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Collections" sheetId="7" r:id="rId10"/>
    <sheet state="visible" name="Stocks-RM" sheetId="8" r:id="rId11"/>
    <sheet state="visible" name="Stocks-Candle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<sst xmlns="http://schemas.openxmlformats.org/spreadsheetml/2006/main" count="401" uniqueCount="125">
  <si>
    <t>Description</t>
  </si>
  <si>
    <t>A company makes and sells 6 types of Fragrant Candles- Vanilla scented candles, Rose scented candles, Musk scented candles, Jasmine scented candles, Warm vanilla scented candles and Floral aroma candles.</t>
  </si>
  <si>
    <t>To make 1 kg of scented candles, the raw materials are described below:</t>
  </si>
  <si>
    <t>-Vanilla scented candles- 500 gms beeswax, 480 gms paraffin wax, 20 gms vanilla powder.</t>
  </si>
  <si>
    <t>-Rose scented candles- 500 gms beeswax, 480 gms paraffin wax, 20 gms rose powder.</t>
  </si>
  <si>
    <t>-Musk scented candles- 500 gms beeswax, 480 gms paraffin wax, 20 gms musk powder.</t>
  </si>
  <si>
    <t>-Jasmine scented candles- 500 gms beeswax, 480 gms paraffin wax, 20 gms jasmine powder.</t>
  </si>
  <si>
    <t>-Warm vanilla scented candles- 500 gms beeswax, 480 gms paraffin wax, 10 gms musk powder, 10 gms of vanilla powder.</t>
  </si>
  <si>
    <t>-Floral aroma candles- 500 gms beeswax, 480 gms paraffin wax, 10 gms rose powder, 10 gms jasmine powder.</t>
  </si>
  <si>
    <t>The company plans to make 40,000 kg of vanilla scented candles, 50,000 kg of rose scented candles, 55,000 kg of musk scented candles, 60,000 kg of jasmine scented candles, 40,000 kg of warm vanilla scented candles and 35,000 kg of floral aroma candles in the first month</t>
  </si>
  <si>
    <t xml:space="preserve">It plans to increase the manufacturing on a monthly basis by 1.5% for vanilla scented candles, 1.5% for rose scented candles, 2.5% for musk scented candles, 2% for jasmine scented candles, 1% for warm vanilla scented candles and 0.5% for floral aroma scented candles. </t>
  </si>
  <si>
    <t>The company plans to purchase 210,000 kg of beeswax, 150,000 kg of paraffin wax, 2,000 kg of vanilla powder, 2,000 kg of rose powder, 3,000 kg of musk powder, 3,000 kg of jasmine powder in the first month.</t>
  </si>
  <si>
    <t>It plans to increase its purchase on a monthly basis of beeswax by 1.5%, paraffin wax by 2%, vanilla powder by 1.5%, rose powder by 1%, musk powder by 2% and jasmine powder by 1.5%.</t>
  </si>
  <si>
    <t xml:space="preserve">The purchase price per kg/litre is Rs 1,800 for beeswax, Rs 600 for paraffin wax, Rs 7,500 for vanilla powder, Rs 7,000 for rose powder, Rs 7,500 for musk powder and Rs 7,200 for jasmine powder. </t>
  </si>
  <si>
    <t>The company pays for vanilla powder and musk powder after 1 month, rose powder and jasmine powder after 2 months and beeswax after 3 months. It makes the payment for paraffin wax immediately.</t>
  </si>
  <si>
    <t>The company plans to sell 35,000 units of vanilla scented candles, 48,000 units of rose scented candles, 55,000 units of musk scented candles,  59,000 units of jasmine scented candles, 40,000 units of warm vanilla scented candles and 30,000 units of floral aroma candles.</t>
  </si>
  <si>
    <t>It plans to increase its sale on a monthly basis by 1.5% for vanilla scented candles, 1% for rose scented candles, 1% for musk scented candles, 0.5% for jasmine scented candles, 1% for warm vanilla scented candles and 1.5% for floral aroma candles</t>
  </si>
  <si>
    <t xml:space="preserve">The selling price per kg is Rs 1,700 for vanilla scented candle, Rs 1,900 for rose scented candle, Rs 1,700 for musk scented candle, Rs 2,100 for jasmine scented candle, Rs 2,300 for warm vanilla scented candle and Rs 2,500 for floral aroma candle. </t>
  </si>
  <si>
    <t>10% of the company's sales is to BigCustomer1 who pays the company after 1 months.</t>
  </si>
  <si>
    <t>15% of the company's sales is to BigCustomer2 who pays the company after 2 months.</t>
  </si>
  <si>
    <t>10% of the company's sales is to BigCustomer3 who pays the company after 3 months.</t>
  </si>
  <si>
    <t>65% of the company's sales is in Cash.</t>
  </si>
  <si>
    <t>Make a model of the company's manufacturing and raw material usage, sales and costs and balances for 24 months based on the information provided.</t>
  </si>
  <si>
    <t>Beeswax</t>
  </si>
  <si>
    <t>Paraffin Wax</t>
  </si>
  <si>
    <t>Vanilla Powder</t>
  </si>
  <si>
    <t>Rose Powder</t>
  </si>
  <si>
    <t>Musk Powder</t>
  </si>
  <si>
    <t>Jasmine Powder</t>
  </si>
  <si>
    <t>Vanilla Scented</t>
  </si>
  <si>
    <t>Rose Scented</t>
  </si>
  <si>
    <t>Musk Scented</t>
  </si>
  <si>
    <t>Jasmine Scented</t>
  </si>
  <si>
    <t>Warm Vanilla</t>
  </si>
  <si>
    <t>Floral Aroma</t>
  </si>
  <si>
    <t>Manufacturing</t>
  </si>
  <si>
    <t>Growth</t>
  </si>
  <si>
    <t>Purchase</t>
  </si>
  <si>
    <t>BeesWax</t>
  </si>
  <si>
    <t>Purchase Price</t>
  </si>
  <si>
    <t>(in Rs/per kg)</t>
  </si>
  <si>
    <t>Payments</t>
  </si>
  <si>
    <t>Sales Details</t>
  </si>
  <si>
    <t>(in Kg)</t>
  </si>
  <si>
    <t>Selling Price</t>
  </si>
  <si>
    <t>Cpllections</t>
  </si>
  <si>
    <t>mix</t>
  </si>
  <si>
    <t>After</t>
  </si>
  <si>
    <t>Big Customer 1</t>
  </si>
  <si>
    <t>Big Customer 2</t>
  </si>
  <si>
    <t>Big Customer 3</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</si>
  <si>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</si>
  <si>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</si>
  <si>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</si>
  <si>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</si>
  <si>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</si>
  <si>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</si>
  <si>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</si>
  <si>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</si>
  <si>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</si>
  <si>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</si>
  <si>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</si>
  <si>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</si>
  <si>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</si>
  <si>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</si>
  <si>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</si>
  <si>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</si>
  <si>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</si>
  <si>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</si>
  <si>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</si>
  <si>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</si>
  <si>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</si>
  <si>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</si>
  <si>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</si>
  <si>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</si>
  <si>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</si>
  <si>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Raw Material Usage</t>
  </si>
  <si>
    <t>Bees Wax</t>
  </si>
  <si>
    <t>ParafinWax</t>
  </si>
  <si>
    <t>Total Raw Materials</t>
  </si>
  <si>
    <t>Sales</t>
  </si>
  <si>
    <t>Cost of making 1kg of candle</t>
  </si>
  <si>
    <t>Total Cost</t>
  </si>
  <si>
    <t>Total Sales</t>
  </si>
  <si>
    <t>Cost of goods sold</t>
  </si>
  <si>
    <t>Profit</t>
  </si>
  <si>
    <t>Purchases</t>
  </si>
  <si>
    <t>Total Purchases</t>
  </si>
  <si>
    <t>purchase payments</t>
  </si>
  <si>
    <t>Total Purchase payments</t>
  </si>
  <si>
    <t>Payments outstanding</t>
  </si>
  <si>
    <t>Total Payments outstanding</t>
  </si>
  <si>
    <t>Sales to Customers</t>
  </si>
  <si>
    <t>Collections</t>
  </si>
  <si>
    <t>Total Collections</t>
  </si>
  <si>
    <t>Collections to be Collected</t>
  </si>
  <si>
    <t>Total Collections to be collected</t>
  </si>
  <si>
    <t>Opening Stock</t>
  </si>
  <si>
    <t>Change in Stock</t>
  </si>
  <si>
    <t>Closing Stocks</t>
  </si>
  <si>
    <t>Closing Stocks (in Rs)</t>
  </si>
  <si>
    <t>Total Closing Stocks</t>
  </si>
  <si>
    <t>Opening Stocks</t>
  </si>
  <si>
    <t>Cash inflow</t>
  </si>
  <si>
    <t>Cash received from Sales</t>
  </si>
  <si>
    <t>Cash outflow</t>
  </si>
  <si>
    <t>Cash paid for purchases</t>
  </si>
  <si>
    <t>Net Cash for the month</t>
  </si>
  <si>
    <t>Cash in hand</t>
  </si>
  <si>
    <t>Opening Cash</t>
  </si>
  <si>
    <t>Net cash for the month</t>
  </si>
  <si>
    <t>Closing Cash</t>
  </si>
  <si>
    <t>Assets</t>
  </si>
  <si>
    <t>Stocks-RM</t>
  </si>
  <si>
    <t>Stocks-Candles</t>
  </si>
  <si>
    <t>Cash to be collected</t>
  </si>
  <si>
    <t>Total Assets (TA)</t>
  </si>
  <si>
    <t>Liabilities</t>
  </si>
  <si>
    <t>Payment outstanding</t>
  </si>
  <si>
    <t>Total Liabilities(TL)</t>
  </si>
  <si>
    <t>Difference1 (TA-TL)</t>
  </si>
  <si>
    <t>Opening Profit</t>
  </si>
  <si>
    <t>Profit for the month</t>
  </si>
  <si>
    <t>Accumulated Profit</t>
  </si>
  <si>
    <t>Difference 2(D1-AP)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</si>
</sst>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7">
    <font>
      <sz val="10.0"/>
      <color rgb="FF000000"/>
      <name val="Arial"/>
      <scheme val="minor"/>
    </font>
    <font>
      <b/>
      <sz val="18.0"/>
      <color theme="1"/>
      <name val="Arial"/>
    </font>
    <font>
      <sz val="18.0"/>
      <color theme="1"/>
      <name val="Arial"/>
      <scheme val="minor"/>
    </font>
    <font>
      <sz val="18.0"/>
      <color theme="1"/>
      <name val="Arial"/>
    </font>
    <font>
      <sz val="18.0"/>
      <color rgb="FF000000"/>
      <name val="Arial"/>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shrinkToFit="0" wrapText="1"/>
    </xf>
    <xf borderId="0" fillId="2" fontId="3" numFmtId="0" xfId="0" applyAlignment="1" applyFill="1" applyFont="1">
      <alignment readingOrder="0" shrinkToFit="0" vertical="bottom" wrapText="1"/>
    </xf>
    <xf borderId="0" fillId="2" fontId="4"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shrinkToFit="0" vertical="bottom" wrapText="0"/>
    </xf>
    <xf borderId="0" fillId="0" fontId="5" numFmtId="4" xfId="0" applyAlignment="1" applyFont="1" applyNumberFormat="1">
      <alignment horizontal="right" vertical="bottom"/>
    </xf>
    <xf borderId="0" fillId="0" fontId="5" numFmtId="3" xfId="0" applyAlignment="1" applyFont="1" applyNumberFormat="1">
      <alignment horizontal="right" vertical="bottom"/>
    </xf>
    <xf borderId="0" fillId="0" fontId="5" numFmtId="10" xfId="0" applyAlignment="1" applyFont="1" applyNumberFormat="1">
      <alignment horizontal="right" vertical="bottom"/>
    </xf>
    <xf borderId="0" fillId="0" fontId="5" numFmtId="9" xfId="0" applyAlignment="1" applyFont="1" applyNumberFormat="1">
      <alignment horizontal="right" vertical="bottom"/>
    </xf>
    <xf borderId="0" fillId="0" fontId="5" numFmtId="0" xfId="0" applyAlignment="1" applyFont="1">
      <alignment horizontal="right" vertical="bottom"/>
    </xf>
    <xf borderId="0" fillId="0" fontId="5" numFmtId="164" xfId="0" applyAlignment="1" applyFont="1" applyNumberFormat="1">
      <alignment horizontal="right" vertical="bottom"/>
    </xf>
    <xf borderId="0" fillId="0" fontId="6" numFmtId="0" xfId="0" applyAlignment="1" applyFont="1">
      <alignment vertical="bottom"/>
    </xf>
    <xf borderId="0" fillId="0" fontId="5" numFmtId="165" xfId="0" applyAlignment="1" applyFont="1" applyNumberFormat="1">
      <alignment horizontal="right" vertical="bottom"/>
    </xf>
    <xf borderId="0" fillId="0" fontId="6"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3" t="s">
        <v>8</v>
      </c>
      <c r="B9" s="2"/>
      <c r="C9" s="2"/>
      <c r="D9" s="2"/>
      <c r="E9" s="2"/>
      <c r="F9" s="2"/>
      <c r="G9" s="2"/>
      <c r="H9" s="2"/>
      <c r="I9" s="2"/>
      <c r="J9" s="2"/>
      <c r="K9" s="2"/>
      <c r="L9" s="2"/>
      <c r="M9" s="2"/>
      <c r="N9" s="2"/>
      <c r="O9" s="2"/>
      <c r="P9" s="2"/>
      <c r="Q9" s="2"/>
      <c r="R9" s="2"/>
      <c r="S9" s="2"/>
      <c r="T9" s="2"/>
      <c r="U9" s="2"/>
      <c r="V9" s="2"/>
      <c r="W9" s="2"/>
      <c r="X9" s="2"/>
      <c r="Y9" s="2"/>
      <c r="Z9" s="2"/>
    </row>
    <row r="10">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4"/>
      <c r="B12" s="2"/>
      <c r="C12" s="2"/>
      <c r="D12" s="2"/>
      <c r="E12" s="2"/>
      <c r="F12" s="2"/>
      <c r="G12" s="2"/>
      <c r="H12" s="2"/>
      <c r="I12" s="2"/>
      <c r="J12" s="2"/>
      <c r="K12" s="2"/>
      <c r="L12" s="2"/>
      <c r="M12" s="2"/>
      <c r="N12" s="2"/>
      <c r="O12" s="2"/>
      <c r="P12" s="2"/>
      <c r="Q12" s="2"/>
      <c r="R12" s="2"/>
      <c r="S12" s="2"/>
      <c r="T12" s="2"/>
      <c r="U12" s="2"/>
      <c r="V12" s="2"/>
      <c r="W12" s="2"/>
      <c r="X12" s="2"/>
      <c r="Y12" s="2"/>
      <c r="Z12" s="2"/>
    </row>
    <row r="13">
      <c r="A13" s="4" t="s">
        <v>11</v>
      </c>
      <c r="B13" s="2"/>
      <c r="C13" s="2"/>
      <c r="D13" s="2"/>
      <c r="E13" s="2"/>
      <c r="F13" s="2"/>
      <c r="G13" s="2"/>
      <c r="H13" s="2"/>
      <c r="I13" s="2"/>
      <c r="J13" s="2"/>
      <c r="K13" s="2"/>
      <c r="L13" s="2"/>
      <c r="M13" s="2"/>
      <c r="N13" s="2"/>
      <c r="O13" s="2"/>
      <c r="P13" s="2"/>
      <c r="Q13" s="2"/>
      <c r="R13" s="2"/>
      <c r="S13" s="2"/>
      <c r="T13" s="2"/>
      <c r="U13" s="2"/>
      <c r="V13" s="2"/>
      <c r="W13" s="2"/>
      <c r="X13" s="2"/>
      <c r="Y13" s="2"/>
      <c r="Z13" s="2"/>
    </row>
    <row r="14">
      <c r="A14" s="4" t="s">
        <v>12</v>
      </c>
      <c r="B14" s="2"/>
      <c r="C14" s="2"/>
      <c r="D14" s="2"/>
      <c r="E14" s="2"/>
      <c r="F14" s="2"/>
      <c r="G14" s="2"/>
      <c r="H14" s="2"/>
      <c r="I14" s="2"/>
      <c r="J14" s="2"/>
      <c r="K14" s="2"/>
      <c r="L14" s="2"/>
      <c r="M14" s="2"/>
      <c r="N14" s="2"/>
      <c r="O14" s="2"/>
      <c r="P14" s="2"/>
      <c r="Q14" s="2"/>
      <c r="R14" s="2"/>
      <c r="S14" s="2"/>
      <c r="T14" s="2"/>
      <c r="U14" s="2"/>
      <c r="V14" s="2"/>
      <c r="W14" s="2"/>
      <c r="X14" s="2"/>
      <c r="Y14" s="2"/>
      <c r="Z14" s="2"/>
    </row>
    <row r="15">
      <c r="A15" s="4" t="s">
        <v>13</v>
      </c>
      <c r="B15" s="2"/>
      <c r="C15" s="2"/>
      <c r="D15" s="2"/>
      <c r="E15" s="2"/>
      <c r="F15" s="2"/>
      <c r="G15" s="2"/>
      <c r="H15" s="2"/>
      <c r="I15" s="2"/>
      <c r="J15" s="2"/>
      <c r="K15" s="2"/>
      <c r="L15" s="2"/>
      <c r="M15" s="2"/>
      <c r="N15" s="2"/>
      <c r="O15" s="2"/>
      <c r="P15" s="2"/>
      <c r="Q15" s="2"/>
      <c r="R15" s="2"/>
      <c r="S15" s="2"/>
      <c r="T15" s="2"/>
      <c r="U15" s="2"/>
      <c r="V15" s="2"/>
      <c r="W15" s="2"/>
      <c r="X15" s="2"/>
      <c r="Y15" s="2"/>
      <c r="Z15" s="2"/>
    </row>
    <row r="16">
      <c r="A16" s="4" t="s">
        <v>14</v>
      </c>
      <c r="B16" s="2"/>
      <c r="C16" s="2"/>
      <c r="D16" s="2"/>
      <c r="E16" s="2"/>
      <c r="F16" s="2"/>
      <c r="G16" s="2"/>
      <c r="H16" s="2"/>
      <c r="I16" s="2"/>
      <c r="J16" s="2"/>
      <c r="K16" s="2"/>
      <c r="L16" s="2"/>
      <c r="M16" s="2"/>
      <c r="N16" s="2"/>
      <c r="O16" s="2"/>
      <c r="P16" s="2"/>
      <c r="Q16" s="2"/>
      <c r="R16" s="2"/>
      <c r="S16" s="2"/>
      <c r="T16" s="2"/>
      <c r="U16" s="2"/>
      <c r="V16" s="2"/>
      <c r="W16" s="2"/>
      <c r="X16" s="2"/>
      <c r="Y16" s="2"/>
      <c r="Z16" s="2"/>
    </row>
    <row r="17">
      <c r="A17" s="4"/>
      <c r="B17" s="2"/>
      <c r="C17" s="2"/>
      <c r="D17" s="2"/>
      <c r="E17" s="2"/>
      <c r="F17" s="2"/>
      <c r="G17" s="2"/>
      <c r="H17" s="2"/>
      <c r="I17" s="2"/>
      <c r="J17" s="2"/>
      <c r="K17" s="2"/>
      <c r="L17" s="2"/>
      <c r="M17" s="2"/>
      <c r="N17" s="2"/>
      <c r="O17" s="2"/>
      <c r="P17" s="2"/>
      <c r="Q17" s="2"/>
      <c r="R17" s="2"/>
      <c r="S17" s="2"/>
      <c r="T17" s="2"/>
      <c r="U17" s="2"/>
      <c r="V17" s="2"/>
      <c r="W17" s="2"/>
      <c r="X17" s="2"/>
      <c r="Y17" s="2"/>
      <c r="Z17" s="2"/>
    </row>
    <row r="18">
      <c r="A18" s="4" t="s">
        <v>15</v>
      </c>
      <c r="B18" s="2"/>
      <c r="C18" s="2"/>
      <c r="D18" s="2"/>
      <c r="E18" s="2"/>
      <c r="F18" s="2"/>
      <c r="G18" s="2"/>
      <c r="H18" s="2"/>
      <c r="I18" s="2"/>
      <c r="J18" s="2"/>
      <c r="K18" s="2"/>
      <c r="L18" s="2"/>
      <c r="M18" s="2"/>
      <c r="N18" s="2"/>
      <c r="O18" s="2"/>
      <c r="P18" s="2"/>
      <c r="Q18" s="2"/>
      <c r="R18" s="2"/>
      <c r="S18" s="2"/>
      <c r="T18" s="2"/>
      <c r="U18" s="2"/>
      <c r="V18" s="2"/>
      <c r="W18" s="2"/>
      <c r="X18" s="2"/>
      <c r="Y18" s="2"/>
      <c r="Z18" s="2"/>
    </row>
    <row r="19">
      <c r="A19" s="4" t="s">
        <v>16</v>
      </c>
      <c r="B19" s="2"/>
      <c r="C19" s="2"/>
      <c r="D19" s="2"/>
      <c r="E19" s="2"/>
      <c r="F19" s="2"/>
      <c r="G19" s="2"/>
      <c r="H19" s="2"/>
      <c r="I19" s="2"/>
      <c r="J19" s="2"/>
      <c r="K19" s="2"/>
      <c r="L19" s="2"/>
      <c r="M19" s="2"/>
      <c r="N19" s="2"/>
      <c r="O19" s="2"/>
      <c r="P19" s="2"/>
      <c r="Q19" s="2"/>
      <c r="R19" s="2"/>
      <c r="S19" s="2"/>
      <c r="T19" s="2"/>
      <c r="U19" s="2"/>
      <c r="V19" s="2"/>
      <c r="W19" s="2"/>
      <c r="X19" s="2"/>
      <c r="Y19" s="2"/>
      <c r="Z19" s="2"/>
    </row>
    <row r="20">
      <c r="A20" s="4" t="s">
        <v>17</v>
      </c>
      <c r="B20" s="2"/>
      <c r="C20" s="2"/>
      <c r="D20" s="2"/>
      <c r="E20" s="2"/>
      <c r="F20" s="2"/>
      <c r="G20" s="2"/>
      <c r="H20" s="2"/>
      <c r="I20" s="2"/>
      <c r="J20" s="2"/>
      <c r="K20" s="2"/>
      <c r="L20" s="2"/>
      <c r="M20" s="2"/>
      <c r="N20" s="2"/>
      <c r="O20" s="2"/>
      <c r="P20" s="2"/>
      <c r="Q20" s="2"/>
      <c r="R20" s="2"/>
      <c r="S20" s="2"/>
      <c r="T20" s="2"/>
      <c r="U20" s="2"/>
      <c r="V20" s="2"/>
      <c r="W20" s="2"/>
      <c r="X20" s="2"/>
      <c r="Y20" s="2"/>
      <c r="Z20" s="2"/>
    </row>
    <row r="21">
      <c r="A21" s="5" t="s">
        <v>18</v>
      </c>
      <c r="B21" s="2"/>
      <c r="C21" s="2"/>
      <c r="D21" s="2"/>
      <c r="E21" s="2"/>
      <c r="F21" s="2"/>
      <c r="G21" s="2"/>
      <c r="H21" s="2"/>
      <c r="I21" s="2"/>
      <c r="J21" s="2"/>
      <c r="K21" s="2"/>
      <c r="L21" s="2"/>
      <c r="M21" s="2"/>
      <c r="N21" s="2"/>
      <c r="O21" s="2"/>
      <c r="P21" s="2"/>
      <c r="Q21" s="2"/>
      <c r="R21" s="2"/>
      <c r="S21" s="2"/>
      <c r="T21" s="2"/>
      <c r="U21" s="2"/>
      <c r="V21" s="2"/>
      <c r="W21" s="2"/>
      <c r="X21" s="2"/>
      <c r="Y21" s="2"/>
      <c r="Z21" s="2"/>
    </row>
    <row r="22">
      <c r="A22" s="5" t="s">
        <v>19</v>
      </c>
      <c r="B22" s="2"/>
      <c r="C22" s="2"/>
      <c r="D22" s="2"/>
      <c r="E22" s="2"/>
      <c r="F22" s="2"/>
      <c r="G22" s="2"/>
      <c r="H22" s="2"/>
      <c r="I22" s="2"/>
      <c r="J22" s="2"/>
      <c r="K22" s="2"/>
      <c r="L22" s="2"/>
      <c r="M22" s="2"/>
      <c r="N22" s="2"/>
      <c r="O22" s="2"/>
      <c r="P22" s="2"/>
      <c r="Q22" s="2"/>
      <c r="R22" s="2"/>
      <c r="S22" s="2"/>
      <c r="T22" s="2"/>
      <c r="U22" s="2"/>
      <c r="V22" s="2"/>
      <c r="W22" s="2"/>
      <c r="X22" s="2"/>
      <c r="Y22" s="2"/>
      <c r="Z22" s="2"/>
    </row>
    <row r="23">
      <c r="A23" s="5" t="s">
        <v>20</v>
      </c>
      <c r="B23" s="2"/>
      <c r="C23" s="2"/>
      <c r="D23" s="2"/>
      <c r="E23" s="2"/>
      <c r="F23" s="2"/>
      <c r="G23" s="2"/>
      <c r="H23" s="2"/>
      <c r="I23" s="2"/>
      <c r="J23" s="2"/>
      <c r="K23" s="2"/>
      <c r="L23" s="2"/>
      <c r="M23" s="2"/>
      <c r="N23" s="2"/>
      <c r="O23" s="2"/>
      <c r="P23" s="2"/>
      <c r="Q23" s="2"/>
      <c r="R23" s="2"/>
      <c r="S23" s="2"/>
      <c r="T23" s="2"/>
      <c r="U23" s="2"/>
      <c r="V23" s="2"/>
      <c r="W23" s="2"/>
      <c r="X23" s="2"/>
      <c r="Y23" s="2"/>
      <c r="Z23" s="2"/>
    </row>
    <row r="24">
      <c r="A24" s="5" t="s">
        <v>21</v>
      </c>
      <c r="B24" s="2"/>
      <c r="C24" s="2"/>
      <c r="D24" s="2"/>
      <c r="E24" s="2"/>
      <c r="F24" s="2"/>
      <c r="G24" s="2"/>
      <c r="H24" s="2"/>
      <c r="I24" s="2"/>
      <c r="J24" s="2"/>
      <c r="K24" s="2"/>
      <c r="L24" s="2"/>
      <c r="M24" s="2"/>
      <c r="N24" s="2"/>
      <c r="O24" s="2"/>
      <c r="P24" s="2"/>
      <c r="Q24" s="2"/>
      <c r="R24" s="2"/>
      <c r="S24" s="2"/>
      <c r="T24" s="2"/>
      <c r="U24" s="2"/>
      <c r="V24" s="2"/>
      <c r="W24" s="2"/>
      <c r="X24" s="2"/>
      <c r="Y24" s="2"/>
      <c r="Z24" s="2"/>
    </row>
    <row r="25">
      <c r="A25" s="3"/>
      <c r="B25" s="2"/>
      <c r="C25" s="2"/>
      <c r="D25" s="2"/>
      <c r="E25" s="2"/>
      <c r="F25" s="2"/>
      <c r="G25" s="2"/>
      <c r="H25" s="2"/>
      <c r="I25" s="2"/>
      <c r="J25" s="2"/>
      <c r="K25" s="2"/>
      <c r="L25" s="2"/>
      <c r="M25" s="2"/>
      <c r="N25" s="2"/>
      <c r="O25" s="2"/>
      <c r="P25" s="2"/>
      <c r="Q25" s="2"/>
      <c r="R25" s="2"/>
      <c r="S25" s="2"/>
      <c r="T25" s="2"/>
      <c r="U25" s="2"/>
      <c r="V25" s="2"/>
      <c r="W25" s="2"/>
      <c r="X25" s="2"/>
      <c r="Y25" s="2"/>
      <c r="Z25" s="2"/>
    </row>
    <row r="26">
      <c r="A26" s="3" t="s">
        <v>22</v>
      </c>
      <c r="B26" s="2"/>
      <c r="C26" s="2"/>
      <c r="D26" s="2"/>
      <c r="E26" s="2"/>
      <c r="F26" s="2"/>
      <c r="G26" s="2"/>
      <c r="H26" s="2"/>
      <c r="I26" s="2"/>
      <c r="J26" s="2"/>
      <c r="K26" s="2"/>
      <c r="L26" s="2"/>
      <c r="M26" s="2"/>
      <c r="N26" s="2"/>
      <c r="O26" s="2"/>
      <c r="P26" s="2"/>
      <c r="Q26" s="2"/>
      <c r="R26" s="2"/>
      <c r="S26" s="2"/>
      <c r="T26" s="2"/>
      <c r="U26" s="2"/>
      <c r="V26" s="2"/>
      <c r="W26" s="2"/>
      <c r="X26" s="2"/>
      <c r="Y26" s="2"/>
      <c r="Z26" s="2"/>
    </row>
    <row r="27">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52</v>
      </c>
      <c r="C1" s="6" t="s">
        <v>53</v>
      </c>
      <c r="D1" s="6" t="s">
        <v>54</v>
      </c>
      <c r="E1" s="6" t="s">
        <v>55</v>
      </c>
      <c r="F1" s="6" t="s">
        <v>56</v>
      </c>
      <c r="G1" s="6" t="s">
        <v>57</v>
      </c>
      <c r="H1" s="6" t="s">
        <v>58</v>
      </c>
      <c r="I1" s="6" t="s">
        <v>59</v>
      </c>
      <c r="J1" s="6" t="s">
        <v>60</v>
      </c>
      <c r="K1" s="6" t="s">
        <v>61</v>
      </c>
      <c r="L1" s="6" t="s">
        <v>62</v>
      </c>
      <c r="M1" s="6" t="s">
        <v>63</v>
      </c>
      <c r="N1" s="6" t="s">
        <v>64</v>
      </c>
      <c r="O1" s="6" t="s">
        <v>65</v>
      </c>
      <c r="P1" s="6" t="s">
        <v>66</v>
      </c>
      <c r="Q1" s="6" t="s">
        <v>67</v>
      </c>
      <c r="R1" s="6" t="s">
        <v>68</v>
      </c>
      <c r="S1" s="6" t="s">
        <v>69</v>
      </c>
      <c r="T1" s="6" t="s">
        <v>70</v>
      </c>
      <c r="U1" s="6" t="s">
        <v>71</v>
      </c>
      <c r="V1" s="6" t="s">
        <v>72</v>
      </c>
      <c r="W1" s="6" t="s">
        <v>73</v>
      </c>
      <c r="X1" s="6" t="s">
        <v>74</v>
      </c>
      <c r="Y1" s="6" t="s">
        <v>75</v>
      </c>
    </row>
    <row r="2">
      <c r="A2" s="6" t="s">
        <v>103</v>
      </c>
      <c r="B2" s="6"/>
      <c r="C2" s="6"/>
      <c r="D2" s="6"/>
      <c r="E2" s="6"/>
      <c r="F2" s="6"/>
      <c r="G2" s="6"/>
      <c r="H2" s="6"/>
      <c r="I2" s="6"/>
      <c r="J2" s="6"/>
      <c r="K2" s="6"/>
      <c r="L2" s="6"/>
      <c r="M2" s="6"/>
      <c r="N2" s="6"/>
      <c r="O2" s="6"/>
      <c r="P2" s="6"/>
      <c r="Q2" s="6"/>
      <c r="R2" s="6"/>
      <c r="S2" s="6"/>
      <c r="T2" s="6"/>
      <c r="U2" s="6"/>
      <c r="V2" s="6"/>
      <c r="W2" s="6"/>
      <c r="X2" s="6"/>
      <c r="Y2" s="6"/>
    </row>
    <row r="3">
      <c r="A3" s="6" t="s">
        <v>104</v>
      </c>
      <c r="B3" s="9">
        <f>Collections!B14</f>
        <v>347815</v>
      </c>
      <c r="C3" s="9">
        <f>Collections!C14</f>
        <v>404837.6</v>
      </c>
      <c r="D3" s="9">
        <f>Collections!D14</f>
        <v>489195.2695</v>
      </c>
      <c r="E3" s="9">
        <f>Collections!E14</f>
        <v>547654.7965</v>
      </c>
      <c r="F3" s="9">
        <f>Collections!F14</f>
        <v>553200.7013</v>
      </c>
      <c r="G3" s="9">
        <f>Collections!G14</f>
        <v>558809.3721</v>
      </c>
      <c r="H3" s="9">
        <f>Collections!H14</f>
        <v>564481.5775</v>
      </c>
      <c r="I3" s="9">
        <f>Collections!I14</f>
        <v>570218.0959</v>
      </c>
      <c r="J3" s="9">
        <f>Collections!J14</f>
        <v>576019.7161</v>
      </c>
      <c r="K3" s="9">
        <f>Collections!K14</f>
        <v>581887.237</v>
      </c>
      <c r="L3" s="9">
        <f>Collections!L14</f>
        <v>587821.4677</v>
      </c>
      <c r="M3" s="9">
        <f>Collections!M14</f>
        <v>593823.228</v>
      </c>
      <c r="N3" s="9">
        <f>Collections!N14</f>
        <v>599893.3483</v>
      </c>
      <c r="O3" s="9">
        <f>Collections!O14</f>
        <v>606032.6698</v>
      </c>
      <c r="P3" s="9">
        <f>Collections!P14</f>
        <v>612242.0446</v>
      </c>
      <c r="Q3" s="9">
        <f>Collections!Q14</f>
        <v>618522.3358</v>
      </c>
      <c r="R3" s="9">
        <f>Collections!R14</f>
        <v>624874.4181</v>
      </c>
      <c r="S3" s="9">
        <f>Collections!S14</f>
        <v>631299.1771</v>
      </c>
      <c r="T3" s="9">
        <f>Collections!T14</f>
        <v>637797.5102</v>
      </c>
      <c r="U3" s="9">
        <f>Collections!U14</f>
        <v>644370.3266</v>
      </c>
      <c r="V3" s="9">
        <f>Collections!V14</f>
        <v>651018.5471</v>
      </c>
      <c r="W3" s="9">
        <f>Collections!W14</f>
        <v>657743.1047</v>
      </c>
      <c r="X3" s="9">
        <f>Collections!X14</f>
        <v>664544.9445</v>
      </c>
      <c r="Y3" s="9">
        <f>Collections!Y14</f>
        <v>671425.024</v>
      </c>
    </row>
    <row r="4">
      <c r="A4" s="6"/>
      <c r="B4" s="6"/>
      <c r="C4" s="6"/>
      <c r="D4" s="6"/>
      <c r="E4" s="6"/>
      <c r="F4" s="6"/>
      <c r="G4" s="6"/>
      <c r="H4" s="6"/>
      <c r="I4" s="6"/>
      <c r="J4" s="6"/>
      <c r="K4" s="6"/>
      <c r="L4" s="6"/>
      <c r="M4" s="6"/>
      <c r="N4" s="6"/>
      <c r="O4" s="6"/>
      <c r="P4" s="6"/>
      <c r="Q4" s="6"/>
      <c r="R4" s="6"/>
      <c r="S4" s="6"/>
      <c r="T4" s="6"/>
      <c r="U4" s="6"/>
      <c r="V4" s="6"/>
      <c r="W4" s="6"/>
      <c r="X4" s="6"/>
      <c r="Y4" s="6"/>
    </row>
    <row r="5">
      <c r="A5" s="6" t="s">
        <v>105</v>
      </c>
      <c r="B5" s="6"/>
      <c r="C5" s="6"/>
      <c r="D5" s="6"/>
      <c r="E5" s="6"/>
      <c r="F5" s="6"/>
      <c r="G5" s="6"/>
      <c r="H5" s="6"/>
      <c r="I5" s="6"/>
      <c r="J5" s="6"/>
      <c r="K5" s="6"/>
      <c r="L5" s="6"/>
      <c r="M5" s="6"/>
      <c r="N5" s="6"/>
      <c r="O5" s="6"/>
      <c r="P5" s="6"/>
      <c r="Q5" s="6"/>
      <c r="R5" s="6"/>
      <c r="S5" s="6"/>
      <c r="T5" s="6"/>
      <c r="U5" s="6"/>
      <c r="V5" s="6"/>
      <c r="W5" s="6"/>
      <c r="X5" s="6"/>
      <c r="Y5" s="6"/>
    </row>
    <row r="6">
      <c r="A6" s="6" t="s">
        <v>106</v>
      </c>
      <c r="B6" s="12">
        <f>Purchases!B18</f>
        <v>90000</v>
      </c>
      <c r="C6" s="12">
        <f>Purchases!C18</f>
        <v>129300</v>
      </c>
      <c r="D6" s="12">
        <f>Purchases!D18</f>
        <v>167411</v>
      </c>
      <c r="E6" s="9">
        <f>Purchases!E18</f>
        <v>548435.095</v>
      </c>
      <c r="F6" s="9">
        <f>Purchases!F18</f>
        <v>557185.51</v>
      </c>
      <c r="G6" s="9">
        <f>Purchases!G18</f>
        <v>566078.366</v>
      </c>
      <c r="H6" s="9">
        <f>Purchases!H18</f>
        <v>575116.0304</v>
      </c>
      <c r="I6" s="9">
        <f>Purchases!I18</f>
        <v>584300.9108</v>
      </c>
      <c r="J6" s="9">
        <f>Purchases!J18</f>
        <v>593635.4556</v>
      </c>
      <c r="K6" s="9">
        <f>Purchases!K18</f>
        <v>603122.1549</v>
      </c>
      <c r="L6" s="9">
        <f>Purchases!L18</f>
        <v>612763.5411</v>
      </c>
      <c r="M6" s="9">
        <f>Purchases!M18</f>
        <v>622562.1896</v>
      </c>
      <c r="N6" s="9">
        <f>Purchases!N18</f>
        <v>632520.7198</v>
      </c>
      <c r="O6" s="9">
        <f>Purchases!O18</f>
        <v>642641.7955</v>
      </c>
      <c r="P6" s="9">
        <f>Purchases!P18</f>
        <v>652928.1258</v>
      </c>
      <c r="Q6" s="9">
        <f>Purchases!Q18</f>
        <v>663382.4661</v>
      </c>
      <c r="R6" s="9">
        <f>Purchases!R18</f>
        <v>674007.6187</v>
      </c>
      <c r="S6" s="9">
        <f>Purchases!S18</f>
        <v>684806.4335</v>
      </c>
      <c r="T6" s="9">
        <f>Purchases!T18</f>
        <v>695781.8092</v>
      </c>
      <c r="U6" s="9">
        <f>Purchases!U18</f>
        <v>706936.6938</v>
      </c>
      <c r="V6" s="9">
        <f>Purchases!V18</f>
        <v>718274.0857</v>
      </c>
      <c r="W6" s="9">
        <f>Purchases!W18</f>
        <v>729797.0342</v>
      </c>
      <c r="X6" s="9">
        <f>Purchases!X18</f>
        <v>741508.641</v>
      </c>
      <c r="Y6" s="9">
        <f>Purchases!Y18</f>
        <v>753412.0607</v>
      </c>
    </row>
    <row r="7">
      <c r="A7" s="6" t="s">
        <v>107</v>
      </c>
      <c r="B7" s="9">
        <f t="shared" ref="B7:Y7" si="1">B3-B6</f>
        <v>257815</v>
      </c>
      <c r="C7" s="9">
        <f t="shared" si="1"/>
        <v>275537.6</v>
      </c>
      <c r="D7" s="9">
        <f t="shared" si="1"/>
        <v>321784.2695</v>
      </c>
      <c r="E7" s="9">
        <f t="shared" si="1"/>
        <v>-780.2985188</v>
      </c>
      <c r="F7" s="9">
        <f t="shared" si="1"/>
        <v>-3984.808713</v>
      </c>
      <c r="G7" s="9">
        <f t="shared" si="1"/>
        <v>-7268.993942</v>
      </c>
      <c r="H7" s="9">
        <f t="shared" si="1"/>
        <v>-10634.45299</v>
      </c>
      <c r="I7" s="9">
        <f t="shared" si="1"/>
        <v>-14082.81489</v>
      </c>
      <c r="J7" s="9">
        <f t="shared" si="1"/>
        <v>-17615.73945</v>
      </c>
      <c r="K7" s="9">
        <f t="shared" si="1"/>
        <v>-21234.91789</v>
      </c>
      <c r="L7" s="9">
        <f t="shared" si="1"/>
        <v>-24942.07337</v>
      </c>
      <c r="M7" s="9">
        <f t="shared" si="1"/>
        <v>-28738.96161</v>
      </c>
      <c r="N7" s="9">
        <f t="shared" si="1"/>
        <v>-32627.37149</v>
      </c>
      <c r="O7" s="9">
        <f t="shared" si="1"/>
        <v>-36609.12567</v>
      </c>
      <c r="P7" s="9">
        <f t="shared" si="1"/>
        <v>-40686.08123</v>
      </c>
      <c r="Q7" s="9">
        <f t="shared" si="1"/>
        <v>-44860.13027</v>
      </c>
      <c r="R7" s="9">
        <f t="shared" si="1"/>
        <v>-49133.20062</v>
      </c>
      <c r="S7" s="9">
        <f t="shared" si="1"/>
        <v>-53507.25647</v>
      </c>
      <c r="T7" s="9">
        <f t="shared" si="1"/>
        <v>-57984.29903</v>
      </c>
      <c r="U7" s="9">
        <f t="shared" si="1"/>
        <v>-62566.36727</v>
      </c>
      <c r="V7" s="9">
        <f t="shared" si="1"/>
        <v>-67255.53859</v>
      </c>
      <c r="W7" s="9">
        <f t="shared" si="1"/>
        <v>-72053.92954</v>
      </c>
      <c r="X7" s="9">
        <f t="shared" si="1"/>
        <v>-76963.69653</v>
      </c>
      <c r="Y7" s="9">
        <f t="shared" si="1"/>
        <v>-81987.03663</v>
      </c>
    </row>
    <row r="8">
      <c r="A8" s="6"/>
      <c r="B8" s="6"/>
      <c r="C8" s="6"/>
      <c r="D8" s="6"/>
      <c r="E8" s="6"/>
      <c r="F8" s="6"/>
      <c r="G8" s="6"/>
      <c r="H8" s="6"/>
      <c r="I8" s="6"/>
      <c r="J8" s="6"/>
      <c r="K8" s="6"/>
      <c r="L8" s="6"/>
      <c r="M8" s="6"/>
      <c r="N8" s="6"/>
      <c r="O8" s="6"/>
      <c r="P8" s="6"/>
      <c r="Q8" s="6"/>
      <c r="R8" s="6"/>
      <c r="S8" s="6"/>
      <c r="T8" s="6"/>
      <c r="U8" s="6"/>
      <c r="V8" s="6"/>
      <c r="W8" s="6"/>
      <c r="X8" s="6"/>
      <c r="Y8" s="6"/>
    </row>
    <row r="9">
      <c r="A9" s="6" t="s">
        <v>108</v>
      </c>
      <c r="B9" s="6"/>
      <c r="C9" s="6"/>
      <c r="D9" s="6"/>
      <c r="E9" s="6"/>
      <c r="F9" s="6"/>
      <c r="G9" s="6"/>
      <c r="H9" s="6"/>
      <c r="I9" s="6"/>
      <c r="J9" s="6"/>
      <c r="K9" s="6"/>
      <c r="L9" s="6"/>
      <c r="M9" s="6"/>
      <c r="N9" s="6"/>
      <c r="O9" s="6"/>
      <c r="P9" s="6"/>
      <c r="Q9" s="6"/>
      <c r="R9" s="6"/>
      <c r="S9" s="6"/>
      <c r="T9" s="6"/>
      <c r="U9" s="6"/>
      <c r="V9" s="6"/>
      <c r="W9" s="6"/>
      <c r="X9" s="6"/>
      <c r="Y9" s="6"/>
    </row>
    <row r="10">
      <c r="A10" s="6" t="s">
        <v>109</v>
      </c>
      <c r="B10" s="12">
        <v>0.0</v>
      </c>
      <c r="C10" s="9">
        <f t="shared" ref="C10:Y10" si="2">B12</f>
        <v>257815</v>
      </c>
      <c r="D10" s="9">
        <f t="shared" si="2"/>
        <v>533352.6</v>
      </c>
      <c r="E10" s="9">
        <f t="shared" si="2"/>
        <v>855136.8695</v>
      </c>
      <c r="F10" s="9">
        <f t="shared" si="2"/>
        <v>854356.571</v>
      </c>
      <c r="G10" s="9">
        <f t="shared" si="2"/>
        <v>850371.7623</v>
      </c>
      <c r="H10" s="9">
        <f t="shared" si="2"/>
        <v>843102.7683</v>
      </c>
      <c r="I10" s="9">
        <f t="shared" si="2"/>
        <v>832468.3153</v>
      </c>
      <c r="J10" s="9">
        <f t="shared" si="2"/>
        <v>818385.5004</v>
      </c>
      <c r="K10" s="9">
        <f t="shared" si="2"/>
        <v>800769.761</v>
      </c>
      <c r="L10" s="9">
        <f t="shared" si="2"/>
        <v>779534.8431</v>
      </c>
      <c r="M10" s="9">
        <f t="shared" si="2"/>
        <v>754592.7697</v>
      </c>
      <c r="N10" s="9">
        <f t="shared" si="2"/>
        <v>725853.8081</v>
      </c>
      <c r="O10" s="9">
        <f t="shared" si="2"/>
        <v>693226.4366</v>
      </c>
      <c r="P10" s="9">
        <f t="shared" si="2"/>
        <v>656617.311</v>
      </c>
      <c r="Q10" s="9">
        <f t="shared" si="2"/>
        <v>615931.2297</v>
      </c>
      <c r="R10" s="9">
        <f t="shared" si="2"/>
        <v>571071.0995</v>
      </c>
      <c r="S10" s="9">
        <f t="shared" si="2"/>
        <v>521937.8988</v>
      </c>
      <c r="T10" s="9">
        <f t="shared" si="2"/>
        <v>468430.6424</v>
      </c>
      <c r="U10" s="9">
        <f t="shared" si="2"/>
        <v>410446.3433</v>
      </c>
      <c r="V10" s="9">
        <f t="shared" si="2"/>
        <v>347879.9761</v>
      </c>
      <c r="W10" s="9">
        <f t="shared" si="2"/>
        <v>280624.4375</v>
      </c>
      <c r="X10" s="9">
        <f t="shared" si="2"/>
        <v>208570.5079</v>
      </c>
      <c r="Y10" s="9">
        <f t="shared" si="2"/>
        <v>131606.8114</v>
      </c>
    </row>
    <row r="11">
      <c r="A11" s="6" t="s">
        <v>110</v>
      </c>
      <c r="B11" s="9">
        <f t="shared" ref="B11:Y11" si="3">B7</f>
        <v>257815</v>
      </c>
      <c r="C11" s="9">
        <f t="shared" si="3"/>
        <v>275537.6</v>
      </c>
      <c r="D11" s="9">
        <f t="shared" si="3"/>
        <v>321784.2695</v>
      </c>
      <c r="E11" s="9">
        <f t="shared" si="3"/>
        <v>-780.2985188</v>
      </c>
      <c r="F11" s="9">
        <f t="shared" si="3"/>
        <v>-3984.808713</v>
      </c>
      <c r="G11" s="9">
        <f t="shared" si="3"/>
        <v>-7268.993942</v>
      </c>
      <c r="H11" s="9">
        <f t="shared" si="3"/>
        <v>-10634.45299</v>
      </c>
      <c r="I11" s="9">
        <f t="shared" si="3"/>
        <v>-14082.81489</v>
      </c>
      <c r="J11" s="9">
        <f t="shared" si="3"/>
        <v>-17615.73945</v>
      </c>
      <c r="K11" s="9">
        <f t="shared" si="3"/>
        <v>-21234.91789</v>
      </c>
      <c r="L11" s="9">
        <f t="shared" si="3"/>
        <v>-24942.07337</v>
      </c>
      <c r="M11" s="9">
        <f t="shared" si="3"/>
        <v>-28738.96161</v>
      </c>
      <c r="N11" s="9">
        <f t="shared" si="3"/>
        <v>-32627.37149</v>
      </c>
      <c r="O11" s="9">
        <f t="shared" si="3"/>
        <v>-36609.12567</v>
      </c>
      <c r="P11" s="9">
        <f t="shared" si="3"/>
        <v>-40686.08123</v>
      </c>
      <c r="Q11" s="9">
        <f t="shared" si="3"/>
        <v>-44860.13027</v>
      </c>
      <c r="R11" s="9">
        <f t="shared" si="3"/>
        <v>-49133.20062</v>
      </c>
      <c r="S11" s="9">
        <f t="shared" si="3"/>
        <v>-53507.25647</v>
      </c>
      <c r="T11" s="9">
        <f t="shared" si="3"/>
        <v>-57984.29903</v>
      </c>
      <c r="U11" s="9">
        <f t="shared" si="3"/>
        <v>-62566.36727</v>
      </c>
      <c r="V11" s="9">
        <f t="shared" si="3"/>
        <v>-67255.53859</v>
      </c>
      <c r="W11" s="9">
        <f t="shared" si="3"/>
        <v>-72053.92954</v>
      </c>
      <c r="X11" s="9">
        <f t="shared" si="3"/>
        <v>-76963.69653</v>
      </c>
      <c r="Y11" s="9">
        <f t="shared" si="3"/>
        <v>-81987.03663</v>
      </c>
    </row>
    <row r="12">
      <c r="A12" s="6" t="s">
        <v>111</v>
      </c>
      <c r="B12" s="9">
        <f t="shared" ref="B12:Y12" si="4">B10+B11</f>
        <v>257815</v>
      </c>
      <c r="C12" s="9">
        <f t="shared" si="4"/>
        <v>533352.6</v>
      </c>
      <c r="D12" s="9">
        <f t="shared" si="4"/>
        <v>855136.8695</v>
      </c>
      <c r="E12" s="9">
        <f t="shared" si="4"/>
        <v>854356.571</v>
      </c>
      <c r="F12" s="9">
        <f t="shared" si="4"/>
        <v>850371.7623</v>
      </c>
      <c r="G12" s="9">
        <f t="shared" si="4"/>
        <v>843102.7683</v>
      </c>
      <c r="H12" s="9">
        <f t="shared" si="4"/>
        <v>832468.3153</v>
      </c>
      <c r="I12" s="9">
        <f t="shared" si="4"/>
        <v>818385.5004</v>
      </c>
      <c r="J12" s="9">
        <f t="shared" si="4"/>
        <v>800769.761</v>
      </c>
      <c r="K12" s="9">
        <f t="shared" si="4"/>
        <v>779534.8431</v>
      </c>
      <c r="L12" s="9">
        <f t="shared" si="4"/>
        <v>754592.7697</v>
      </c>
      <c r="M12" s="9">
        <f t="shared" si="4"/>
        <v>725853.8081</v>
      </c>
      <c r="N12" s="9">
        <f t="shared" si="4"/>
        <v>693226.4366</v>
      </c>
      <c r="O12" s="9">
        <f t="shared" si="4"/>
        <v>656617.311</v>
      </c>
      <c r="P12" s="9">
        <f t="shared" si="4"/>
        <v>615931.2297</v>
      </c>
      <c r="Q12" s="9">
        <f t="shared" si="4"/>
        <v>571071.0995</v>
      </c>
      <c r="R12" s="9">
        <f t="shared" si="4"/>
        <v>521937.8988</v>
      </c>
      <c r="S12" s="9">
        <f t="shared" si="4"/>
        <v>468430.6424</v>
      </c>
      <c r="T12" s="9">
        <f t="shared" si="4"/>
        <v>410446.3433</v>
      </c>
      <c r="U12" s="9">
        <f t="shared" si="4"/>
        <v>347879.9761</v>
      </c>
      <c r="V12" s="9">
        <f t="shared" si="4"/>
        <v>280624.4375</v>
      </c>
      <c r="W12" s="9">
        <f t="shared" si="4"/>
        <v>208570.5079</v>
      </c>
      <c r="X12" s="9">
        <f t="shared" si="4"/>
        <v>131606.8114</v>
      </c>
      <c r="Y12" s="9">
        <f t="shared" si="4"/>
        <v>49619.77478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52</v>
      </c>
      <c r="C1" s="6" t="s">
        <v>53</v>
      </c>
      <c r="D1" s="6" t="s">
        <v>54</v>
      </c>
      <c r="E1" s="6" t="s">
        <v>55</v>
      </c>
      <c r="F1" s="6" t="s">
        <v>56</v>
      </c>
      <c r="G1" s="6" t="s">
        <v>57</v>
      </c>
      <c r="H1" s="6" t="s">
        <v>58</v>
      </c>
      <c r="I1" s="6" t="s">
        <v>59</v>
      </c>
      <c r="J1" s="6" t="s">
        <v>60</v>
      </c>
      <c r="K1" s="6" t="s">
        <v>61</v>
      </c>
      <c r="L1" s="6" t="s">
        <v>62</v>
      </c>
      <c r="M1" s="6" t="s">
        <v>63</v>
      </c>
      <c r="N1" s="6" t="s">
        <v>64</v>
      </c>
      <c r="O1" s="6" t="s">
        <v>65</v>
      </c>
      <c r="P1" s="6" t="s">
        <v>66</v>
      </c>
      <c r="Q1" s="6" t="s">
        <v>67</v>
      </c>
      <c r="R1" s="6" t="s">
        <v>68</v>
      </c>
      <c r="S1" s="6" t="s">
        <v>69</v>
      </c>
      <c r="T1" s="6" t="s">
        <v>70</v>
      </c>
      <c r="U1" s="6" t="s">
        <v>71</v>
      </c>
      <c r="V1" s="6" t="s">
        <v>72</v>
      </c>
      <c r="W1" s="6" t="s">
        <v>73</v>
      </c>
      <c r="X1" s="6" t="s">
        <v>74</v>
      </c>
      <c r="Y1" s="6" t="s">
        <v>75</v>
      </c>
    </row>
    <row r="2">
      <c r="A2" s="6" t="s">
        <v>112</v>
      </c>
      <c r="B2" s="6"/>
      <c r="C2" s="6"/>
      <c r="D2" s="6"/>
      <c r="E2" s="6"/>
      <c r="F2" s="6"/>
      <c r="G2" s="6"/>
      <c r="H2" s="6"/>
      <c r="I2" s="6"/>
      <c r="J2" s="6"/>
      <c r="K2" s="6"/>
      <c r="L2" s="6"/>
      <c r="M2" s="6"/>
      <c r="N2" s="6"/>
      <c r="O2" s="6"/>
      <c r="P2" s="6"/>
      <c r="Q2" s="6"/>
      <c r="R2" s="6"/>
      <c r="S2" s="6"/>
      <c r="T2" s="6"/>
      <c r="U2" s="6"/>
      <c r="V2" s="6"/>
      <c r="W2" s="6"/>
      <c r="X2" s="6"/>
      <c r="Y2" s="6"/>
    </row>
    <row r="3">
      <c r="A3" s="6" t="s">
        <v>108</v>
      </c>
      <c r="B3" s="9">
        <f>'Cash Details'!B12</f>
        <v>257815</v>
      </c>
      <c r="C3" s="9">
        <f>'Cash Details'!C12</f>
        <v>533352.6</v>
      </c>
      <c r="D3" s="9">
        <f>'Cash Details'!D12</f>
        <v>855136.8695</v>
      </c>
      <c r="E3" s="9">
        <f>'Cash Details'!E12</f>
        <v>854356.571</v>
      </c>
      <c r="F3" s="9">
        <f>'Cash Details'!F12</f>
        <v>850371.7623</v>
      </c>
      <c r="G3" s="9">
        <f>'Cash Details'!G12</f>
        <v>843102.7683</v>
      </c>
      <c r="H3" s="9">
        <f>'Cash Details'!H12</f>
        <v>832468.3153</v>
      </c>
      <c r="I3" s="9">
        <f>'Cash Details'!I12</f>
        <v>818385.5004</v>
      </c>
      <c r="J3" s="9">
        <f>'Cash Details'!J12</f>
        <v>800769.761</v>
      </c>
      <c r="K3" s="9">
        <f>'Cash Details'!K12</f>
        <v>779534.8431</v>
      </c>
      <c r="L3" s="9">
        <f>'Cash Details'!L12</f>
        <v>754592.7697</v>
      </c>
      <c r="M3" s="9">
        <f>'Cash Details'!M12</f>
        <v>725853.8081</v>
      </c>
      <c r="N3" s="9">
        <f>'Cash Details'!N12</f>
        <v>693226.4366</v>
      </c>
      <c r="O3" s="9">
        <f>'Cash Details'!O12</f>
        <v>656617.311</v>
      </c>
      <c r="P3" s="9">
        <f>'Cash Details'!P12</f>
        <v>615931.2297</v>
      </c>
      <c r="Q3" s="9">
        <f>'Cash Details'!Q12</f>
        <v>571071.0995</v>
      </c>
      <c r="R3" s="9">
        <f>'Cash Details'!R12</f>
        <v>521937.8988</v>
      </c>
      <c r="S3" s="9">
        <f>'Cash Details'!S12</f>
        <v>468430.6424</v>
      </c>
      <c r="T3" s="9">
        <f>'Cash Details'!T12</f>
        <v>410446.3433</v>
      </c>
      <c r="U3" s="9">
        <f>'Cash Details'!U12</f>
        <v>347879.9761</v>
      </c>
      <c r="V3" s="9">
        <f>'Cash Details'!V12</f>
        <v>280624.4375</v>
      </c>
      <c r="W3" s="9">
        <f>'Cash Details'!W12</f>
        <v>208570.5079</v>
      </c>
      <c r="X3" s="9">
        <f>'Cash Details'!X12</f>
        <v>131606.8114</v>
      </c>
      <c r="Y3" s="9">
        <f>'Cash Details'!Y12</f>
        <v>49619.77478</v>
      </c>
    </row>
    <row r="4">
      <c r="A4" s="6"/>
      <c r="B4" s="6"/>
      <c r="C4" s="6"/>
      <c r="D4" s="6"/>
      <c r="E4" s="6"/>
      <c r="F4" s="6"/>
      <c r="G4" s="6"/>
      <c r="H4" s="6"/>
      <c r="I4" s="6"/>
      <c r="J4" s="6"/>
      <c r="K4" s="6"/>
      <c r="L4" s="6"/>
      <c r="M4" s="6"/>
      <c r="N4" s="6"/>
      <c r="O4" s="6"/>
      <c r="P4" s="6"/>
      <c r="Q4" s="6"/>
      <c r="R4" s="6"/>
      <c r="S4" s="6"/>
      <c r="T4" s="6"/>
      <c r="U4" s="6"/>
      <c r="V4" s="6"/>
      <c r="W4" s="6"/>
      <c r="X4" s="6"/>
      <c r="Y4" s="6"/>
    </row>
    <row r="5">
      <c r="A5" s="6" t="s">
        <v>113</v>
      </c>
      <c r="B5" s="9">
        <f>'Stocks-RM'!B33</f>
        <v>167600</v>
      </c>
      <c r="C5" s="9">
        <f>'Stocks-RM'!C33</f>
        <v>337804.1</v>
      </c>
      <c r="D5" s="9">
        <f>'Stocks-RM'!D33</f>
        <v>510640.5255</v>
      </c>
      <c r="E5" s="9">
        <f>'Stocks-RM'!E33</f>
        <v>686137.562</v>
      </c>
      <c r="F5" s="9">
        <f>'Stocks-RM'!F33</f>
        <v>864323.546</v>
      </c>
      <c r="G5" s="9">
        <f>'Stocks-RM'!G33</f>
        <v>1045226.855</v>
      </c>
      <c r="H5" s="9">
        <f>'Stocks-RM'!H33</f>
        <v>1228875.9</v>
      </c>
      <c r="I5" s="9">
        <f>'Stocks-RM'!I33</f>
        <v>1415299.111</v>
      </c>
      <c r="J5" s="9">
        <f>'Stocks-RM'!J33</f>
        <v>1604524.93</v>
      </c>
      <c r="K5" s="9">
        <f>'Stocks-RM'!K33</f>
        <v>1796581.798</v>
      </c>
      <c r="L5" s="9">
        <f>'Stocks-RM'!L33</f>
        <v>1991498.146</v>
      </c>
      <c r="M5" s="9">
        <f>'Stocks-RM'!M33</f>
        <v>2189302.377</v>
      </c>
      <c r="N5" s="9">
        <f>'Stocks-RM'!N33</f>
        <v>2390022.862</v>
      </c>
      <c r="O5" s="9">
        <f>'Stocks-RM'!O33</f>
        <v>2593687.918</v>
      </c>
      <c r="P5" s="9">
        <f>'Stocks-RM'!P33</f>
        <v>2800325.802</v>
      </c>
      <c r="Q5" s="9">
        <f>'Stocks-RM'!Q33</f>
        <v>3009964.691</v>
      </c>
      <c r="R5" s="9">
        <f>'Stocks-RM'!R33</f>
        <v>3222632.672</v>
      </c>
      <c r="S5" s="9">
        <f>'Stocks-RM'!S33</f>
        <v>3438357.722</v>
      </c>
      <c r="T5" s="9">
        <f>'Stocks-RM'!T33</f>
        <v>3657167.698</v>
      </c>
      <c r="U5" s="9">
        <f>'Stocks-RM'!U33</f>
        <v>3879090.315</v>
      </c>
      <c r="V5" s="9">
        <f>'Stocks-RM'!V33</f>
        <v>4104153.131</v>
      </c>
      <c r="W5" s="9">
        <f>'Stocks-RM'!W33</f>
        <v>4332383.531</v>
      </c>
      <c r="X5" s="9">
        <f>'Stocks-RM'!X33</f>
        <v>4563808.706</v>
      </c>
      <c r="Y5" s="9">
        <f>'Stocks-RM'!Y33</f>
        <v>4798455.635</v>
      </c>
    </row>
    <row r="6">
      <c r="A6" s="6" t="s">
        <v>114</v>
      </c>
      <c r="B6" s="9">
        <f>'Stocks-Candles'!B33</f>
        <v>17328</v>
      </c>
      <c r="C6" s="9">
        <f>'Stocks-Candles'!C33</f>
        <v>37058.47</v>
      </c>
      <c r="D6" s="9">
        <f>'Stocks-Candles'!D33</f>
        <v>59262.30515</v>
      </c>
      <c r="E6" s="9">
        <f>'Stocks-Candles'!E33</f>
        <v>84012.16048</v>
      </c>
      <c r="F6" s="9">
        <f>'Stocks-Candles'!F33</f>
        <v>111382.4927</v>
      </c>
      <c r="G6" s="9">
        <f>'Stocks-Candles'!G33</f>
        <v>141449.6031</v>
      </c>
      <c r="H6" s="9">
        <f>'Stocks-Candles'!H33</f>
        <v>174291.6812</v>
      </c>
      <c r="I6" s="9">
        <f>'Stocks-Candles'!I33</f>
        <v>209988.8498</v>
      </c>
      <c r="J6" s="9">
        <f>'Stocks-Candles'!J33</f>
        <v>248623.2106</v>
      </c>
      <c r="K6" s="9">
        <f>'Stocks-Candles'!K33</f>
        <v>290278.8916</v>
      </c>
      <c r="L6" s="9">
        <f>'Stocks-Candles'!L33</f>
        <v>335042.0947</v>
      </c>
      <c r="M6" s="9">
        <f>'Stocks-Candles'!M33</f>
        <v>383001.1454</v>
      </c>
      <c r="N6" s="9">
        <f>'Stocks-Candles'!N33</f>
        <v>434246.5429</v>
      </c>
      <c r="O6" s="9">
        <f>'Stocks-Candles'!O33</f>
        <v>488871.0117</v>
      </c>
      <c r="P6" s="9">
        <f>'Stocks-Candles'!P33</f>
        <v>546969.5546</v>
      </c>
      <c r="Q6" s="9">
        <f>'Stocks-Candles'!Q33</f>
        <v>608639.5065</v>
      </c>
      <c r="R6" s="9">
        <f>'Stocks-Candles'!R33</f>
        <v>673980.5899</v>
      </c>
      <c r="S6" s="9">
        <f>'Stocks-Candles'!S33</f>
        <v>743094.9712</v>
      </c>
      <c r="T6" s="9">
        <f>'Stocks-Candles'!T33</f>
        <v>816087.3193</v>
      </c>
      <c r="U6" s="9">
        <f>'Stocks-Candles'!U33</f>
        <v>893064.8641</v>
      </c>
      <c r="V6" s="9">
        <f>'Stocks-Candles'!V33</f>
        <v>974137.4581</v>
      </c>
      <c r="W6" s="9">
        <f>'Stocks-Candles'!W33</f>
        <v>1059417.638</v>
      </c>
      <c r="X6" s="9">
        <f>'Stocks-Candles'!X33</f>
        <v>1149020.687</v>
      </c>
      <c r="Y6" s="9">
        <f>'Stocks-Candles'!Y33</f>
        <v>1243064.705</v>
      </c>
    </row>
    <row r="7">
      <c r="A7" s="6" t="s">
        <v>115</v>
      </c>
      <c r="B7" s="9">
        <f>Collections!B21</f>
        <v>187285</v>
      </c>
      <c r="C7" s="9">
        <f>Collections!C21</f>
        <v>322951.4</v>
      </c>
      <c r="D7" s="9">
        <f>Collections!D21</f>
        <v>379725.1605</v>
      </c>
      <c r="E7" s="9">
        <f>Collections!E21</f>
        <v>383566.2001</v>
      </c>
      <c r="F7" s="9">
        <f>Collections!F21</f>
        <v>387450.673</v>
      </c>
      <c r="G7" s="9">
        <f>Collections!G21</f>
        <v>391379.1105</v>
      </c>
      <c r="H7" s="9">
        <f>Collections!H21</f>
        <v>395352.0512</v>
      </c>
      <c r="I7" s="9">
        <f>Collections!I21</f>
        <v>399370.0402</v>
      </c>
      <c r="J7" s="9">
        <f>Collections!J21</f>
        <v>403433.6302</v>
      </c>
      <c r="K7" s="9">
        <f>Collections!K21</f>
        <v>407543.3806</v>
      </c>
      <c r="L7" s="9">
        <f>Collections!L21</f>
        <v>411699.8584</v>
      </c>
      <c r="M7" s="9">
        <f>Collections!M21</f>
        <v>415903.6376</v>
      </c>
      <c r="N7" s="9">
        <f>Collections!N21</f>
        <v>420155.3001</v>
      </c>
      <c r="O7" s="9">
        <f>Collections!O21</f>
        <v>424455.4351</v>
      </c>
      <c r="P7" s="9">
        <f>Collections!P21</f>
        <v>428804.6393</v>
      </c>
      <c r="Q7" s="9">
        <f>Collections!Q21</f>
        <v>433203.5176</v>
      </c>
      <c r="R7" s="9">
        <f>Collections!R21</f>
        <v>437652.6824</v>
      </c>
      <c r="S7" s="9">
        <f>Collections!S21</f>
        <v>442152.7542</v>
      </c>
      <c r="T7" s="9">
        <f>Collections!T21</f>
        <v>446704.3617</v>
      </c>
      <c r="U7" s="9">
        <f>Collections!U21</f>
        <v>451308.1416</v>
      </c>
      <c r="V7" s="9">
        <f>Collections!V21</f>
        <v>455964.7389</v>
      </c>
      <c r="W7" s="9">
        <f>Collections!W21</f>
        <v>460674.8073</v>
      </c>
      <c r="X7" s="9">
        <f>Collections!X21</f>
        <v>465439.0088</v>
      </c>
      <c r="Y7" s="9">
        <f>Collections!Y21</f>
        <v>470258.014</v>
      </c>
    </row>
    <row r="8">
      <c r="A8" s="6" t="s">
        <v>116</v>
      </c>
      <c r="B8" s="9">
        <f t="shared" ref="B8:Y8" si="1">B3+B5+B6+B7</f>
        <v>630028</v>
      </c>
      <c r="C8" s="9">
        <f t="shared" si="1"/>
        <v>1231166.57</v>
      </c>
      <c r="D8" s="9">
        <f t="shared" si="1"/>
        <v>1804764.861</v>
      </c>
      <c r="E8" s="9">
        <f t="shared" si="1"/>
        <v>2008072.494</v>
      </c>
      <c r="F8" s="9">
        <f t="shared" si="1"/>
        <v>2213528.474</v>
      </c>
      <c r="G8" s="9">
        <f t="shared" si="1"/>
        <v>2421158.337</v>
      </c>
      <c r="H8" s="9">
        <f t="shared" si="1"/>
        <v>2630987.948</v>
      </c>
      <c r="I8" s="9">
        <f t="shared" si="1"/>
        <v>2843043.501</v>
      </c>
      <c r="J8" s="9">
        <f t="shared" si="1"/>
        <v>3057351.532</v>
      </c>
      <c r="K8" s="9">
        <f t="shared" si="1"/>
        <v>3273938.913</v>
      </c>
      <c r="L8" s="9">
        <f t="shared" si="1"/>
        <v>3492832.868</v>
      </c>
      <c r="M8" s="9">
        <f t="shared" si="1"/>
        <v>3714060.968</v>
      </c>
      <c r="N8" s="9">
        <f t="shared" si="1"/>
        <v>3937651.141</v>
      </c>
      <c r="O8" s="9">
        <f t="shared" si="1"/>
        <v>4163631.676</v>
      </c>
      <c r="P8" s="9">
        <f t="shared" si="1"/>
        <v>4392031.225</v>
      </c>
      <c r="Q8" s="9">
        <f t="shared" si="1"/>
        <v>4622878.815</v>
      </c>
      <c r="R8" s="9">
        <f t="shared" si="1"/>
        <v>4856203.843</v>
      </c>
      <c r="S8" s="9">
        <f t="shared" si="1"/>
        <v>5092036.09</v>
      </c>
      <c r="T8" s="9">
        <f t="shared" si="1"/>
        <v>5330405.723</v>
      </c>
      <c r="U8" s="9">
        <f t="shared" si="1"/>
        <v>5571343.297</v>
      </c>
      <c r="V8" s="9">
        <f t="shared" si="1"/>
        <v>5814879.766</v>
      </c>
      <c r="W8" s="9">
        <f t="shared" si="1"/>
        <v>6061046.484</v>
      </c>
      <c r="X8" s="9">
        <f t="shared" si="1"/>
        <v>6309875.213</v>
      </c>
      <c r="Y8" s="9">
        <f t="shared" si="1"/>
        <v>6561398.129</v>
      </c>
    </row>
    <row r="9">
      <c r="A9" s="6"/>
      <c r="B9" s="6"/>
      <c r="C9" s="6"/>
      <c r="D9" s="6"/>
      <c r="E9" s="6"/>
      <c r="F9" s="6"/>
      <c r="G9" s="6"/>
      <c r="H9" s="6"/>
      <c r="I9" s="6"/>
      <c r="J9" s="6"/>
      <c r="K9" s="6"/>
      <c r="L9" s="6"/>
      <c r="M9" s="6"/>
      <c r="N9" s="6"/>
      <c r="O9" s="6"/>
      <c r="P9" s="6"/>
      <c r="Q9" s="6"/>
      <c r="R9" s="6"/>
      <c r="S9" s="6"/>
      <c r="T9" s="6"/>
      <c r="U9" s="6"/>
      <c r="V9" s="6"/>
      <c r="W9" s="6"/>
      <c r="X9" s="6"/>
      <c r="Y9" s="6"/>
    </row>
    <row r="10">
      <c r="A10" s="6" t="s">
        <v>117</v>
      </c>
      <c r="B10" s="6"/>
      <c r="C10" s="6"/>
      <c r="D10" s="6"/>
      <c r="E10" s="6"/>
      <c r="F10" s="6"/>
      <c r="G10" s="6"/>
      <c r="H10" s="6"/>
      <c r="I10" s="6"/>
      <c r="J10" s="6"/>
      <c r="K10" s="6"/>
      <c r="L10" s="6"/>
      <c r="M10" s="6"/>
      <c r="N10" s="6"/>
      <c r="O10" s="6"/>
      <c r="P10" s="6"/>
      <c r="Q10" s="6"/>
      <c r="R10" s="6"/>
      <c r="S10" s="6"/>
      <c r="T10" s="6"/>
      <c r="U10" s="6"/>
      <c r="V10" s="6"/>
      <c r="W10" s="6"/>
      <c r="X10" s="6"/>
      <c r="Y10" s="6"/>
    </row>
    <row r="11">
      <c r="A11" s="6" t="s">
        <v>118</v>
      </c>
      <c r="B11" s="9">
        <f>Purchases!B27</f>
        <v>451100</v>
      </c>
      <c r="C11" s="9">
        <f>Purchases!C27</f>
        <v>871509</v>
      </c>
      <c r="D11" s="9">
        <f>Purchases!D27</f>
        <v>1262555.685</v>
      </c>
      <c r="E11" s="9">
        <f>Purchases!E27</f>
        <v>1281468.958</v>
      </c>
      <c r="F11" s="9">
        <f>Purchases!F27</f>
        <v>1300666.85</v>
      </c>
      <c r="G11" s="9">
        <f>Purchases!G27</f>
        <v>1320153.664</v>
      </c>
      <c r="H11" s="9">
        <f>Purchases!H27</f>
        <v>1339933.765</v>
      </c>
      <c r="I11" s="9">
        <f>Purchases!I27</f>
        <v>1360011.587</v>
      </c>
      <c r="J11" s="9">
        <f>Purchases!J27</f>
        <v>1380391.632</v>
      </c>
      <c r="K11" s="9">
        <f>Purchases!K27</f>
        <v>1401078.469</v>
      </c>
      <c r="L11" s="9">
        <f>Purchases!L27</f>
        <v>1422076.736</v>
      </c>
      <c r="M11" s="9">
        <f>Purchases!M27</f>
        <v>1443391.142</v>
      </c>
      <c r="N11" s="9">
        <f>Purchases!N27</f>
        <v>1465026.469</v>
      </c>
      <c r="O11" s="9">
        <f>Purchases!O27</f>
        <v>1486987.568</v>
      </c>
      <c r="P11" s="9">
        <f>Purchases!P27</f>
        <v>1509279.368</v>
      </c>
      <c r="Q11" s="9">
        <f>Purchases!Q27</f>
        <v>1531906.871</v>
      </c>
      <c r="R11" s="9">
        <f>Purchases!R27</f>
        <v>1554875.153</v>
      </c>
      <c r="S11" s="9">
        <f>Purchases!S27</f>
        <v>1578189.37</v>
      </c>
      <c r="T11" s="9">
        <f>Purchases!T27</f>
        <v>1601854.756</v>
      </c>
      <c r="U11" s="9">
        <f>Purchases!U27</f>
        <v>1625876.624</v>
      </c>
      <c r="V11" s="9">
        <f>Purchases!V27</f>
        <v>1650260.366</v>
      </c>
      <c r="W11" s="9">
        <f>Purchases!W27</f>
        <v>1675011.46</v>
      </c>
      <c r="X11" s="9">
        <f>Purchases!X27</f>
        <v>1700135.463</v>
      </c>
      <c r="Y11" s="9">
        <f>Purchases!Y27</f>
        <v>1725638.021</v>
      </c>
    </row>
    <row r="12">
      <c r="A12" s="6" t="s">
        <v>119</v>
      </c>
      <c r="B12" s="9">
        <f t="shared" ref="B12:Y12" si="2">B11</f>
        <v>451100</v>
      </c>
      <c r="C12" s="9">
        <f t="shared" si="2"/>
        <v>871509</v>
      </c>
      <c r="D12" s="9">
        <f t="shared" si="2"/>
        <v>1262555.685</v>
      </c>
      <c r="E12" s="9">
        <f t="shared" si="2"/>
        <v>1281468.958</v>
      </c>
      <c r="F12" s="9">
        <f t="shared" si="2"/>
        <v>1300666.85</v>
      </c>
      <c r="G12" s="9">
        <f t="shared" si="2"/>
        <v>1320153.664</v>
      </c>
      <c r="H12" s="9">
        <f t="shared" si="2"/>
        <v>1339933.765</v>
      </c>
      <c r="I12" s="9">
        <f t="shared" si="2"/>
        <v>1360011.587</v>
      </c>
      <c r="J12" s="9">
        <f t="shared" si="2"/>
        <v>1380391.632</v>
      </c>
      <c r="K12" s="9">
        <f t="shared" si="2"/>
        <v>1401078.469</v>
      </c>
      <c r="L12" s="9">
        <f t="shared" si="2"/>
        <v>1422076.736</v>
      </c>
      <c r="M12" s="9">
        <f t="shared" si="2"/>
        <v>1443391.142</v>
      </c>
      <c r="N12" s="9">
        <f t="shared" si="2"/>
        <v>1465026.469</v>
      </c>
      <c r="O12" s="9">
        <f t="shared" si="2"/>
        <v>1486987.568</v>
      </c>
      <c r="P12" s="9">
        <f t="shared" si="2"/>
        <v>1509279.368</v>
      </c>
      <c r="Q12" s="9">
        <f t="shared" si="2"/>
        <v>1531906.871</v>
      </c>
      <c r="R12" s="9">
        <f t="shared" si="2"/>
        <v>1554875.153</v>
      </c>
      <c r="S12" s="9">
        <f t="shared" si="2"/>
        <v>1578189.37</v>
      </c>
      <c r="T12" s="9">
        <f t="shared" si="2"/>
        <v>1601854.756</v>
      </c>
      <c r="U12" s="9">
        <f t="shared" si="2"/>
        <v>1625876.624</v>
      </c>
      <c r="V12" s="9">
        <f t="shared" si="2"/>
        <v>1650260.366</v>
      </c>
      <c r="W12" s="9">
        <f t="shared" si="2"/>
        <v>1675011.46</v>
      </c>
      <c r="X12" s="9">
        <f t="shared" si="2"/>
        <v>1700135.463</v>
      </c>
      <c r="Y12" s="9">
        <f t="shared" si="2"/>
        <v>1725638.021</v>
      </c>
    </row>
    <row r="13">
      <c r="A13" s="6"/>
      <c r="B13" s="6"/>
      <c r="C13" s="6"/>
      <c r="D13" s="6"/>
      <c r="E13" s="6"/>
      <c r="F13" s="6"/>
      <c r="G13" s="6"/>
      <c r="H13" s="6"/>
      <c r="I13" s="6"/>
      <c r="J13" s="6"/>
      <c r="K13" s="6"/>
      <c r="L13" s="6"/>
      <c r="M13" s="6"/>
      <c r="N13" s="6"/>
      <c r="O13" s="6"/>
      <c r="P13" s="6"/>
      <c r="Q13" s="6"/>
      <c r="R13" s="6"/>
      <c r="S13" s="6"/>
      <c r="T13" s="6"/>
      <c r="U13" s="6"/>
      <c r="V13" s="6"/>
      <c r="W13" s="6"/>
      <c r="X13" s="6"/>
      <c r="Y13" s="6"/>
    </row>
    <row r="14">
      <c r="A14" s="6" t="s">
        <v>120</v>
      </c>
      <c r="B14" s="9">
        <f t="shared" ref="B14:Y14" si="3">B8-B12</f>
        <v>178928</v>
      </c>
      <c r="C14" s="9">
        <f t="shared" si="3"/>
        <v>359657.57</v>
      </c>
      <c r="D14" s="9">
        <f t="shared" si="3"/>
        <v>542209.1757</v>
      </c>
      <c r="E14" s="9">
        <f t="shared" si="3"/>
        <v>726603.5353</v>
      </c>
      <c r="F14" s="9">
        <f t="shared" si="3"/>
        <v>912861.6235</v>
      </c>
      <c r="G14" s="9">
        <f t="shared" si="3"/>
        <v>1101004.674</v>
      </c>
      <c r="H14" s="9">
        <f t="shared" si="3"/>
        <v>1291054.183</v>
      </c>
      <c r="I14" s="9">
        <f t="shared" si="3"/>
        <v>1483031.914</v>
      </c>
      <c r="J14" s="9">
        <f t="shared" si="3"/>
        <v>1676959.899</v>
      </c>
      <c r="K14" s="9">
        <f t="shared" si="3"/>
        <v>1872860.445</v>
      </c>
      <c r="L14" s="9">
        <f t="shared" si="3"/>
        <v>2070756.132</v>
      </c>
      <c r="M14" s="9">
        <f t="shared" si="3"/>
        <v>2270669.826</v>
      </c>
      <c r="N14" s="9">
        <f t="shared" si="3"/>
        <v>2472624.673</v>
      </c>
      <c r="O14" s="9">
        <f t="shared" si="3"/>
        <v>2676644.107</v>
      </c>
      <c r="P14" s="9">
        <f t="shared" si="3"/>
        <v>2882751.857</v>
      </c>
      <c r="Q14" s="9">
        <f t="shared" si="3"/>
        <v>3090971.944</v>
      </c>
      <c r="R14" s="9">
        <f t="shared" si="3"/>
        <v>3301328.69</v>
      </c>
      <c r="S14" s="9">
        <f t="shared" si="3"/>
        <v>3513846.72</v>
      </c>
      <c r="T14" s="9">
        <f t="shared" si="3"/>
        <v>3728550.966</v>
      </c>
      <c r="U14" s="9">
        <f t="shared" si="3"/>
        <v>3945466.673</v>
      </c>
      <c r="V14" s="9">
        <f t="shared" si="3"/>
        <v>4164619.399</v>
      </c>
      <c r="W14" s="9">
        <f t="shared" si="3"/>
        <v>4386035.024</v>
      </c>
      <c r="X14" s="9">
        <f t="shared" si="3"/>
        <v>4609739.75</v>
      </c>
      <c r="Y14" s="9">
        <f t="shared" si="3"/>
        <v>4835760.108</v>
      </c>
    </row>
    <row r="15">
      <c r="A15" s="6"/>
      <c r="B15" s="6"/>
      <c r="C15" s="6"/>
      <c r="D15" s="6"/>
      <c r="E15" s="6"/>
      <c r="F15" s="6"/>
      <c r="G15" s="6"/>
      <c r="H15" s="6"/>
      <c r="I15" s="6"/>
      <c r="J15" s="6"/>
      <c r="K15" s="6"/>
      <c r="L15" s="6"/>
      <c r="M15" s="6"/>
      <c r="N15" s="6"/>
      <c r="O15" s="6"/>
      <c r="P15" s="6"/>
      <c r="Q15" s="6"/>
      <c r="R15" s="6"/>
      <c r="S15" s="6"/>
      <c r="T15" s="6"/>
      <c r="U15" s="6"/>
      <c r="V15" s="6"/>
      <c r="W15" s="6"/>
      <c r="X15" s="6"/>
      <c r="Y15" s="6"/>
    </row>
    <row r="16">
      <c r="A16" s="6"/>
      <c r="B16" s="6"/>
      <c r="C16" s="6"/>
      <c r="D16" s="6"/>
      <c r="E16" s="6"/>
      <c r="F16" s="6"/>
      <c r="G16" s="6"/>
      <c r="H16" s="6"/>
      <c r="I16" s="6"/>
      <c r="J16" s="6"/>
      <c r="K16" s="6"/>
      <c r="L16" s="6"/>
      <c r="M16" s="6"/>
      <c r="N16" s="6"/>
      <c r="O16" s="6"/>
      <c r="P16" s="6"/>
      <c r="Q16" s="6"/>
      <c r="R16" s="6"/>
      <c r="S16" s="6"/>
      <c r="T16" s="6"/>
      <c r="U16" s="6"/>
      <c r="V16" s="6"/>
      <c r="W16" s="6"/>
      <c r="X16" s="6"/>
      <c r="Y16" s="6"/>
    </row>
    <row r="17">
      <c r="A17" s="6" t="s">
        <v>121</v>
      </c>
      <c r="B17" s="12">
        <v>0.0</v>
      </c>
      <c r="C17" s="9">
        <f t="shared" ref="C17:Y17" si="4">B19</f>
        <v>178928</v>
      </c>
      <c r="D17" s="9">
        <f t="shared" si="4"/>
        <v>359657.57</v>
      </c>
      <c r="E17" s="9">
        <f t="shared" si="4"/>
        <v>542209.1757</v>
      </c>
      <c r="F17" s="9">
        <f t="shared" si="4"/>
        <v>726603.5353</v>
      </c>
      <c r="G17" s="9">
        <f t="shared" si="4"/>
        <v>912861.6235</v>
      </c>
      <c r="H17" s="9">
        <f t="shared" si="4"/>
        <v>1101004.674</v>
      </c>
      <c r="I17" s="9">
        <f t="shared" si="4"/>
        <v>1291054.183</v>
      </c>
      <c r="J17" s="9">
        <f t="shared" si="4"/>
        <v>1483031.914</v>
      </c>
      <c r="K17" s="9">
        <f t="shared" si="4"/>
        <v>1676959.899</v>
      </c>
      <c r="L17" s="9">
        <f t="shared" si="4"/>
        <v>1872860.445</v>
      </c>
      <c r="M17" s="9">
        <f t="shared" si="4"/>
        <v>2070756.132</v>
      </c>
      <c r="N17" s="9">
        <f t="shared" si="4"/>
        <v>2270669.826</v>
      </c>
      <c r="O17" s="9">
        <f t="shared" si="4"/>
        <v>2472624.673</v>
      </c>
      <c r="P17" s="9">
        <f t="shared" si="4"/>
        <v>2676644.107</v>
      </c>
      <c r="Q17" s="9">
        <f t="shared" si="4"/>
        <v>2882751.857</v>
      </c>
      <c r="R17" s="9">
        <f t="shared" si="4"/>
        <v>3090971.944</v>
      </c>
      <c r="S17" s="9">
        <f t="shared" si="4"/>
        <v>3301328.69</v>
      </c>
      <c r="T17" s="9">
        <f t="shared" si="4"/>
        <v>3513846.72</v>
      </c>
      <c r="U17" s="9">
        <f t="shared" si="4"/>
        <v>3728550.966</v>
      </c>
      <c r="V17" s="9">
        <f t="shared" si="4"/>
        <v>3945466.673</v>
      </c>
      <c r="W17" s="9">
        <f t="shared" si="4"/>
        <v>4164619.399</v>
      </c>
      <c r="X17" s="9">
        <f t="shared" si="4"/>
        <v>4386035.024</v>
      </c>
      <c r="Y17" s="9">
        <f t="shared" si="4"/>
        <v>4609739.75</v>
      </c>
    </row>
    <row r="18">
      <c r="A18" s="6" t="s">
        <v>122</v>
      </c>
      <c r="B18" s="9">
        <f>'Sales and Costs'!B22</f>
        <v>178928</v>
      </c>
      <c r="C18" s="9">
        <f>'Sales and Costs'!C22</f>
        <v>180729.57</v>
      </c>
      <c r="D18" s="9">
        <f>'Sales and Costs'!D22</f>
        <v>182551.6057</v>
      </c>
      <c r="E18" s="9">
        <f>'Sales and Costs'!E22</f>
        <v>184394.3597</v>
      </c>
      <c r="F18" s="9">
        <f>'Sales and Costs'!F22</f>
        <v>186258.0881</v>
      </c>
      <c r="G18" s="9">
        <f>'Sales and Costs'!G22</f>
        <v>188143.0504</v>
      </c>
      <c r="H18" s="9">
        <f>'Sales and Costs'!H22</f>
        <v>190049.5093</v>
      </c>
      <c r="I18" s="9">
        <f>'Sales and Costs'!I22</f>
        <v>191977.731</v>
      </c>
      <c r="J18" s="9">
        <f>'Sales and Costs'!J22</f>
        <v>193927.9852</v>
      </c>
      <c r="K18" s="9">
        <f>'Sales and Costs'!K22</f>
        <v>195900.5452</v>
      </c>
      <c r="L18" s="9">
        <f>'Sales and Costs'!L22</f>
        <v>197895.6879</v>
      </c>
      <c r="M18" s="9">
        <f>'Sales and Costs'!M22</f>
        <v>199913.6936</v>
      </c>
      <c r="N18" s="9">
        <f>'Sales and Costs'!N22</f>
        <v>201954.8466</v>
      </c>
      <c r="O18" s="9">
        <f>'Sales and Costs'!O22</f>
        <v>204019.4347</v>
      </c>
      <c r="P18" s="9">
        <f>'Sales and Costs'!P22</f>
        <v>206107.7497</v>
      </c>
      <c r="Q18" s="9">
        <f>'Sales and Costs'!Q22</f>
        <v>208220.087</v>
      </c>
      <c r="R18" s="9">
        <f>'Sales and Costs'!R22</f>
        <v>210356.746</v>
      </c>
      <c r="S18" s="9">
        <f>'Sales and Costs'!S22</f>
        <v>212518.03</v>
      </c>
      <c r="T18" s="9">
        <f>'Sales and Costs'!T22</f>
        <v>214704.2465</v>
      </c>
      <c r="U18" s="9">
        <f>'Sales and Costs'!U22</f>
        <v>216915.7067</v>
      </c>
      <c r="V18" s="9">
        <f>'Sales and Costs'!V22</f>
        <v>219152.7262</v>
      </c>
      <c r="W18" s="9">
        <f>'Sales and Costs'!W22</f>
        <v>221415.6247</v>
      </c>
      <c r="X18" s="9">
        <f>'Sales and Costs'!X22</f>
        <v>223704.7259</v>
      </c>
      <c r="Y18" s="9">
        <f>'Sales and Costs'!Y22</f>
        <v>226020.3581</v>
      </c>
    </row>
    <row r="19">
      <c r="A19" s="6" t="s">
        <v>123</v>
      </c>
      <c r="B19" s="9">
        <f t="shared" ref="B19:Y19" si="5">B17+B18</f>
        <v>178928</v>
      </c>
      <c r="C19" s="9">
        <f t="shared" si="5"/>
        <v>359657.57</v>
      </c>
      <c r="D19" s="9">
        <f t="shared" si="5"/>
        <v>542209.1757</v>
      </c>
      <c r="E19" s="9">
        <f t="shared" si="5"/>
        <v>726603.5353</v>
      </c>
      <c r="F19" s="9">
        <f t="shared" si="5"/>
        <v>912861.6235</v>
      </c>
      <c r="G19" s="9">
        <f t="shared" si="5"/>
        <v>1101004.674</v>
      </c>
      <c r="H19" s="9">
        <f t="shared" si="5"/>
        <v>1291054.183</v>
      </c>
      <c r="I19" s="9">
        <f t="shared" si="5"/>
        <v>1483031.914</v>
      </c>
      <c r="J19" s="9">
        <f t="shared" si="5"/>
        <v>1676959.899</v>
      </c>
      <c r="K19" s="9">
        <f t="shared" si="5"/>
        <v>1872860.445</v>
      </c>
      <c r="L19" s="9">
        <f t="shared" si="5"/>
        <v>2070756.132</v>
      </c>
      <c r="M19" s="9">
        <f t="shared" si="5"/>
        <v>2270669.826</v>
      </c>
      <c r="N19" s="9">
        <f t="shared" si="5"/>
        <v>2472624.673</v>
      </c>
      <c r="O19" s="9">
        <f t="shared" si="5"/>
        <v>2676644.107</v>
      </c>
      <c r="P19" s="9">
        <f t="shared" si="5"/>
        <v>2882751.857</v>
      </c>
      <c r="Q19" s="9">
        <f t="shared" si="5"/>
        <v>3090971.944</v>
      </c>
      <c r="R19" s="9">
        <f t="shared" si="5"/>
        <v>3301328.69</v>
      </c>
      <c r="S19" s="9">
        <f t="shared" si="5"/>
        <v>3513846.72</v>
      </c>
      <c r="T19" s="9">
        <f t="shared" si="5"/>
        <v>3728550.966</v>
      </c>
      <c r="U19" s="9">
        <f t="shared" si="5"/>
        <v>3945466.673</v>
      </c>
      <c r="V19" s="9">
        <f t="shared" si="5"/>
        <v>4164619.399</v>
      </c>
      <c r="W19" s="9">
        <f t="shared" si="5"/>
        <v>4386035.024</v>
      </c>
      <c r="X19" s="9">
        <f t="shared" si="5"/>
        <v>4609739.75</v>
      </c>
      <c r="Y19" s="9">
        <f t="shared" si="5"/>
        <v>4835760.108</v>
      </c>
    </row>
    <row r="20">
      <c r="A20" s="6"/>
      <c r="B20" s="6"/>
      <c r="C20" s="6"/>
      <c r="D20" s="6"/>
      <c r="E20" s="6"/>
      <c r="F20" s="6"/>
      <c r="G20" s="6"/>
      <c r="H20" s="6"/>
      <c r="I20" s="6"/>
      <c r="J20" s="6"/>
      <c r="K20" s="6"/>
      <c r="L20" s="6"/>
      <c r="M20" s="6"/>
      <c r="N20" s="6"/>
      <c r="O20" s="6"/>
      <c r="P20" s="6"/>
      <c r="Q20" s="6"/>
      <c r="R20" s="6"/>
      <c r="S20" s="6"/>
      <c r="T20" s="6"/>
      <c r="U20" s="6"/>
      <c r="V20" s="6"/>
      <c r="W20" s="6"/>
      <c r="X20" s="6"/>
      <c r="Y20" s="6"/>
    </row>
    <row r="21">
      <c r="A21" s="6" t="s">
        <v>124</v>
      </c>
      <c r="B21" s="9">
        <f t="shared" ref="B21:Y21" si="6">B14-B19</f>
        <v>0</v>
      </c>
      <c r="C21" s="9">
        <f t="shared" si="6"/>
        <v>0</v>
      </c>
      <c r="D21" s="9">
        <f t="shared" si="6"/>
        <v>0.0000000001164153218</v>
      </c>
      <c r="E21" s="9">
        <f t="shared" si="6"/>
        <v>-0.0000000001164153218</v>
      </c>
      <c r="F21" s="9">
        <f t="shared" si="6"/>
        <v>-0.0000000002328306437</v>
      </c>
      <c r="G21" s="9">
        <f t="shared" si="6"/>
        <v>-0.0000000002328306437</v>
      </c>
      <c r="H21" s="9">
        <f t="shared" si="6"/>
        <v>-0.0000000002328306437</v>
      </c>
      <c r="I21" s="9">
        <f t="shared" si="6"/>
        <v>0</v>
      </c>
      <c r="J21" s="9">
        <f t="shared" si="6"/>
        <v>0.0000000002328306437</v>
      </c>
      <c r="K21" s="9">
        <f t="shared" si="6"/>
        <v>0.0000000002328306437</v>
      </c>
      <c r="L21" s="9">
        <f t="shared" si="6"/>
        <v>0.0000000002328306437</v>
      </c>
      <c r="M21" s="9">
        <f t="shared" si="6"/>
        <v>0</v>
      </c>
      <c r="N21" s="9">
        <f t="shared" si="6"/>
        <v>0.0000000004656612873</v>
      </c>
      <c r="O21" s="9">
        <f t="shared" si="6"/>
        <v>0</v>
      </c>
      <c r="P21" s="9">
        <f t="shared" si="6"/>
        <v>-0.0000000009313225746</v>
      </c>
      <c r="Q21" s="9">
        <f t="shared" si="6"/>
        <v>-0.0000000004656612873</v>
      </c>
      <c r="R21" s="9">
        <f t="shared" si="6"/>
        <v>0.0000000009313225746</v>
      </c>
      <c r="S21" s="9">
        <f t="shared" si="6"/>
        <v>-0.0000000004656612873</v>
      </c>
      <c r="T21" s="9">
        <f t="shared" si="6"/>
        <v>-0.0000000004656612873</v>
      </c>
      <c r="U21" s="9">
        <f t="shared" si="6"/>
        <v>0</v>
      </c>
      <c r="V21" s="9">
        <f t="shared" si="6"/>
        <v>0.0000000009313225746</v>
      </c>
      <c r="W21" s="9">
        <f t="shared" si="6"/>
        <v>-0.0000000009313225746</v>
      </c>
      <c r="X21" s="9">
        <f t="shared" si="6"/>
        <v>0.0000000009313225746</v>
      </c>
      <c r="Y21" s="9">
        <f t="shared" si="6"/>
        <v>0</v>
      </c>
    </row>
    <row r="22">
      <c r="A22" s="6"/>
      <c r="B22" s="6"/>
      <c r="C22" s="6"/>
      <c r="D22" s="6"/>
      <c r="E22" s="6"/>
      <c r="F22" s="6"/>
      <c r="G22" s="6"/>
      <c r="H22" s="6"/>
      <c r="I22" s="6"/>
      <c r="J22" s="6"/>
      <c r="K22" s="6"/>
      <c r="L22" s="6"/>
      <c r="M22" s="6"/>
      <c r="N22" s="6"/>
      <c r="O22" s="6"/>
      <c r="P22" s="6"/>
      <c r="Q22" s="6"/>
      <c r="R22" s="6"/>
      <c r="S22" s="6"/>
      <c r="T22" s="6"/>
      <c r="U22" s="6"/>
      <c r="V22" s="6"/>
      <c r="W22" s="6"/>
      <c r="X22" s="6"/>
      <c r="Y22"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23</v>
      </c>
      <c r="C1" s="6" t="s">
        <v>24</v>
      </c>
      <c r="D1" s="6" t="s">
        <v>25</v>
      </c>
      <c r="E1" s="6" t="s">
        <v>26</v>
      </c>
      <c r="F1" s="6" t="s">
        <v>27</v>
      </c>
      <c r="G1" s="7" t="s">
        <v>28</v>
      </c>
    </row>
    <row r="2">
      <c r="A2" s="6" t="s">
        <v>29</v>
      </c>
      <c r="B2" s="8">
        <v>0.5</v>
      </c>
      <c r="C2" s="8">
        <v>0.48</v>
      </c>
      <c r="D2" s="8">
        <v>0.02</v>
      </c>
      <c r="E2" s="8">
        <v>0.0</v>
      </c>
      <c r="F2" s="8">
        <v>0.0</v>
      </c>
      <c r="G2" s="8">
        <v>0.0</v>
      </c>
    </row>
    <row r="3">
      <c r="A3" s="6" t="s">
        <v>30</v>
      </c>
      <c r="B3" s="8">
        <v>0.5</v>
      </c>
      <c r="C3" s="8">
        <v>0.48</v>
      </c>
      <c r="D3" s="8">
        <v>0.0</v>
      </c>
      <c r="E3" s="8">
        <v>0.02</v>
      </c>
      <c r="F3" s="8">
        <v>0.0</v>
      </c>
      <c r="G3" s="8">
        <v>0.0</v>
      </c>
    </row>
    <row r="4">
      <c r="A4" s="6" t="s">
        <v>31</v>
      </c>
      <c r="B4" s="8">
        <v>0.5</v>
      </c>
      <c r="C4" s="8">
        <v>0.48</v>
      </c>
      <c r="D4" s="8">
        <v>0.0</v>
      </c>
      <c r="E4" s="8">
        <v>0.0</v>
      </c>
      <c r="F4" s="8">
        <v>0.02</v>
      </c>
      <c r="G4" s="8">
        <v>0.0</v>
      </c>
    </row>
    <row r="5">
      <c r="A5" s="6" t="s">
        <v>32</v>
      </c>
      <c r="B5" s="8">
        <v>0.5</v>
      </c>
      <c r="C5" s="8">
        <v>0.48</v>
      </c>
      <c r="D5" s="8">
        <v>0.0</v>
      </c>
      <c r="E5" s="8">
        <v>0.0</v>
      </c>
      <c r="F5" s="8">
        <v>0.0</v>
      </c>
      <c r="G5" s="8">
        <v>0.02</v>
      </c>
    </row>
    <row r="6">
      <c r="A6" s="6" t="s">
        <v>33</v>
      </c>
      <c r="B6" s="8">
        <v>0.5</v>
      </c>
      <c r="C6" s="8">
        <v>0.48</v>
      </c>
      <c r="D6" s="8">
        <v>0.01</v>
      </c>
      <c r="E6" s="8">
        <v>0.0</v>
      </c>
      <c r="F6" s="8">
        <v>0.01</v>
      </c>
      <c r="G6" s="8">
        <v>0.0</v>
      </c>
    </row>
    <row r="7">
      <c r="A7" s="6" t="s">
        <v>34</v>
      </c>
      <c r="B7" s="8">
        <v>0.5</v>
      </c>
      <c r="C7" s="8">
        <v>0.48</v>
      </c>
      <c r="D7" s="8">
        <v>0.0</v>
      </c>
      <c r="E7" s="8">
        <v>0.01</v>
      </c>
      <c r="F7" s="8">
        <v>0.0</v>
      </c>
      <c r="G7" s="8">
        <v>0.01</v>
      </c>
    </row>
    <row r="8">
      <c r="A8" s="6"/>
      <c r="B8" s="6"/>
      <c r="C8" s="6"/>
      <c r="D8" s="6"/>
      <c r="E8" s="6"/>
      <c r="F8" s="6"/>
      <c r="G8" s="6"/>
    </row>
    <row r="9">
      <c r="A9" s="6" t="s">
        <v>35</v>
      </c>
      <c r="B9" s="6"/>
      <c r="C9" s="6" t="s">
        <v>36</v>
      </c>
      <c r="D9" s="6"/>
      <c r="E9" s="6"/>
      <c r="F9" s="6"/>
      <c r="G9" s="6"/>
    </row>
    <row r="10">
      <c r="A10" s="6" t="s">
        <v>29</v>
      </c>
      <c r="B10" s="9">
        <v>40000.0</v>
      </c>
      <c r="C10" s="10">
        <v>0.015</v>
      </c>
      <c r="D10" s="6"/>
      <c r="E10" s="6"/>
      <c r="F10" s="6"/>
      <c r="G10" s="6"/>
    </row>
    <row r="11">
      <c r="A11" s="6" t="s">
        <v>30</v>
      </c>
      <c r="B11" s="9">
        <v>50000.0</v>
      </c>
      <c r="C11" s="10">
        <v>0.015</v>
      </c>
      <c r="D11" s="6"/>
      <c r="E11" s="6"/>
      <c r="F11" s="6"/>
      <c r="G11" s="6"/>
    </row>
    <row r="12">
      <c r="A12" s="6" t="s">
        <v>31</v>
      </c>
      <c r="B12" s="9">
        <v>55000.0</v>
      </c>
      <c r="C12" s="10">
        <v>0.025</v>
      </c>
      <c r="D12" s="6"/>
      <c r="E12" s="6"/>
      <c r="F12" s="6"/>
      <c r="G12" s="6"/>
    </row>
    <row r="13">
      <c r="A13" s="6" t="s">
        <v>32</v>
      </c>
      <c r="B13" s="9">
        <v>60000.0</v>
      </c>
      <c r="C13" s="11">
        <v>0.02</v>
      </c>
      <c r="D13" s="6"/>
      <c r="E13" s="6"/>
      <c r="F13" s="6"/>
      <c r="G13" s="6"/>
    </row>
    <row r="14">
      <c r="A14" s="6" t="s">
        <v>33</v>
      </c>
      <c r="B14" s="9">
        <v>40000.0</v>
      </c>
      <c r="C14" s="11">
        <v>0.01</v>
      </c>
      <c r="D14" s="6"/>
      <c r="E14" s="6"/>
      <c r="F14" s="6"/>
      <c r="G14" s="6"/>
    </row>
    <row r="15">
      <c r="A15" s="6" t="s">
        <v>34</v>
      </c>
      <c r="B15" s="9">
        <v>35000.0</v>
      </c>
      <c r="C15" s="10">
        <v>0.005</v>
      </c>
      <c r="D15" s="6"/>
      <c r="E15" s="6"/>
      <c r="F15" s="6"/>
      <c r="G15" s="6"/>
    </row>
    <row r="16">
      <c r="A16" s="6"/>
      <c r="B16" s="6"/>
      <c r="C16" s="6"/>
      <c r="D16" s="6"/>
      <c r="E16" s="6"/>
      <c r="F16" s="6"/>
      <c r="G16" s="6"/>
    </row>
    <row r="17">
      <c r="A17" s="6" t="s">
        <v>37</v>
      </c>
      <c r="B17" s="6"/>
      <c r="C17" s="6"/>
      <c r="D17" s="6"/>
      <c r="E17" s="6"/>
      <c r="F17" s="6"/>
      <c r="G17" s="6"/>
    </row>
    <row r="18">
      <c r="A18" s="6" t="s">
        <v>38</v>
      </c>
      <c r="B18" s="9">
        <v>210000.0</v>
      </c>
      <c r="C18" s="10">
        <v>0.015</v>
      </c>
      <c r="D18" s="6"/>
      <c r="E18" s="6"/>
      <c r="F18" s="6"/>
      <c r="G18" s="6"/>
    </row>
    <row r="19">
      <c r="A19" s="6" t="s">
        <v>24</v>
      </c>
      <c r="B19" s="9">
        <v>150000.0</v>
      </c>
      <c r="C19" s="11">
        <v>0.02</v>
      </c>
      <c r="D19" s="6"/>
      <c r="E19" s="6"/>
      <c r="F19" s="6"/>
      <c r="G19" s="6"/>
    </row>
    <row r="20">
      <c r="A20" s="6" t="s">
        <v>25</v>
      </c>
      <c r="B20" s="9">
        <v>2000.0</v>
      </c>
      <c r="C20" s="10">
        <v>0.015</v>
      </c>
      <c r="D20" s="6"/>
      <c r="E20" s="6"/>
      <c r="F20" s="6"/>
      <c r="G20" s="6"/>
    </row>
    <row r="21">
      <c r="A21" s="6" t="s">
        <v>26</v>
      </c>
      <c r="B21" s="9">
        <v>2000.0</v>
      </c>
      <c r="C21" s="11">
        <v>0.01</v>
      </c>
      <c r="D21" s="6"/>
      <c r="E21" s="6"/>
      <c r="F21" s="6"/>
      <c r="G21" s="6"/>
    </row>
    <row r="22">
      <c r="A22" s="6" t="s">
        <v>27</v>
      </c>
      <c r="B22" s="9">
        <v>3000.0</v>
      </c>
      <c r="C22" s="11">
        <v>0.02</v>
      </c>
      <c r="D22" s="6"/>
      <c r="E22" s="6"/>
      <c r="F22" s="6"/>
      <c r="G22" s="6"/>
    </row>
    <row r="23">
      <c r="A23" s="6" t="s">
        <v>28</v>
      </c>
      <c r="B23" s="9">
        <v>3000.0</v>
      </c>
      <c r="C23" s="10">
        <v>0.015</v>
      </c>
      <c r="D23" s="6"/>
      <c r="E23" s="6"/>
      <c r="F23" s="6"/>
      <c r="G23" s="6"/>
    </row>
    <row r="24">
      <c r="A24" s="6"/>
      <c r="B24" s="6"/>
      <c r="C24" s="6"/>
      <c r="D24" s="6"/>
      <c r="E24" s="6"/>
      <c r="F24" s="6"/>
      <c r="G24" s="6"/>
    </row>
    <row r="25">
      <c r="A25" s="6" t="s">
        <v>39</v>
      </c>
      <c r="B25" s="6" t="s">
        <v>40</v>
      </c>
      <c r="C25" s="6"/>
      <c r="D25" s="6"/>
      <c r="E25" s="6"/>
      <c r="F25" s="6"/>
      <c r="G25" s="6"/>
    </row>
    <row r="26">
      <c r="A26" s="6" t="s">
        <v>38</v>
      </c>
      <c r="B26" s="9">
        <v>1800.0</v>
      </c>
      <c r="C26" s="6"/>
      <c r="D26" s="6"/>
      <c r="E26" s="6"/>
      <c r="F26" s="6"/>
      <c r="G26" s="6"/>
    </row>
    <row r="27">
      <c r="A27" s="6" t="s">
        <v>24</v>
      </c>
      <c r="B27" s="9">
        <v>600.0</v>
      </c>
      <c r="C27" s="6"/>
      <c r="D27" s="6"/>
      <c r="E27" s="6"/>
      <c r="F27" s="6"/>
      <c r="G27" s="6"/>
    </row>
    <row r="28">
      <c r="A28" s="6" t="s">
        <v>25</v>
      </c>
      <c r="B28" s="9">
        <v>7500.0</v>
      </c>
      <c r="C28" s="6"/>
      <c r="D28" s="6"/>
      <c r="E28" s="6"/>
      <c r="F28" s="6"/>
      <c r="G28" s="6"/>
    </row>
    <row r="29">
      <c r="A29" s="6" t="s">
        <v>26</v>
      </c>
      <c r="B29" s="9">
        <v>7000.0</v>
      </c>
      <c r="C29" s="6"/>
      <c r="D29" s="6"/>
      <c r="E29" s="6"/>
      <c r="F29" s="6"/>
      <c r="G29" s="6"/>
    </row>
    <row r="30">
      <c r="A30" s="6" t="s">
        <v>27</v>
      </c>
      <c r="B30" s="9">
        <v>7500.0</v>
      </c>
      <c r="C30" s="6"/>
      <c r="D30" s="6"/>
      <c r="E30" s="6"/>
      <c r="F30" s="6"/>
      <c r="G30" s="6"/>
    </row>
    <row r="31">
      <c r="A31" s="6" t="s">
        <v>28</v>
      </c>
      <c r="B31" s="9">
        <v>7200.0</v>
      </c>
      <c r="C31" s="6"/>
      <c r="D31" s="6"/>
      <c r="E31" s="6"/>
      <c r="F31" s="6"/>
      <c r="G31" s="6"/>
    </row>
    <row r="32">
      <c r="A32" s="6"/>
      <c r="B32" s="6"/>
      <c r="C32" s="6"/>
      <c r="D32" s="6"/>
      <c r="E32" s="6"/>
      <c r="F32" s="6"/>
      <c r="G32" s="6"/>
    </row>
    <row r="33">
      <c r="A33" s="6" t="s">
        <v>41</v>
      </c>
      <c r="B33" s="6"/>
      <c r="C33" s="6"/>
      <c r="D33" s="6"/>
      <c r="E33" s="6"/>
      <c r="F33" s="6"/>
      <c r="G33" s="6"/>
    </row>
    <row r="34">
      <c r="A34" s="6" t="s">
        <v>38</v>
      </c>
      <c r="B34" s="12">
        <v>3.0</v>
      </c>
      <c r="C34" s="6"/>
      <c r="D34" s="6"/>
      <c r="E34" s="6"/>
      <c r="F34" s="6"/>
      <c r="G34" s="6"/>
    </row>
    <row r="35">
      <c r="A35" s="6" t="s">
        <v>24</v>
      </c>
      <c r="B35" s="12">
        <v>0.0</v>
      </c>
      <c r="C35" s="6"/>
      <c r="D35" s="6"/>
      <c r="E35" s="6"/>
      <c r="F35" s="6"/>
      <c r="G35" s="6"/>
    </row>
    <row r="36">
      <c r="A36" s="6" t="s">
        <v>25</v>
      </c>
      <c r="B36" s="12">
        <v>1.0</v>
      </c>
      <c r="C36" s="6"/>
      <c r="D36" s="6"/>
      <c r="E36" s="6"/>
      <c r="F36" s="6"/>
      <c r="G36" s="6"/>
    </row>
    <row r="37">
      <c r="A37" s="6" t="s">
        <v>26</v>
      </c>
      <c r="B37" s="12">
        <v>2.0</v>
      </c>
      <c r="C37" s="6"/>
      <c r="D37" s="6"/>
      <c r="E37" s="6"/>
      <c r="F37" s="6"/>
      <c r="G37" s="6"/>
    </row>
    <row r="38">
      <c r="A38" s="6" t="s">
        <v>27</v>
      </c>
      <c r="B38" s="12">
        <v>1.0</v>
      </c>
      <c r="C38" s="6"/>
      <c r="D38" s="6"/>
      <c r="E38" s="6"/>
      <c r="F38" s="6"/>
      <c r="G38" s="6"/>
    </row>
    <row r="39">
      <c r="A39" s="6" t="s">
        <v>28</v>
      </c>
      <c r="B39" s="12">
        <v>2.0</v>
      </c>
      <c r="C39" s="6"/>
      <c r="D39" s="6"/>
      <c r="E39" s="6"/>
      <c r="F39" s="6"/>
      <c r="G39" s="6"/>
    </row>
    <row r="40">
      <c r="A40" s="6"/>
      <c r="B40" s="6"/>
      <c r="C40" s="6"/>
      <c r="D40" s="6"/>
      <c r="E40" s="6"/>
      <c r="F40" s="6"/>
      <c r="G40" s="6"/>
    </row>
    <row r="41">
      <c r="A41" s="6" t="s">
        <v>42</v>
      </c>
      <c r="B41" s="6" t="s">
        <v>43</v>
      </c>
      <c r="C41" s="6" t="s">
        <v>36</v>
      </c>
      <c r="D41" s="6"/>
      <c r="E41" s="6"/>
      <c r="F41" s="6"/>
      <c r="G41" s="6"/>
    </row>
    <row r="42">
      <c r="A42" s="6" t="s">
        <v>29</v>
      </c>
      <c r="B42" s="9">
        <v>35000.0</v>
      </c>
      <c r="C42" s="10">
        <v>0.015</v>
      </c>
      <c r="D42" s="6"/>
      <c r="E42" s="6"/>
      <c r="F42" s="6"/>
      <c r="G42" s="6"/>
    </row>
    <row r="43">
      <c r="A43" s="6" t="s">
        <v>30</v>
      </c>
      <c r="B43" s="9">
        <v>48000.0</v>
      </c>
      <c r="C43" s="11">
        <v>0.01</v>
      </c>
      <c r="D43" s="6"/>
      <c r="E43" s="6"/>
      <c r="F43" s="6"/>
      <c r="G43" s="6"/>
    </row>
    <row r="44">
      <c r="A44" s="6" t="s">
        <v>31</v>
      </c>
      <c r="B44" s="9">
        <v>55000.0</v>
      </c>
      <c r="C44" s="11">
        <v>0.01</v>
      </c>
      <c r="D44" s="6"/>
      <c r="E44" s="6"/>
      <c r="F44" s="6"/>
      <c r="G44" s="6"/>
    </row>
    <row r="45">
      <c r="A45" s="6" t="s">
        <v>32</v>
      </c>
      <c r="B45" s="9">
        <v>59000.0</v>
      </c>
      <c r="C45" s="10">
        <v>0.005</v>
      </c>
      <c r="D45" s="6"/>
      <c r="E45" s="6"/>
      <c r="F45" s="6"/>
      <c r="G45" s="6"/>
    </row>
    <row r="46">
      <c r="A46" s="6" t="s">
        <v>33</v>
      </c>
      <c r="B46" s="9">
        <v>40000.0</v>
      </c>
      <c r="C46" s="11">
        <v>0.01</v>
      </c>
      <c r="D46" s="6"/>
      <c r="E46" s="6"/>
      <c r="F46" s="6"/>
      <c r="G46" s="6"/>
    </row>
    <row r="47">
      <c r="A47" s="6" t="s">
        <v>34</v>
      </c>
      <c r="B47" s="9">
        <v>30000.0</v>
      </c>
      <c r="C47" s="10">
        <v>0.015</v>
      </c>
      <c r="D47" s="6"/>
      <c r="E47" s="6"/>
      <c r="F47" s="6"/>
      <c r="G47" s="6"/>
    </row>
    <row r="48">
      <c r="A48" s="6"/>
      <c r="B48" s="6"/>
      <c r="C48" s="6"/>
      <c r="D48" s="6"/>
      <c r="E48" s="6"/>
      <c r="F48" s="6"/>
      <c r="G48" s="6"/>
    </row>
    <row r="49">
      <c r="A49" s="6" t="s">
        <v>44</v>
      </c>
      <c r="B49" s="6"/>
      <c r="C49" s="6"/>
      <c r="D49" s="6"/>
      <c r="E49" s="6"/>
      <c r="F49" s="6"/>
      <c r="G49" s="6"/>
    </row>
    <row r="50">
      <c r="A50" s="6" t="s">
        <v>29</v>
      </c>
      <c r="B50" s="9">
        <v>1700.0</v>
      </c>
      <c r="C50" s="6"/>
      <c r="D50" s="6"/>
      <c r="E50" s="6"/>
      <c r="F50" s="6"/>
      <c r="G50" s="6"/>
    </row>
    <row r="51">
      <c r="A51" s="6" t="s">
        <v>30</v>
      </c>
      <c r="B51" s="9">
        <v>1900.0</v>
      </c>
      <c r="C51" s="6"/>
      <c r="D51" s="6"/>
      <c r="E51" s="6"/>
      <c r="F51" s="6"/>
      <c r="G51" s="6"/>
    </row>
    <row r="52">
      <c r="A52" s="6" t="s">
        <v>31</v>
      </c>
      <c r="B52" s="9">
        <v>1700.0</v>
      </c>
      <c r="C52" s="6"/>
      <c r="D52" s="6"/>
      <c r="E52" s="6"/>
      <c r="F52" s="6"/>
      <c r="G52" s="6"/>
    </row>
    <row r="53">
      <c r="A53" s="6" t="s">
        <v>32</v>
      </c>
      <c r="B53" s="9">
        <v>2100.0</v>
      </c>
      <c r="C53" s="6"/>
      <c r="D53" s="6"/>
      <c r="E53" s="6"/>
      <c r="F53" s="6"/>
      <c r="G53" s="6"/>
    </row>
    <row r="54">
      <c r="A54" s="6" t="s">
        <v>33</v>
      </c>
      <c r="B54" s="9">
        <v>2300.0</v>
      </c>
      <c r="C54" s="6"/>
      <c r="D54" s="6"/>
      <c r="E54" s="6"/>
      <c r="F54" s="6"/>
      <c r="G54" s="6"/>
    </row>
    <row r="55">
      <c r="A55" s="6" t="s">
        <v>34</v>
      </c>
      <c r="B55" s="9">
        <v>2500.0</v>
      </c>
      <c r="C55" s="6"/>
      <c r="D55" s="6"/>
      <c r="E55" s="6"/>
      <c r="F55" s="6"/>
      <c r="G55" s="6"/>
    </row>
    <row r="56">
      <c r="A56" s="6"/>
      <c r="B56" s="6"/>
      <c r="C56" s="6"/>
      <c r="D56" s="6"/>
      <c r="E56" s="6"/>
      <c r="F56" s="6"/>
      <c r="G56" s="6"/>
    </row>
    <row r="57">
      <c r="A57" s="6" t="s">
        <v>45</v>
      </c>
      <c r="B57" s="6" t="s">
        <v>46</v>
      </c>
      <c r="C57" s="6" t="s">
        <v>47</v>
      </c>
      <c r="D57" s="6"/>
      <c r="E57" s="6"/>
      <c r="F57" s="6"/>
      <c r="G57" s="6"/>
    </row>
    <row r="58">
      <c r="A58" s="6" t="s">
        <v>48</v>
      </c>
      <c r="B58" s="11">
        <v>0.1</v>
      </c>
      <c r="C58" s="12">
        <v>1.0</v>
      </c>
      <c r="D58" s="6"/>
      <c r="E58" s="6"/>
      <c r="F58" s="6"/>
      <c r="G58" s="6"/>
    </row>
    <row r="59">
      <c r="A59" s="6" t="s">
        <v>49</v>
      </c>
      <c r="B59" s="11">
        <v>0.15</v>
      </c>
      <c r="C59" s="12">
        <v>2.0</v>
      </c>
      <c r="D59" s="6"/>
      <c r="E59" s="6"/>
      <c r="F59" s="6"/>
      <c r="G59" s="6"/>
    </row>
    <row r="60">
      <c r="A60" s="6" t="s">
        <v>50</v>
      </c>
      <c r="B60" s="11">
        <v>0.1</v>
      </c>
      <c r="C60" s="12">
        <v>3.0</v>
      </c>
      <c r="D60" s="6"/>
      <c r="E60" s="6"/>
      <c r="F60" s="6"/>
      <c r="G60" s="6"/>
    </row>
    <row r="61">
      <c r="A61" s="6" t="s">
        <v>51</v>
      </c>
      <c r="B61" s="11">
        <v>0.65</v>
      </c>
      <c r="C61" s="12">
        <v>0.0</v>
      </c>
      <c r="D61" s="6"/>
      <c r="E61" s="6"/>
      <c r="F61" s="6"/>
      <c r="G61" s="6"/>
    </row>
    <row r="62">
      <c r="A62" s="6"/>
      <c r="B62" s="6"/>
      <c r="C62" s="6"/>
      <c r="D62" s="6"/>
      <c r="E62" s="6"/>
      <c r="F62" s="6"/>
      <c r="G62" s="6"/>
    </row>
    <row r="63">
      <c r="A63" s="6"/>
      <c r="B63" s="6"/>
      <c r="C63" s="6"/>
      <c r="D63" s="6"/>
      <c r="E63" s="6"/>
      <c r="F63" s="6"/>
      <c r="G63"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52</v>
      </c>
      <c r="C1" s="6" t="s">
        <v>53</v>
      </c>
      <c r="D1" s="6" t="s">
        <v>54</v>
      </c>
      <c r="E1" s="6" t="s">
        <v>55</v>
      </c>
      <c r="F1" s="6" t="s">
        <v>56</v>
      </c>
      <c r="G1" s="6" t="s">
        <v>57</v>
      </c>
      <c r="H1" s="6" t="s">
        <v>58</v>
      </c>
      <c r="I1" s="6" t="s">
        <v>59</v>
      </c>
      <c r="J1" s="6" t="s">
        <v>60</v>
      </c>
      <c r="K1" s="6" t="s">
        <v>61</v>
      </c>
      <c r="L1" s="6" t="s">
        <v>62</v>
      </c>
      <c r="M1" s="6" t="s">
        <v>63</v>
      </c>
      <c r="N1" s="6" t="s">
        <v>64</v>
      </c>
      <c r="O1" s="6" t="s">
        <v>65</v>
      </c>
      <c r="P1" s="6" t="s">
        <v>66</v>
      </c>
      <c r="Q1" s="6" t="s">
        <v>67</v>
      </c>
      <c r="R1" s="6" t="s">
        <v>68</v>
      </c>
      <c r="S1" s="6" t="s">
        <v>69</v>
      </c>
      <c r="T1" s="6" t="s">
        <v>70</v>
      </c>
      <c r="U1" s="6" t="s">
        <v>71</v>
      </c>
      <c r="V1" s="6" t="s">
        <v>72</v>
      </c>
      <c r="W1" s="6" t="s">
        <v>73</v>
      </c>
      <c r="X1" s="6" t="s">
        <v>74</v>
      </c>
      <c r="Y1" s="6" t="s">
        <v>75</v>
      </c>
    </row>
    <row r="2">
      <c r="A2" s="6" t="s">
        <v>35</v>
      </c>
      <c r="B2" s="6"/>
      <c r="C2" s="6"/>
      <c r="D2" s="6"/>
      <c r="E2" s="6"/>
      <c r="F2" s="6"/>
      <c r="G2" s="6"/>
      <c r="H2" s="6"/>
      <c r="I2" s="6"/>
      <c r="J2" s="6"/>
      <c r="K2" s="6"/>
      <c r="L2" s="6"/>
      <c r="M2" s="6"/>
      <c r="N2" s="6"/>
      <c r="O2" s="6"/>
      <c r="P2" s="6"/>
      <c r="Q2" s="6"/>
      <c r="R2" s="6"/>
      <c r="S2" s="6"/>
      <c r="T2" s="6"/>
      <c r="U2" s="6"/>
      <c r="V2" s="6"/>
      <c r="W2" s="6"/>
      <c r="X2" s="6"/>
      <c r="Y2" s="6"/>
    </row>
    <row r="3">
      <c r="A3" s="6" t="str">
        <f>Assumptions!A50</f>
        <v>Vanilla Scented</v>
      </c>
      <c r="B3" s="12">
        <f>Assumptions!B10/1000</f>
        <v>40</v>
      </c>
      <c r="C3" s="13">
        <f>B3*(1+Assumptions!$C10)</f>
        <v>40.6</v>
      </c>
      <c r="D3" s="13">
        <f>C3*(1+Assumptions!$C10)</f>
        <v>41.209</v>
      </c>
      <c r="E3" s="13">
        <f>D3*(1+Assumptions!$C10)</f>
        <v>41.827135</v>
      </c>
      <c r="F3" s="13">
        <f>E3*(1+Assumptions!$C10)</f>
        <v>42.45454203</v>
      </c>
      <c r="G3" s="13">
        <f>F3*(1+Assumptions!$C10)</f>
        <v>43.09136016</v>
      </c>
      <c r="H3" s="13">
        <f>G3*(1+Assumptions!$C10)</f>
        <v>43.73773056</v>
      </c>
      <c r="I3" s="13">
        <f>H3*(1+Assumptions!$C10)</f>
        <v>44.39379652</v>
      </c>
      <c r="J3" s="13">
        <f>I3*(1+Assumptions!$C10)</f>
        <v>45.05970346</v>
      </c>
      <c r="K3" s="13">
        <f>J3*(1+Assumptions!$C10)</f>
        <v>45.73559902</v>
      </c>
      <c r="L3" s="13">
        <f>K3*(1+Assumptions!$C10)</f>
        <v>46.421633</v>
      </c>
      <c r="M3" s="13">
        <f>L3*(1+Assumptions!$C10)</f>
        <v>47.1179575</v>
      </c>
      <c r="N3" s="13">
        <f>M3*(1+Assumptions!$C10)</f>
        <v>47.82472686</v>
      </c>
      <c r="O3" s="13">
        <f>N3*(1+Assumptions!$C10)</f>
        <v>48.54209776</v>
      </c>
      <c r="P3" s="13">
        <f>O3*(1+Assumptions!$C10)</f>
        <v>49.27022923</v>
      </c>
      <c r="Q3" s="13">
        <f>P3*(1+Assumptions!$C10)</f>
        <v>50.00928267</v>
      </c>
      <c r="R3" s="13">
        <f>Q3*(1+Assumptions!$C10)</f>
        <v>50.75942191</v>
      </c>
      <c r="S3" s="13">
        <f>R3*(1+Assumptions!$C10)</f>
        <v>51.52081323</v>
      </c>
      <c r="T3" s="13">
        <f>S3*(1+Assumptions!$C10)</f>
        <v>52.29362543</v>
      </c>
      <c r="U3" s="13">
        <f>T3*(1+Assumptions!$C10)</f>
        <v>53.07802981</v>
      </c>
      <c r="V3" s="13">
        <f>U3*(1+Assumptions!$C10)</f>
        <v>53.87420026</v>
      </c>
      <c r="W3" s="13">
        <f>V3*(1+Assumptions!$C10)</f>
        <v>54.68231327</v>
      </c>
      <c r="X3" s="13">
        <f>W3*(1+Assumptions!$C10)</f>
        <v>55.50254796</v>
      </c>
      <c r="Y3" s="13">
        <f>X3*(1+Assumptions!$C10)</f>
        <v>56.33508618</v>
      </c>
    </row>
    <row r="4">
      <c r="A4" s="6" t="str">
        <f>Assumptions!A51</f>
        <v>Rose Scented</v>
      </c>
      <c r="B4" s="12">
        <f>Assumptions!B11/1000</f>
        <v>50</v>
      </c>
      <c r="C4" s="13">
        <f>B4*(1+Assumptions!$C11)</f>
        <v>50.75</v>
      </c>
      <c r="D4" s="13">
        <f>C4*(1+Assumptions!$C11)</f>
        <v>51.51125</v>
      </c>
      <c r="E4" s="13">
        <f>D4*(1+Assumptions!$C11)</f>
        <v>52.28391875</v>
      </c>
      <c r="F4" s="13">
        <f>E4*(1+Assumptions!$C11)</f>
        <v>53.06817753</v>
      </c>
      <c r="G4" s="13">
        <f>F4*(1+Assumptions!$C11)</f>
        <v>53.86420019</v>
      </c>
      <c r="H4" s="13">
        <f>G4*(1+Assumptions!$C11)</f>
        <v>54.6721632</v>
      </c>
      <c r="I4" s="13">
        <f>H4*(1+Assumptions!$C11)</f>
        <v>55.49224565</v>
      </c>
      <c r="J4" s="13">
        <f>I4*(1+Assumptions!$C11)</f>
        <v>56.32462933</v>
      </c>
      <c r="K4" s="13">
        <f>J4*(1+Assumptions!$C11)</f>
        <v>57.16949877</v>
      </c>
      <c r="L4" s="13">
        <f>K4*(1+Assumptions!$C11)</f>
        <v>58.02704125</v>
      </c>
      <c r="M4" s="13">
        <f>L4*(1+Assumptions!$C11)</f>
        <v>58.89744687</v>
      </c>
      <c r="N4" s="13">
        <f>M4*(1+Assumptions!$C11)</f>
        <v>59.78090857</v>
      </c>
      <c r="O4" s="13">
        <f>N4*(1+Assumptions!$C11)</f>
        <v>60.6776222</v>
      </c>
      <c r="P4" s="13">
        <f>O4*(1+Assumptions!$C11)</f>
        <v>61.58778653</v>
      </c>
      <c r="Q4" s="13">
        <f>P4*(1+Assumptions!$C11)</f>
        <v>62.51160333</v>
      </c>
      <c r="R4" s="13">
        <f>Q4*(1+Assumptions!$C11)</f>
        <v>63.44927738</v>
      </c>
      <c r="S4" s="13">
        <f>R4*(1+Assumptions!$C11)</f>
        <v>64.40101654</v>
      </c>
      <c r="T4" s="13">
        <f>S4*(1+Assumptions!$C11)</f>
        <v>65.36703179</v>
      </c>
      <c r="U4" s="13">
        <f>T4*(1+Assumptions!$C11)</f>
        <v>66.34753727</v>
      </c>
      <c r="V4" s="13">
        <f>U4*(1+Assumptions!$C11)</f>
        <v>67.34275033</v>
      </c>
      <c r="W4" s="13">
        <f>V4*(1+Assumptions!$C11)</f>
        <v>68.35289158</v>
      </c>
      <c r="X4" s="13">
        <f>W4*(1+Assumptions!$C11)</f>
        <v>69.37818496</v>
      </c>
      <c r="Y4" s="13">
        <f>X4*(1+Assumptions!$C11)</f>
        <v>70.41885773</v>
      </c>
    </row>
    <row r="5">
      <c r="A5" s="6" t="str">
        <f>Assumptions!A52</f>
        <v>Musk Scented</v>
      </c>
      <c r="B5" s="12">
        <f>Assumptions!B12/1000</f>
        <v>55</v>
      </c>
      <c r="C5" s="13">
        <f>B5*(1+Assumptions!$C12)</f>
        <v>56.375</v>
      </c>
      <c r="D5" s="13">
        <f>C5*(1+Assumptions!$C12)</f>
        <v>57.784375</v>
      </c>
      <c r="E5" s="13">
        <f>D5*(1+Assumptions!$C12)</f>
        <v>59.22898438</v>
      </c>
      <c r="F5" s="13">
        <f>E5*(1+Assumptions!$C12)</f>
        <v>60.70970898</v>
      </c>
      <c r="G5" s="13">
        <f>F5*(1+Assumptions!$C12)</f>
        <v>62.22745171</v>
      </c>
      <c r="H5" s="13">
        <f>G5*(1+Assumptions!$C12)</f>
        <v>63.783138</v>
      </c>
      <c r="I5" s="13">
        <f>H5*(1+Assumptions!$C12)</f>
        <v>65.37771645</v>
      </c>
      <c r="J5" s="13">
        <f>I5*(1+Assumptions!$C12)</f>
        <v>67.01215936</v>
      </c>
      <c r="K5" s="13">
        <f>J5*(1+Assumptions!$C12)</f>
        <v>68.68746335</v>
      </c>
      <c r="L5" s="13">
        <f>K5*(1+Assumptions!$C12)</f>
        <v>70.40464993</v>
      </c>
      <c r="M5" s="13">
        <f>L5*(1+Assumptions!$C12)</f>
        <v>72.16476618</v>
      </c>
      <c r="N5" s="13">
        <f>M5*(1+Assumptions!$C12)</f>
        <v>73.96888533</v>
      </c>
      <c r="O5" s="13">
        <f>N5*(1+Assumptions!$C12)</f>
        <v>75.81810747</v>
      </c>
      <c r="P5" s="13">
        <f>O5*(1+Assumptions!$C12)</f>
        <v>77.71356015</v>
      </c>
      <c r="Q5" s="13">
        <f>P5*(1+Assumptions!$C12)</f>
        <v>79.65639916</v>
      </c>
      <c r="R5" s="13">
        <f>Q5*(1+Assumptions!$C12)</f>
        <v>81.64780914</v>
      </c>
      <c r="S5" s="13">
        <f>R5*(1+Assumptions!$C12)</f>
        <v>83.68900436</v>
      </c>
      <c r="T5" s="13">
        <f>S5*(1+Assumptions!$C12)</f>
        <v>85.78122947</v>
      </c>
      <c r="U5" s="13">
        <f>T5*(1+Assumptions!$C12)</f>
        <v>87.92576021</v>
      </c>
      <c r="V5" s="13">
        <f>U5*(1+Assumptions!$C12)</f>
        <v>90.12390422</v>
      </c>
      <c r="W5" s="13">
        <f>V5*(1+Assumptions!$C12)</f>
        <v>92.37700182</v>
      </c>
      <c r="X5" s="13">
        <f>W5*(1+Assumptions!$C12)</f>
        <v>94.68642687</v>
      </c>
      <c r="Y5" s="13">
        <f>X5*(1+Assumptions!$C12)</f>
        <v>97.05358754</v>
      </c>
    </row>
    <row r="6">
      <c r="A6" s="6" t="str">
        <f>Assumptions!A53</f>
        <v>Jasmine Scented</v>
      </c>
      <c r="B6" s="12">
        <f>Assumptions!B13/1000</f>
        <v>60</v>
      </c>
      <c r="C6" s="13">
        <f>B6*(1+Assumptions!$C13)</f>
        <v>61.2</v>
      </c>
      <c r="D6" s="13">
        <f>C6*(1+Assumptions!$C13)</f>
        <v>62.424</v>
      </c>
      <c r="E6" s="13">
        <f>D6*(1+Assumptions!$C13)</f>
        <v>63.67248</v>
      </c>
      <c r="F6" s="13">
        <f>E6*(1+Assumptions!$C13)</f>
        <v>64.9459296</v>
      </c>
      <c r="G6" s="13">
        <f>F6*(1+Assumptions!$C13)</f>
        <v>66.24484819</v>
      </c>
      <c r="H6" s="13">
        <f>G6*(1+Assumptions!$C13)</f>
        <v>67.56974516</v>
      </c>
      <c r="I6" s="13">
        <f>H6*(1+Assumptions!$C13)</f>
        <v>68.92114006</v>
      </c>
      <c r="J6" s="13">
        <f>I6*(1+Assumptions!$C13)</f>
        <v>70.29956286</v>
      </c>
      <c r="K6" s="13">
        <f>J6*(1+Assumptions!$C13)</f>
        <v>71.70555412</v>
      </c>
      <c r="L6" s="13">
        <f>K6*(1+Assumptions!$C13)</f>
        <v>73.1396652</v>
      </c>
      <c r="M6" s="13">
        <f>L6*(1+Assumptions!$C13)</f>
        <v>74.6024585</v>
      </c>
      <c r="N6" s="13">
        <f>M6*(1+Assumptions!$C13)</f>
        <v>76.09450767</v>
      </c>
      <c r="O6" s="13">
        <f>N6*(1+Assumptions!$C13)</f>
        <v>77.61639783</v>
      </c>
      <c r="P6" s="13">
        <f>O6*(1+Assumptions!$C13)</f>
        <v>79.16872578</v>
      </c>
      <c r="Q6" s="13">
        <f>P6*(1+Assumptions!$C13)</f>
        <v>80.7521003</v>
      </c>
      <c r="R6" s="13">
        <f>Q6*(1+Assumptions!$C13)</f>
        <v>82.36714231</v>
      </c>
      <c r="S6" s="13">
        <f>R6*(1+Assumptions!$C13)</f>
        <v>84.01448515</v>
      </c>
      <c r="T6" s="13">
        <f>S6*(1+Assumptions!$C13)</f>
        <v>85.69477485</v>
      </c>
      <c r="U6" s="13">
        <f>T6*(1+Assumptions!$C13)</f>
        <v>87.40867035</v>
      </c>
      <c r="V6" s="13">
        <f>U6*(1+Assumptions!$C13)</f>
        <v>89.15684376</v>
      </c>
      <c r="W6" s="13">
        <f>V6*(1+Assumptions!$C13)</f>
        <v>90.93998063</v>
      </c>
      <c r="X6" s="13">
        <f>W6*(1+Assumptions!$C13)</f>
        <v>92.75878025</v>
      </c>
      <c r="Y6" s="13">
        <f>X6*(1+Assumptions!$C13)</f>
        <v>94.61395585</v>
      </c>
    </row>
    <row r="7">
      <c r="A7" s="6" t="str">
        <f>Assumptions!A54</f>
        <v>Warm Vanilla</v>
      </c>
      <c r="B7" s="12">
        <f>Assumptions!B14/1000</f>
        <v>40</v>
      </c>
      <c r="C7" s="13">
        <f>B7*(1+Assumptions!$C14)</f>
        <v>40.4</v>
      </c>
      <c r="D7" s="13">
        <f>C7*(1+Assumptions!$C14)</f>
        <v>40.804</v>
      </c>
      <c r="E7" s="13">
        <f>D7*(1+Assumptions!$C14)</f>
        <v>41.21204</v>
      </c>
      <c r="F7" s="13">
        <f>E7*(1+Assumptions!$C14)</f>
        <v>41.6241604</v>
      </c>
      <c r="G7" s="13">
        <f>F7*(1+Assumptions!$C14)</f>
        <v>42.040402</v>
      </c>
      <c r="H7" s="13">
        <f>G7*(1+Assumptions!$C14)</f>
        <v>42.46080602</v>
      </c>
      <c r="I7" s="13">
        <f>H7*(1+Assumptions!$C14)</f>
        <v>42.88541408</v>
      </c>
      <c r="J7" s="13">
        <f>I7*(1+Assumptions!$C14)</f>
        <v>43.31426823</v>
      </c>
      <c r="K7" s="13">
        <f>J7*(1+Assumptions!$C14)</f>
        <v>43.74741091</v>
      </c>
      <c r="L7" s="13">
        <f>K7*(1+Assumptions!$C14)</f>
        <v>44.18488502</v>
      </c>
      <c r="M7" s="13">
        <f>L7*(1+Assumptions!$C14)</f>
        <v>44.62673387</v>
      </c>
      <c r="N7" s="13">
        <f>M7*(1+Assumptions!$C14)</f>
        <v>45.07300121</v>
      </c>
      <c r="O7" s="13">
        <f>N7*(1+Assumptions!$C14)</f>
        <v>45.52373122</v>
      </c>
      <c r="P7" s="13">
        <f>O7*(1+Assumptions!$C14)</f>
        <v>45.97896853</v>
      </c>
      <c r="Q7" s="13">
        <f>P7*(1+Assumptions!$C14)</f>
        <v>46.43875821</v>
      </c>
      <c r="R7" s="13">
        <f>Q7*(1+Assumptions!$C14)</f>
        <v>46.9031458</v>
      </c>
      <c r="S7" s="13">
        <f>R7*(1+Assumptions!$C14)</f>
        <v>47.37217725</v>
      </c>
      <c r="T7" s="13">
        <f>S7*(1+Assumptions!$C14)</f>
        <v>47.84589903</v>
      </c>
      <c r="U7" s="13">
        <f>T7*(1+Assumptions!$C14)</f>
        <v>48.32435802</v>
      </c>
      <c r="V7" s="13">
        <f>U7*(1+Assumptions!$C14)</f>
        <v>48.8076016</v>
      </c>
      <c r="W7" s="13">
        <f>V7*(1+Assumptions!$C14)</f>
        <v>49.29567761</v>
      </c>
      <c r="X7" s="13">
        <f>W7*(1+Assumptions!$C14)</f>
        <v>49.78863439</v>
      </c>
      <c r="Y7" s="13">
        <f>X7*(1+Assumptions!$C14)</f>
        <v>50.28652073</v>
      </c>
    </row>
    <row r="8">
      <c r="A8" s="6" t="str">
        <f>Assumptions!A55</f>
        <v>Floral Aroma</v>
      </c>
      <c r="B8" s="12">
        <f>Assumptions!B15/1000</f>
        <v>35</v>
      </c>
      <c r="C8" s="13">
        <f>B8*(1+Assumptions!$C15)</f>
        <v>35.175</v>
      </c>
      <c r="D8" s="13">
        <f>C8*(1+Assumptions!$C15)</f>
        <v>35.350875</v>
      </c>
      <c r="E8" s="13">
        <f>D8*(1+Assumptions!$C15)</f>
        <v>35.52762938</v>
      </c>
      <c r="F8" s="13">
        <f>E8*(1+Assumptions!$C15)</f>
        <v>35.70526752</v>
      </c>
      <c r="G8" s="13">
        <f>F8*(1+Assumptions!$C15)</f>
        <v>35.88379386</v>
      </c>
      <c r="H8" s="13">
        <f>G8*(1+Assumptions!$C15)</f>
        <v>36.06321283</v>
      </c>
      <c r="I8" s="13">
        <f>H8*(1+Assumptions!$C15)</f>
        <v>36.24352889</v>
      </c>
      <c r="J8" s="13">
        <f>I8*(1+Assumptions!$C15)</f>
        <v>36.42474654</v>
      </c>
      <c r="K8" s="13">
        <f>J8*(1+Assumptions!$C15)</f>
        <v>36.60687027</v>
      </c>
      <c r="L8" s="13">
        <f>K8*(1+Assumptions!$C15)</f>
        <v>36.78990462</v>
      </c>
      <c r="M8" s="13">
        <f>L8*(1+Assumptions!$C15)</f>
        <v>36.97385414</v>
      </c>
      <c r="N8" s="13">
        <f>M8*(1+Assumptions!$C15)</f>
        <v>37.15872342</v>
      </c>
      <c r="O8" s="13">
        <f>N8*(1+Assumptions!$C15)</f>
        <v>37.34451703</v>
      </c>
      <c r="P8" s="13">
        <f>O8*(1+Assumptions!$C15)</f>
        <v>37.53123962</v>
      </c>
      <c r="Q8" s="13">
        <f>P8*(1+Assumptions!$C15)</f>
        <v>37.71889582</v>
      </c>
      <c r="R8" s="13">
        <f>Q8*(1+Assumptions!$C15)</f>
        <v>37.90749029</v>
      </c>
      <c r="S8" s="13">
        <f>R8*(1+Assumptions!$C15)</f>
        <v>38.09702775</v>
      </c>
      <c r="T8" s="13">
        <f>S8*(1+Assumptions!$C15)</f>
        <v>38.28751288</v>
      </c>
      <c r="U8" s="13">
        <f>T8*(1+Assumptions!$C15)</f>
        <v>38.47895045</v>
      </c>
      <c r="V8" s="13">
        <f>U8*(1+Assumptions!$C15)</f>
        <v>38.6713452</v>
      </c>
      <c r="W8" s="13">
        <f>V8*(1+Assumptions!$C15)</f>
        <v>38.86470193</v>
      </c>
      <c r="X8" s="13">
        <f>W8*(1+Assumptions!$C15)</f>
        <v>39.05902544</v>
      </c>
      <c r="Y8" s="13">
        <f>X8*(1+Assumptions!$C15)</f>
        <v>39.25432056</v>
      </c>
    </row>
    <row r="9">
      <c r="A9" s="6"/>
      <c r="B9" s="6"/>
      <c r="C9" s="6"/>
      <c r="D9" s="6"/>
      <c r="E9" s="6"/>
      <c r="F9" s="6"/>
      <c r="G9" s="6"/>
      <c r="H9" s="6"/>
      <c r="I9" s="6"/>
      <c r="J9" s="6"/>
      <c r="K9" s="6"/>
      <c r="L9" s="6"/>
      <c r="M9" s="6"/>
      <c r="N9" s="6"/>
      <c r="O9" s="6"/>
      <c r="P9" s="6"/>
      <c r="Q9" s="6"/>
      <c r="R9" s="6"/>
      <c r="S9" s="6"/>
      <c r="T9" s="6"/>
      <c r="U9" s="6"/>
      <c r="V9" s="6"/>
      <c r="W9" s="6"/>
      <c r="X9" s="6"/>
      <c r="Y9" s="6"/>
    </row>
    <row r="10">
      <c r="A10" s="7" t="s">
        <v>76</v>
      </c>
      <c r="B10" s="6"/>
      <c r="C10" s="6"/>
      <c r="D10" s="6"/>
      <c r="E10" s="6"/>
      <c r="F10" s="6"/>
      <c r="G10" s="6"/>
      <c r="H10" s="6"/>
      <c r="I10" s="6"/>
      <c r="J10" s="6"/>
      <c r="K10" s="6"/>
      <c r="L10" s="6"/>
      <c r="M10" s="6"/>
      <c r="N10" s="6"/>
      <c r="O10" s="6"/>
      <c r="P10" s="6"/>
      <c r="Q10" s="6"/>
      <c r="R10" s="6"/>
      <c r="S10" s="6"/>
      <c r="T10" s="6"/>
      <c r="U10" s="6"/>
      <c r="V10" s="6"/>
      <c r="W10" s="6"/>
      <c r="X10" s="6"/>
      <c r="Y10" s="6"/>
    </row>
    <row r="11">
      <c r="A11" s="14" t="s">
        <v>77</v>
      </c>
      <c r="B11" s="6"/>
      <c r="C11" s="6"/>
      <c r="D11" s="6"/>
      <c r="E11" s="6"/>
      <c r="F11" s="6"/>
      <c r="G11" s="6"/>
      <c r="H11" s="6"/>
      <c r="I11" s="6"/>
      <c r="J11" s="6"/>
      <c r="K11" s="6"/>
      <c r="L11" s="6"/>
      <c r="M11" s="6"/>
      <c r="N11" s="6"/>
      <c r="O11" s="6"/>
      <c r="P11" s="6"/>
      <c r="Q11" s="6"/>
      <c r="R11" s="6"/>
      <c r="S11" s="6"/>
      <c r="T11" s="6"/>
      <c r="U11" s="6"/>
      <c r="V11" s="6"/>
      <c r="W11" s="6"/>
      <c r="X11" s="6"/>
      <c r="Y11" s="6"/>
    </row>
    <row r="12">
      <c r="A12" s="6" t="str">
        <f t="shared" ref="A12:A17" si="1">A3</f>
        <v>Vanilla Scented</v>
      </c>
      <c r="B12" s="13">
        <f>B3*Assumptions!$B2</f>
        <v>20</v>
      </c>
      <c r="C12" s="13">
        <f>C3*Assumptions!$B2</f>
        <v>20.3</v>
      </c>
      <c r="D12" s="13">
        <f>D3*Assumptions!$B2</f>
        <v>20.6045</v>
      </c>
      <c r="E12" s="13">
        <f>E3*Assumptions!$B2</f>
        <v>20.9135675</v>
      </c>
      <c r="F12" s="13">
        <f>F3*Assumptions!$B2</f>
        <v>21.22727101</v>
      </c>
      <c r="G12" s="13">
        <f>G3*Assumptions!$B2</f>
        <v>21.54568008</v>
      </c>
      <c r="H12" s="13">
        <f>H3*Assumptions!$B2</f>
        <v>21.86886528</v>
      </c>
      <c r="I12" s="13">
        <f>I3*Assumptions!$B2</f>
        <v>22.19689826</v>
      </c>
      <c r="J12" s="13">
        <f>J3*Assumptions!$B2</f>
        <v>22.52985173</v>
      </c>
      <c r="K12" s="13">
        <f>K3*Assumptions!$B2</f>
        <v>22.86779951</v>
      </c>
      <c r="L12" s="13">
        <f>L3*Assumptions!$B2</f>
        <v>23.2108165</v>
      </c>
      <c r="M12" s="13">
        <f>M3*Assumptions!$B2</f>
        <v>23.55897875</v>
      </c>
      <c r="N12" s="13">
        <f>N3*Assumptions!$B2</f>
        <v>23.91236343</v>
      </c>
      <c r="O12" s="13">
        <f>O3*Assumptions!$B2</f>
        <v>24.27104888</v>
      </c>
      <c r="P12" s="13">
        <f>P3*Assumptions!$B2</f>
        <v>24.63511461</v>
      </c>
      <c r="Q12" s="13">
        <f>Q3*Assumptions!$B2</f>
        <v>25.00464133</v>
      </c>
      <c r="R12" s="13">
        <f>R3*Assumptions!$B2</f>
        <v>25.37971095</v>
      </c>
      <c r="S12" s="13">
        <f>S3*Assumptions!$B2</f>
        <v>25.76040662</v>
      </c>
      <c r="T12" s="13">
        <f>T3*Assumptions!$B2</f>
        <v>26.14681272</v>
      </c>
      <c r="U12" s="13">
        <f>U3*Assumptions!$B2</f>
        <v>26.53901491</v>
      </c>
      <c r="V12" s="13">
        <f>V3*Assumptions!$B2</f>
        <v>26.93710013</v>
      </c>
      <c r="W12" s="13">
        <f>W3*Assumptions!$B2</f>
        <v>27.34115663</v>
      </c>
      <c r="X12" s="13">
        <f>X3*Assumptions!$B2</f>
        <v>27.75127398</v>
      </c>
      <c r="Y12" s="13">
        <f>Y3*Assumptions!$B2</f>
        <v>28.16754309</v>
      </c>
    </row>
    <row r="13">
      <c r="A13" s="6" t="str">
        <f t="shared" si="1"/>
        <v>Rose Scented</v>
      </c>
      <c r="B13" s="13">
        <f>B4*Assumptions!$B3</f>
        <v>25</v>
      </c>
      <c r="C13" s="13">
        <f>C4*Assumptions!$B3</f>
        <v>25.375</v>
      </c>
      <c r="D13" s="13">
        <f>D4*Assumptions!$B3</f>
        <v>25.755625</v>
      </c>
      <c r="E13" s="13">
        <f>E4*Assumptions!$B3</f>
        <v>26.14195938</v>
      </c>
      <c r="F13" s="13">
        <f>F4*Assumptions!$B3</f>
        <v>26.53408877</v>
      </c>
      <c r="G13" s="13">
        <f>G4*Assumptions!$B3</f>
        <v>26.9321001</v>
      </c>
      <c r="H13" s="13">
        <f>H4*Assumptions!$B3</f>
        <v>27.3360816</v>
      </c>
      <c r="I13" s="13">
        <f>I4*Assumptions!$B3</f>
        <v>27.74612282</v>
      </c>
      <c r="J13" s="13">
        <f>J4*Assumptions!$B3</f>
        <v>28.16231466</v>
      </c>
      <c r="K13" s="13">
        <f>K4*Assumptions!$B3</f>
        <v>28.58474938</v>
      </c>
      <c r="L13" s="13">
        <f>L4*Assumptions!$B3</f>
        <v>29.01352063</v>
      </c>
      <c r="M13" s="13">
        <f>M4*Assumptions!$B3</f>
        <v>29.44872344</v>
      </c>
      <c r="N13" s="13">
        <f>N4*Assumptions!$B3</f>
        <v>29.89045429</v>
      </c>
      <c r="O13" s="13">
        <f>O4*Assumptions!$B3</f>
        <v>30.3388111</v>
      </c>
      <c r="P13" s="13">
        <f>P4*Assumptions!$B3</f>
        <v>30.79389327</v>
      </c>
      <c r="Q13" s="13">
        <f>Q4*Assumptions!$B3</f>
        <v>31.25580167</v>
      </c>
      <c r="R13" s="13">
        <f>R4*Assumptions!$B3</f>
        <v>31.72463869</v>
      </c>
      <c r="S13" s="13">
        <f>S4*Assumptions!$B3</f>
        <v>32.20050827</v>
      </c>
      <c r="T13" s="13">
        <f>T4*Assumptions!$B3</f>
        <v>32.6835159</v>
      </c>
      <c r="U13" s="13">
        <f>U4*Assumptions!$B3</f>
        <v>33.17376863</v>
      </c>
      <c r="V13" s="13">
        <f>V4*Assumptions!$B3</f>
        <v>33.67137516</v>
      </c>
      <c r="W13" s="13">
        <f>W4*Assumptions!$B3</f>
        <v>34.17644579</v>
      </c>
      <c r="X13" s="13">
        <f>X4*Assumptions!$B3</f>
        <v>34.68909248</v>
      </c>
      <c r="Y13" s="13">
        <f>Y4*Assumptions!$B3</f>
        <v>35.20942887</v>
      </c>
    </row>
    <row r="14">
      <c r="A14" s="6" t="str">
        <f t="shared" si="1"/>
        <v>Musk Scented</v>
      </c>
      <c r="B14" s="13">
        <f>B5*Assumptions!$B4</f>
        <v>27.5</v>
      </c>
      <c r="C14" s="13">
        <f>C5*Assumptions!$B4</f>
        <v>28.1875</v>
      </c>
      <c r="D14" s="13">
        <f>D5*Assumptions!$B4</f>
        <v>28.8921875</v>
      </c>
      <c r="E14" s="13">
        <f>E5*Assumptions!$B4</f>
        <v>29.61449219</v>
      </c>
      <c r="F14" s="13">
        <f>F5*Assumptions!$B4</f>
        <v>30.35485449</v>
      </c>
      <c r="G14" s="13">
        <f>G5*Assumptions!$B4</f>
        <v>31.11372585</v>
      </c>
      <c r="H14" s="13">
        <f>H5*Assumptions!$B4</f>
        <v>31.891569</v>
      </c>
      <c r="I14" s="13">
        <f>I5*Assumptions!$B4</f>
        <v>32.68885823</v>
      </c>
      <c r="J14" s="13">
        <f>J5*Assumptions!$B4</f>
        <v>33.50607968</v>
      </c>
      <c r="K14" s="13">
        <f>K5*Assumptions!$B4</f>
        <v>34.34373167</v>
      </c>
      <c r="L14" s="13">
        <f>L5*Assumptions!$B4</f>
        <v>35.20232497</v>
      </c>
      <c r="M14" s="13">
        <f>M5*Assumptions!$B4</f>
        <v>36.08238309</v>
      </c>
      <c r="N14" s="13">
        <f>N5*Assumptions!$B4</f>
        <v>36.98444267</v>
      </c>
      <c r="O14" s="13">
        <f>O5*Assumptions!$B4</f>
        <v>37.90905373</v>
      </c>
      <c r="P14" s="13">
        <f>P5*Assumptions!$B4</f>
        <v>38.85678008</v>
      </c>
      <c r="Q14" s="13">
        <f>Q5*Assumptions!$B4</f>
        <v>39.82819958</v>
      </c>
      <c r="R14" s="13">
        <f>R5*Assumptions!$B4</f>
        <v>40.82390457</v>
      </c>
      <c r="S14" s="13">
        <f>S5*Assumptions!$B4</f>
        <v>41.84450218</v>
      </c>
      <c r="T14" s="13">
        <f>T5*Assumptions!$B4</f>
        <v>42.89061474</v>
      </c>
      <c r="U14" s="13">
        <f>U5*Assumptions!$B4</f>
        <v>43.96288011</v>
      </c>
      <c r="V14" s="13">
        <f>V5*Assumptions!$B4</f>
        <v>45.06195211</v>
      </c>
      <c r="W14" s="13">
        <f>W5*Assumptions!$B4</f>
        <v>46.18850091</v>
      </c>
      <c r="X14" s="13">
        <f>X5*Assumptions!$B4</f>
        <v>47.34321343</v>
      </c>
      <c r="Y14" s="13">
        <f>Y5*Assumptions!$B4</f>
        <v>48.52679377</v>
      </c>
    </row>
    <row r="15">
      <c r="A15" s="6" t="str">
        <f t="shared" si="1"/>
        <v>Jasmine Scented</v>
      </c>
      <c r="B15" s="13">
        <f>B6*Assumptions!$B5</f>
        <v>30</v>
      </c>
      <c r="C15" s="13">
        <f>C6*Assumptions!$B5</f>
        <v>30.6</v>
      </c>
      <c r="D15" s="13">
        <f>D6*Assumptions!$B5</f>
        <v>31.212</v>
      </c>
      <c r="E15" s="13">
        <f>E6*Assumptions!$B5</f>
        <v>31.83624</v>
      </c>
      <c r="F15" s="13">
        <f>F6*Assumptions!$B5</f>
        <v>32.4729648</v>
      </c>
      <c r="G15" s="13">
        <f>G6*Assumptions!$B5</f>
        <v>33.1224241</v>
      </c>
      <c r="H15" s="13">
        <f>H6*Assumptions!$B5</f>
        <v>33.78487258</v>
      </c>
      <c r="I15" s="13">
        <f>I6*Assumptions!$B5</f>
        <v>34.46057003</v>
      </c>
      <c r="J15" s="13">
        <f>J6*Assumptions!$B5</f>
        <v>35.14978143</v>
      </c>
      <c r="K15" s="13">
        <f>K6*Assumptions!$B5</f>
        <v>35.85277706</v>
      </c>
      <c r="L15" s="13">
        <f>L6*Assumptions!$B5</f>
        <v>36.5698326</v>
      </c>
      <c r="M15" s="13">
        <f>M6*Assumptions!$B5</f>
        <v>37.30122925</v>
      </c>
      <c r="N15" s="13">
        <f>N6*Assumptions!$B5</f>
        <v>38.04725384</v>
      </c>
      <c r="O15" s="13">
        <f>O6*Assumptions!$B5</f>
        <v>38.80819891</v>
      </c>
      <c r="P15" s="13">
        <f>P6*Assumptions!$B5</f>
        <v>39.58436289</v>
      </c>
      <c r="Q15" s="13">
        <f>Q6*Assumptions!$B5</f>
        <v>40.37605015</v>
      </c>
      <c r="R15" s="13">
        <f>R6*Assumptions!$B5</f>
        <v>41.18357115</v>
      </c>
      <c r="S15" s="13">
        <f>S6*Assumptions!$B5</f>
        <v>42.00724258</v>
      </c>
      <c r="T15" s="13">
        <f>T6*Assumptions!$B5</f>
        <v>42.84738743</v>
      </c>
      <c r="U15" s="13">
        <f>U6*Assumptions!$B5</f>
        <v>43.70433518</v>
      </c>
      <c r="V15" s="13">
        <f>V6*Assumptions!$B5</f>
        <v>44.57842188</v>
      </c>
      <c r="W15" s="13">
        <f>W6*Assumptions!$B5</f>
        <v>45.46999032</v>
      </c>
      <c r="X15" s="13">
        <f>X6*Assumptions!$B5</f>
        <v>46.37939012</v>
      </c>
      <c r="Y15" s="13">
        <f>Y6*Assumptions!$B5</f>
        <v>47.30697793</v>
      </c>
    </row>
    <row r="16">
      <c r="A16" s="6" t="str">
        <f t="shared" si="1"/>
        <v>Warm Vanilla</v>
      </c>
      <c r="B16" s="13">
        <f>B7*Assumptions!$B6</f>
        <v>20</v>
      </c>
      <c r="C16" s="13">
        <f>C7*Assumptions!$B6</f>
        <v>20.2</v>
      </c>
      <c r="D16" s="13">
        <f>D7*Assumptions!$B6</f>
        <v>20.402</v>
      </c>
      <c r="E16" s="13">
        <f>E7*Assumptions!$B6</f>
        <v>20.60602</v>
      </c>
      <c r="F16" s="13">
        <f>F7*Assumptions!$B6</f>
        <v>20.8120802</v>
      </c>
      <c r="G16" s="13">
        <f>G7*Assumptions!$B6</f>
        <v>21.020201</v>
      </c>
      <c r="H16" s="13">
        <f>H7*Assumptions!$B6</f>
        <v>21.23040301</v>
      </c>
      <c r="I16" s="13">
        <f>I7*Assumptions!$B6</f>
        <v>21.44270704</v>
      </c>
      <c r="J16" s="13">
        <f>J7*Assumptions!$B6</f>
        <v>21.65713411</v>
      </c>
      <c r="K16" s="13">
        <f>K7*Assumptions!$B6</f>
        <v>21.87370545</v>
      </c>
      <c r="L16" s="13">
        <f>L7*Assumptions!$B6</f>
        <v>22.09244251</v>
      </c>
      <c r="M16" s="13">
        <f>M7*Assumptions!$B6</f>
        <v>22.31336693</v>
      </c>
      <c r="N16" s="13">
        <f>N7*Assumptions!$B6</f>
        <v>22.5365006</v>
      </c>
      <c r="O16" s="13">
        <f>O7*Assumptions!$B6</f>
        <v>22.76186561</v>
      </c>
      <c r="P16" s="13">
        <f>P7*Assumptions!$B6</f>
        <v>22.98948426</v>
      </c>
      <c r="Q16" s="13">
        <f>Q7*Assumptions!$B6</f>
        <v>23.21937911</v>
      </c>
      <c r="R16" s="13">
        <f>R7*Assumptions!$B6</f>
        <v>23.4515729</v>
      </c>
      <c r="S16" s="13">
        <f>S7*Assumptions!$B6</f>
        <v>23.68608863</v>
      </c>
      <c r="T16" s="13">
        <f>T7*Assumptions!$B6</f>
        <v>23.92294951</v>
      </c>
      <c r="U16" s="13">
        <f>U7*Assumptions!$B6</f>
        <v>24.16217901</v>
      </c>
      <c r="V16" s="13">
        <f>V7*Assumptions!$B6</f>
        <v>24.4038008</v>
      </c>
      <c r="W16" s="13">
        <f>W7*Assumptions!$B6</f>
        <v>24.64783881</v>
      </c>
      <c r="X16" s="13">
        <f>X7*Assumptions!$B6</f>
        <v>24.8943172</v>
      </c>
      <c r="Y16" s="13">
        <f>Y7*Assumptions!$B6</f>
        <v>25.14326037</v>
      </c>
    </row>
    <row r="17">
      <c r="A17" s="6" t="str">
        <f t="shared" si="1"/>
        <v>Floral Aroma</v>
      </c>
      <c r="B17" s="13">
        <f>B8*Assumptions!$B7</f>
        <v>17.5</v>
      </c>
      <c r="C17" s="13">
        <f>C8*Assumptions!$B7</f>
        <v>17.5875</v>
      </c>
      <c r="D17" s="13">
        <f>D8*Assumptions!$B7</f>
        <v>17.6754375</v>
      </c>
      <c r="E17" s="13">
        <f>E8*Assumptions!$B7</f>
        <v>17.76381469</v>
      </c>
      <c r="F17" s="13">
        <f>F8*Assumptions!$B7</f>
        <v>17.85263376</v>
      </c>
      <c r="G17" s="13">
        <f>G8*Assumptions!$B7</f>
        <v>17.94189693</v>
      </c>
      <c r="H17" s="13">
        <f>H8*Assumptions!$B7</f>
        <v>18.03160641</v>
      </c>
      <c r="I17" s="13">
        <f>I8*Assumptions!$B7</f>
        <v>18.12176445</v>
      </c>
      <c r="J17" s="13">
        <f>J8*Assumptions!$B7</f>
        <v>18.21237327</v>
      </c>
      <c r="K17" s="13">
        <f>K8*Assumptions!$B7</f>
        <v>18.30343514</v>
      </c>
      <c r="L17" s="13">
        <f>L8*Assumptions!$B7</f>
        <v>18.39495231</v>
      </c>
      <c r="M17" s="13">
        <f>M8*Assumptions!$B7</f>
        <v>18.48692707</v>
      </c>
      <c r="N17" s="13">
        <f>N8*Assumptions!$B7</f>
        <v>18.57936171</v>
      </c>
      <c r="O17" s="13">
        <f>O8*Assumptions!$B7</f>
        <v>18.67225852</v>
      </c>
      <c r="P17" s="13">
        <f>P8*Assumptions!$B7</f>
        <v>18.76561981</v>
      </c>
      <c r="Q17" s="13">
        <f>Q8*Assumptions!$B7</f>
        <v>18.85944791</v>
      </c>
      <c r="R17" s="13">
        <f>R8*Assumptions!$B7</f>
        <v>18.95374515</v>
      </c>
      <c r="S17" s="13">
        <f>S8*Assumptions!$B7</f>
        <v>19.04851387</v>
      </c>
      <c r="T17" s="13">
        <f>T8*Assumptions!$B7</f>
        <v>19.14375644</v>
      </c>
      <c r="U17" s="13">
        <f>U8*Assumptions!$B7</f>
        <v>19.23947522</v>
      </c>
      <c r="V17" s="13">
        <f>V8*Assumptions!$B7</f>
        <v>19.3356726</v>
      </c>
      <c r="W17" s="13">
        <f>W8*Assumptions!$B7</f>
        <v>19.43235096</v>
      </c>
      <c r="X17" s="13">
        <f>X8*Assumptions!$B7</f>
        <v>19.52951272</v>
      </c>
      <c r="Y17" s="13">
        <f>Y8*Assumptions!$B7</f>
        <v>19.62716028</v>
      </c>
    </row>
    <row r="18">
      <c r="A18" s="14" t="s">
        <v>78</v>
      </c>
      <c r="B18" s="6"/>
      <c r="C18" s="6"/>
      <c r="D18" s="6"/>
      <c r="E18" s="6"/>
      <c r="F18" s="6"/>
      <c r="G18" s="6"/>
      <c r="H18" s="6"/>
      <c r="I18" s="6"/>
      <c r="J18" s="6"/>
      <c r="K18" s="6"/>
      <c r="L18" s="6"/>
      <c r="M18" s="6"/>
      <c r="N18" s="6"/>
      <c r="O18" s="6"/>
      <c r="P18" s="6"/>
      <c r="Q18" s="6"/>
      <c r="R18" s="6"/>
      <c r="S18" s="6"/>
      <c r="T18" s="6"/>
      <c r="U18" s="6"/>
      <c r="V18" s="6"/>
      <c r="W18" s="6"/>
      <c r="X18" s="6"/>
      <c r="Y18" s="6"/>
    </row>
    <row r="19">
      <c r="A19" s="6" t="str">
        <f t="shared" ref="A19:A24" si="2">A12</f>
        <v>Vanilla Scented</v>
      </c>
      <c r="B19" s="15">
        <f>B3*Assumptions!$C2</f>
        <v>19.2</v>
      </c>
      <c r="C19" s="15">
        <f>C3*Assumptions!$C2</f>
        <v>19.488</v>
      </c>
      <c r="D19" s="15">
        <f>D3*Assumptions!$C2</f>
        <v>19.78032</v>
      </c>
      <c r="E19" s="15">
        <f>E3*Assumptions!$C2</f>
        <v>20.0770248</v>
      </c>
      <c r="F19" s="15">
        <f>F3*Assumptions!$C2</f>
        <v>20.37818017</v>
      </c>
      <c r="G19" s="15">
        <f>G3*Assumptions!$C2</f>
        <v>20.68385287</v>
      </c>
      <c r="H19" s="15">
        <f>H3*Assumptions!$C2</f>
        <v>20.99411067</v>
      </c>
      <c r="I19" s="15">
        <f>I3*Assumptions!$C2</f>
        <v>21.30902233</v>
      </c>
      <c r="J19" s="15">
        <f>J3*Assumptions!$C2</f>
        <v>21.62865766</v>
      </c>
      <c r="K19" s="15">
        <f>K3*Assumptions!$C2</f>
        <v>21.95308753</v>
      </c>
      <c r="L19" s="15">
        <f>L3*Assumptions!$C2</f>
        <v>22.28238384</v>
      </c>
      <c r="M19" s="15">
        <f>M3*Assumptions!$C2</f>
        <v>22.6166196</v>
      </c>
      <c r="N19" s="15">
        <f>N3*Assumptions!$C2</f>
        <v>22.95586889</v>
      </c>
      <c r="O19" s="15">
        <f>O3*Assumptions!$C2</f>
        <v>23.30020693</v>
      </c>
      <c r="P19" s="15">
        <f>P3*Assumptions!$C2</f>
        <v>23.64971003</v>
      </c>
      <c r="Q19" s="15">
        <f>Q3*Assumptions!$C2</f>
        <v>24.00445568</v>
      </c>
      <c r="R19" s="15">
        <f>R3*Assumptions!$C2</f>
        <v>24.36452251</v>
      </c>
      <c r="S19" s="15">
        <f>S3*Assumptions!$C2</f>
        <v>24.72999035</v>
      </c>
      <c r="T19" s="15">
        <f>T3*Assumptions!$C2</f>
        <v>25.10094021</v>
      </c>
      <c r="U19" s="15">
        <f>U3*Assumptions!$C2</f>
        <v>25.47745431</v>
      </c>
      <c r="V19" s="15">
        <f>V3*Assumptions!$C2</f>
        <v>25.85961613</v>
      </c>
      <c r="W19" s="15">
        <f>W3*Assumptions!$C2</f>
        <v>26.24751037</v>
      </c>
      <c r="X19" s="15">
        <f>X3*Assumptions!$C2</f>
        <v>26.64122302</v>
      </c>
      <c r="Y19" s="15">
        <f>Y3*Assumptions!$C2</f>
        <v>27.04084137</v>
      </c>
    </row>
    <row r="20">
      <c r="A20" s="6" t="str">
        <f t="shared" si="2"/>
        <v>Rose Scented</v>
      </c>
      <c r="B20" s="15">
        <f>B4*Assumptions!$C3</f>
        <v>24</v>
      </c>
      <c r="C20" s="15">
        <f>C4*Assumptions!$C3</f>
        <v>24.36</v>
      </c>
      <c r="D20" s="15">
        <f>D4*Assumptions!$C3</f>
        <v>24.7254</v>
      </c>
      <c r="E20" s="15">
        <f>E4*Assumptions!$C3</f>
        <v>25.096281</v>
      </c>
      <c r="F20" s="15">
        <f>F4*Assumptions!$C3</f>
        <v>25.47272522</v>
      </c>
      <c r="G20" s="15">
        <f>G4*Assumptions!$C3</f>
        <v>25.85481609</v>
      </c>
      <c r="H20" s="15">
        <f>H4*Assumptions!$C3</f>
        <v>26.24263833</v>
      </c>
      <c r="I20" s="15">
        <f>I4*Assumptions!$C3</f>
        <v>26.63627791</v>
      </c>
      <c r="J20" s="15">
        <f>J4*Assumptions!$C3</f>
        <v>27.03582208</v>
      </c>
      <c r="K20" s="15">
        <f>K4*Assumptions!$C3</f>
        <v>27.44135941</v>
      </c>
      <c r="L20" s="15">
        <f>L4*Assumptions!$C3</f>
        <v>27.8529798</v>
      </c>
      <c r="M20" s="15">
        <f>M4*Assumptions!$C3</f>
        <v>28.2707745</v>
      </c>
      <c r="N20" s="15">
        <f>N4*Assumptions!$C3</f>
        <v>28.69483612</v>
      </c>
      <c r="O20" s="15">
        <f>O4*Assumptions!$C3</f>
        <v>29.12525866</v>
      </c>
      <c r="P20" s="15">
        <f>P4*Assumptions!$C3</f>
        <v>29.56213754</v>
      </c>
      <c r="Q20" s="15">
        <f>Q4*Assumptions!$C3</f>
        <v>30.0055696</v>
      </c>
      <c r="R20" s="15">
        <f>R4*Assumptions!$C3</f>
        <v>30.45565314</v>
      </c>
      <c r="S20" s="15">
        <f>S4*Assumptions!$C3</f>
        <v>30.91248794</v>
      </c>
      <c r="T20" s="15">
        <f>T4*Assumptions!$C3</f>
        <v>31.37617526</v>
      </c>
      <c r="U20" s="15">
        <f>U4*Assumptions!$C3</f>
        <v>31.84681789</v>
      </c>
      <c r="V20" s="15">
        <f>V4*Assumptions!$C3</f>
        <v>32.32452016</v>
      </c>
      <c r="W20" s="15">
        <f>W4*Assumptions!$C3</f>
        <v>32.80938796</v>
      </c>
      <c r="X20" s="15">
        <f>X4*Assumptions!$C3</f>
        <v>33.30152878</v>
      </c>
      <c r="Y20" s="15">
        <f>Y4*Assumptions!$C3</f>
        <v>33.80105171</v>
      </c>
    </row>
    <row r="21">
      <c r="A21" s="6" t="str">
        <f t="shared" si="2"/>
        <v>Musk Scented</v>
      </c>
      <c r="B21" s="15">
        <f>B5*Assumptions!$C4</f>
        <v>26.4</v>
      </c>
      <c r="C21" s="15">
        <f>C5*Assumptions!$C4</f>
        <v>27.06</v>
      </c>
      <c r="D21" s="15">
        <f>D5*Assumptions!$C4</f>
        <v>27.7365</v>
      </c>
      <c r="E21" s="15">
        <f>E5*Assumptions!$C4</f>
        <v>28.4299125</v>
      </c>
      <c r="F21" s="15">
        <f>F5*Assumptions!$C4</f>
        <v>29.14066031</v>
      </c>
      <c r="G21" s="15">
        <f>G5*Assumptions!$C4</f>
        <v>29.86917682</v>
      </c>
      <c r="H21" s="15">
        <f>H5*Assumptions!$C4</f>
        <v>30.61590624</v>
      </c>
      <c r="I21" s="15">
        <f>I5*Assumptions!$C4</f>
        <v>31.3813039</v>
      </c>
      <c r="J21" s="15">
        <f>J5*Assumptions!$C4</f>
        <v>32.16583649</v>
      </c>
      <c r="K21" s="15">
        <f>K5*Assumptions!$C4</f>
        <v>32.96998241</v>
      </c>
      <c r="L21" s="15">
        <f>L5*Assumptions!$C4</f>
        <v>33.79423197</v>
      </c>
      <c r="M21" s="15">
        <f>M5*Assumptions!$C4</f>
        <v>34.63908777</v>
      </c>
      <c r="N21" s="15">
        <f>N5*Assumptions!$C4</f>
        <v>35.50506496</v>
      </c>
      <c r="O21" s="15">
        <f>O5*Assumptions!$C4</f>
        <v>36.39269158</v>
      </c>
      <c r="P21" s="15">
        <f>P5*Assumptions!$C4</f>
        <v>37.30250887</v>
      </c>
      <c r="Q21" s="15">
        <f>Q5*Assumptions!$C4</f>
        <v>38.2350716</v>
      </c>
      <c r="R21" s="15">
        <f>R5*Assumptions!$C4</f>
        <v>39.19094839</v>
      </c>
      <c r="S21" s="15">
        <f>S5*Assumptions!$C4</f>
        <v>40.1707221</v>
      </c>
      <c r="T21" s="15">
        <f>T5*Assumptions!$C4</f>
        <v>41.17499015</v>
      </c>
      <c r="U21" s="15">
        <f>U5*Assumptions!$C4</f>
        <v>42.2043649</v>
      </c>
      <c r="V21" s="15">
        <f>V5*Assumptions!$C4</f>
        <v>43.25947402</v>
      </c>
      <c r="W21" s="15">
        <f>W5*Assumptions!$C4</f>
        <v>44.34096087</v>
      </c>
      <c r="X21" s="15">
        <f>X5*Assumptions!$C4</f>
        <v>45.4494849</v>
      </c>
      <c r="Y21" s="15">
        <f>Y5*Assumptions!$C4</f>
        <v>46.58572202</v>
      </c>
    </row>
    <row r="22">
      <c r="A22" s="6" t="str">
        <f t="shared" si="2"/>
        <v>Jasmine Scented</v>
      </c>
      <c r="B22" s="15">
        <f>B6*Assumptions!$C5</f>
        <v>28.8</v>
      </c>
      <c r="C22" s="15">
        <f>C6*Assumptions!$C5</f>
        <v>29.376</v>
      </c>
      <c r="D22" s="15">
        <f>D6*Assumptions!$C5</f>
        <v>29.96352</v>
      </c>
      <c r="E22" s="15">
        <f>E6*Assumptions!$C5</f>
        <v>30.5627904</v>
      </c>
      <c r="F22" s="15">
        <f>F6*Assumptions!$C5</f>
        <v>31.17404621</v>
      </c>
      <c r="G22" s="15">
        <f>G6*Assumptions!$C5</f>
        <v>31.79752713</v>
      </c>
      <c r="H22" s="15">
        <f>H6*Assumptions!$C5</f>
        <v>32.43347767</v>
      </c>
      <c r="I22" s="15">
        <f>I6*Assumptions!$C5</f>
        <v>33.08214723</v>
      </c>
      <c r="J22" s="15">
        <f>J6*Assumptions!$C5</f>
        <v>33.74379017</v>
      </c>
      <c r="K22" s="15">
        <f>K6*Assumptions!$C5</f>
        <v>34.41866598</v>
      </c>
      <c r="L22" s="15">
        <f>L6*Assumptions!$C5</f>
        <v>35.1070393</v>
      </c>
      <c r="M22" s="15">
        <f>M6*Assumptions!$C5</f>
        <v>35.80918008</v>
      </c>
      <c r="N22" s="15">
        <f>N6*Assumptions!$C5</f>
        <v>36.52536368</v>
      </c>
      <c r="O22" s="15">
        <f>O6*Assumptions!$C5</f>
        <v>37.25587096</v>
      </c>
      <c r="P22" s="15">
        <f>P6*Assumptions!$C5</f>
        <v>38.00098838</v>
      </c>
      <c r="Q22" s="15">
        <f>Q6*Assumptions!$C5</f>
        <v>38.76100814</v>
      </c>
      <c r="R22" s="15">
        <f>R6*Assumptions!$C5</f>
        <v>39.53622831</v>
      </c>
      <c r="S22" s="15">
        <f>S6*Assumptions!$C5</f>
        <v>40.32695287</v>
      </c>
      <c r="T22" s="15">
        <f>T6*Assumptions!$C5</f>
        <v>41.13349193</v>
      </c>
      <c r="U22" s="15">
        <f>U6*Assumptions!$C5</f>
        <v>41.95616177</v>
      </c>
      <c r="V22" s="15">
        <f>V6*Assumptions!$C5</f>
        <v>42.795285</v>
      </c>
      <c r="W22" s="15">
        <f>W6*Assumptions!$C5</f>
        <v>43.6511907</v>
      </c>
      <c r="X22" s="15">
        <f>X6*Assumptions!$C5</f>
        <v>44.52421452</v>
      </c>
      <c r="Y22" s="15">
        <f>Y6*Assumptions!$C5</f>
        <v>45.41469881</v>
      </c>
    </row>
    <row r="23">
      <c r="A23" s="6" t="str">
        <f t="shared" si="2"/>
        <v>Warm Vanilla</v>
      </c>
      <c r="B23" s="15">
        <f>B7*Assumptions!$C6</f>
        <v>19.2</v>
      </c>
      <c r="C23" s="15">
        <f>C7*Assumptions!$C6</f>
        <v>19.392</v>
      </c>
      <c r="D23" s="15">
        <f>D7*Assumptions!$C6</f>
        <v>19.58592</v>
      </c>
      <c r="E23" s="15">
        <f>E7*Assumptions!$C6</f>
        <v>19.7817792</v>
      </c>
      <c r="F23" s="15">
        <f>F7*Assumptions!$C6</f>
        <v>19.97959699</v>
      </c>
      <c r="G23" s="15">
        <f>G7*Assumptions!$C6</f>
        <v>20.17939296</v>
      </c>
      <c r="H23" s="15">
        <f>H7*Assumptions!$C6</f>
        <v>20.38118689</v>
      </c>
      <c r="I23" s="15">
        <f>I7*Assumptions!$C6</f>
        <v>20.58499876</v>
      </c>
      <c r="J23" s="15">
        <f>J7*Assumptions!$C6</f>
        <v>20.79084875</v>
      </c>
      <c r="K23" s="15">
        <f>K7*Assumptions!$C6</f>
        <v>20.99875724</v>
      </c>
      <c r="L23" s="15">
        <f>L7*Assumptions!$C6</f>
        <v>21.20874481</v>
      </c>
      <c r="M23" s="15">
        <f>M7*Assumptions!$C6</f>
        <v>21.42083226</v>
      </c>
      <c r="N23" s="15">
        <f>N7*Assumptions!$C6</f>
        <v>21.63504058</v>
      </c>
      <c r="O23" s="15">
        <f>O7*Assumptions!$C6</f>
        <v>21.85139098</v>
      </c>
      <c r="P23" s="15">
        <f>P7*Assumptions!$C6</f>
        <v>22.06990489</v>
      </c>
      <c r="Q23" s="15">
        <f>Q7*Assumptions!$C6</f>
        <v>22.29060394</v>
      </c>
      <c r="R23" s="15">
        <f>R7*Assumptions!$C6</f>
        <v>22.51350998</v>
      </c>
      <c r="S23" s="15">
        <f>S7*Assumptions!$C6</f>
        <v>22.73864508</v>
      </c>
      <c r="T23" s="15">
        <f>T7*Assumptions!$C6</f>
        <v>22.96603153</v>
      </c>
      <c r="U23" s="15">
        <f>U7*Assumptions!$C6</f>
        <v>23.19569185</v>
      </c>
      <c r="V23" s="15">
        <f>V7*Assumptions!$C6</f>
        <v>23.42764877</v>
      </c>
      <c r="W23" s="15">
        <f>W7*Assumptions!$C6</f>
        <v>23.66192525</v>
      </c>
      <c r="X23" s="15">
        <f>X7*Assumptions!$C6</f>
        <v>23.89854451</v>
      </c>
      <c r="Y23" s="15">
        <f>Y7*Assumptions!$C6</f>
        <v>24.13752995</v>
      </c>
    </row>
    <row r="24">
      <c r="A24" s="6" t="str">
        <f t="shared" si="2"/>
        <v>Floral Aroma</v>
      </c>
      <c r="B24" s="15">
        <f>B8*Assumptions!$C7</f>
        <v>16.8</v>
      </c>
      <c r="C24" s="15">
        <f>C8*Assumptions!$C7</f>
        <v>16.884</v>
      </c>
      <c r="D24" s="15">
        <f>D8*Assumptions!$C7</f>
        <v>16.96842</v>
      </c>
      <c r="E24" s="15">
        <f>E8*Assumptions!$C7</f>
        <v>17.0532621</v>
      </c>
      <c r="F24" s="15">
        <f>F8*Assumptions!$C7</f>
        <v>17.13852841</v>
      </c>
      <c r="G24" s="15">
        <f>G8*Assumptions!$C7</f>
        <v>17.22422105</v>
      </c>
      <c r="H24" s="15">
        <f>H8*Assumptions!$C7</f>
        <v>17.31034216</v>
      </c>
      <c r="I24" s="15">
        <f>I8*Assumptions!$C7</f>
        <v>17.39689387</v>
      </c>
      <c r="J24" s="15">
        <f>J8*Assumptions!$C7</f>
        <v>17.48387834</v>
      </c>
      <c r="K24" s="15">
        <f>K8*Assumptions!$C7</f>
        <v>17.57129773</v>
      </c>
      <c r="L24" s="15">
        <f>L8*Assumptions!$C7</f>
        <v>17.65915422</v>
      </c>
      <c r="M24" s="15">
        <f>M8*Assumptions!$C7</f>
        <v>17.74744999</v>
      </c>
      <c r="N24" s="15">
        <f>N8*Assumptions!$C7</f>
        <v>17.83618724</v>
      </c>
      <c r="O24" s="15">
        <f>O8*Assumptions!$C7</f>
        <v>17.92536818</v>
      </c>
      <c r="P24" s="15">
        <f>P8*Assumptions!$C7</f>
        <v>18.01499502</v>
      </c>
      <c r="Q24" s="15">
        <f>Q8*Assumptions!$C7</f>
        <v>18.10506999</v>
      </c>
      <c r="R24" s="15">
        <f>R8*Assumptions!$C7</f>
        <v>18.19559534</v>
      </c>
      <c r="S24" s="15">
        <f>S8*Assumptions!$C7</f>
        <v>18.28657332</v>
      </c>
      <c r="T24" s="15">
        <f>T8*Assumptions!$C7</f>
        <v>18.37800618</v>
      </c>
      <c r="U24" s="15">
        <f>U8*Assumptions!$C7</f>
        <v>18.46989622</v>
      </c>
      <c r="V24" s="15">
        <f>V8*Assumptions!$C7</f>
        <v>18.5622457</v>
      </c>
      <c r="W24" s="15">
        <f>W8*Assumptions!$C7</f>
        <v>18.65505693</v>
      </c>
      <c r="X24" s="15">
        <f>X8*Assumptions!$C7</f>
        <v>18.74833221</v>
      </c>
      <c r="Y24" s="15">
        <f>Y8*Assumptions!$C7</f>
        <v>18.84207387</v>
      </c>
    </row>
    <row r="25">
      <c r="A25" s="14" t="s">
        <v>25</v>
      </c>
      <c r="B25" s="6"/>
      <c r="C25" s="6"/>
      <c r="D25" s="6"/>
      <c r="E25" s="6"/>
      <c r="F25" s="6"/>
      <c r="G25" s="6"/>
      <c r="H25" s="6"/>
      <c r="I25" s="6"/>
      <c r="J25" s="6"/>
      <c r="K25" s="6"/>
      <c r="L25" s="6"/>
      <c r="M25" s="6"/>
      <c r="N25" s="6"/>
      <c r="O25" s="6"/>
      <c r="P25" s="6"/>
      <c r="Q25" s="6"/>
      <c r="R25" s="6"/>
      <c r="S25" s="6"/>
      <c r="T25" s="6"/>
      <c r="U25" s="6"/>
      <c r="V25" s="6"/>
      <c r="W25" s="6"/>
      <c r="X25" s="6"/>
      <c r="Y25" s="6"/>
    </row>
    <row r="26">
      <c r="A26" s="6" t="str">
        <f t="shared" ref="A26:A31" si="3">A19</f>
        <v>Vanilla Scented</v>
      </c>
      <c r="B26" s="15">
        <f>B3*Assumptions!$D2</f>
        <v>0.8</v>
      </c>
      <c r="C26" s="15">
        <f>C3*Assumptions!$D2</f>
        <v>0.812</v>
      </c>
      <c r="D26" s="15">
        <f>D3*Assumptions!$D2</f>
        <v>0.82418</v>
      </c>
      <c r="E26" s="15">
        <f>E3*Assumptions!$D2</f>
        <v>0.8365427</v>
      </c>
      <c r="F26" s="15">
        <f>F3*Assumptions!$D2</f>
        <v>0.8490908405</v>
      </c>
      <c r="G26" s="15">
        <f>G3*Assumptions!$D2</f>
        <v>0.8618272031</v>
      </c>
      <c r="H26" s="15">
        <f>H3*Assumptions!$D2</f>
        <v>0.8747546112</v>
      </c>
      <c r="I26" s="15">
        <f>I3*Assumptions!$D2</f>
        <v>0.8878759303</v>
      </c>
      <c r="J26" s="15">
        <f>J3*Assumptions!$D2</f>
        <v>0.9011940693</v>
      </c>
      <c r="K26" s="15">
        <f>K3*Assumptions!$D2</f>
        <v>0.9147119803</v>
      </c>
      <c r="L26" s="15">
        <f>L3*Assumptions!$D2</f>
        <v>0.92843266</v>
      </c>
      <c r="M26" s="15">
        <f>M3*Assumptions!$D2</f>
        <v>0.9423591499</v>
      </c>
      <c r="N26" s="15">
        <f>N3*Assumptions!$D2</f>
        <v>0.9564945372</v>
      </c>
      <c r="O26" s="15">
        <f>O3*Assumptions!$D2</f>
        <v>0.9708419552</v>
      </c>
      <c r="P26" s="15">
        <f>P3*Assumptions!$D2</f>
        <v>0.9854045846</v>
      </c>
      <c r="Q26" s="15">
        <f>Q3*Assumptions!$D2</f>
        <v>1.000185653</v>
      </c>
      <c r="R26" s="15">
        <f>R3*Assumptions!$D2</f>
        <v>1.015188438</v>
      </c>
      <c r="S26" s="15">
        <f>S3*Assumptions!$D2</f>
        <v>1.030416265</v>
      </c>
      <c r="T26" s="15">
        <f>T3*Assumptions!$D2</f>
        <v>1.045872509</v>
      </c>
      <c r="U26" s="15">
        <f>U3*Assumptions!$D2</f>
        <v>1.061560596</v>
      </c>
      <c r="V26" s="15">
        <f>V3*Assumptions!$D2</f>
        <v>1.077484005</v>
      </c>
      <c r="W26" s="15">
        <f>W3*Assumptions!$D2</f>
        <v>1.093646265</v>
      </c>
      <c r="X26" s="15">
        <f>X3*Assumptions!$D2</f>
        <v>1.110050959</v>
      </c>
      <c r="Y26" s="15">
        <f>Y3*Assumptions!$D2</f>
        <v>1.126701724</v>
      </c>
    </row>
    <row r="27">
      <c r="A27" s="6" t="str">
        <f t="shared" si="3"/>
        <v>Rose Scented</v>
      </c>
      <c r="B27" s="15">
        <f>B4*Assumptions!$D3</f>
        <v>0</v>
      </c>
      <c r="C27" s="15">
        <f>C4*Assumptions!$D3</f>
        <v>0</v>
      </c>
      <c r="D27" s="15">
        <f>D4*Assumptions!$D3</f>
        <v>0</v>
      </c>
      <c r="E27" s="15">
        <f>E4*Assumptions!$D3</f>
        <v>0</v>
      </c>
      <c r="F27" s="15">
        <f>F4*Assumptions!$D3</f>
        <v>0</v>
      </c>
      <c r="G27" s="15">
        <f>G4*Assumptions!$D3</f>
        <v>0</v>
      </c>
      <c r="H27" s="15">
        <f>H4*Assumptions!$D3</f>
        <v>0</v>
      </c>
      <c r="I27" s="15">
        <f>I4*Assumptions!$D3</f>
        <v>0</v>
      </c>
      <c r="J27" s="15">
        <f>J4*Assumptions!$D3</f>
        <v>0</v>
      </c>
      <c r="K27" s="15">
        <f>K4*Assumptions!$D3</f>
        <v>0</v>
      </c>
      <c r="L27" s="15">
        <f>L4*Assumptions!$D3</f>
        <v>0</v>
      </c>
      <c r="M27" s="15">
        <f>M4*Assumptions!$D3</f>
        <v>0</v>
      </c>
      <c r="N27" s="15">
        <f>N4*Assumptions!$D3</f>
        <v>0</v>
      </c>
      <c r="O27" s="15">
        <f>O4*Assumptions!$D3</f>
        <v>0</v>
      </c>
      <c r="P27" s="15">
        <f>P4*Assumptions!$D3</f>
        <v>0</v>
      </c>
      <c r="Q27" s="15">
        <f>Q4*Assumptions!$D3</f>
        <v>0</v>
      </c>
      <c r="R27" s="15">
        <f>R4*Assumptions!$D3</f>
        <v>0</v>
      </c>
      <c r="S27" s="15">
        <f>S4*Assumptions!$D3</f>
        <v>0</v>
      </c>
      <c r="T27" s="15">
        <f>T4*Assumptions!$D3</f>
        <v>0</v>
      </c>
      <c r="U27" s="15">
        <f>U4*Assumptions!$D3</f>
        <v>0</v>
      </c>
      <c r="V27" s="15">
        <f>V4*Assumptions!$D3</f>
        <v>0</v>
      </c>
      <c r="W27" s="15">
        <f>W4*Assumptions!$D3</f>
        <v>0</v>
      </c>
      <c r="X27" s="15">
        <f>X4*Assumptions!$D3</f>
        <v>0</v>
      </c>
      <c r="Y27" s="15">
        <f>Y4*Assumptions!$D3</f>
        <v>0</v>
      </c>
    </row>
    <row r="28">
      <c r="A28" s="6" t="str">
        <f t="shared" si="3"/>
        <v>Musk Scented</v>
      </c>
      <c r="B28" s="15">
        <f>B5*Assumptions!$D4</f>
        <v>0</v>
      </c>
      <c r="C28" s="15">
        <f>C5*Assumptions!$D4</f>
        <v>0</v>
      </c>
      <c r="D28" s="15">
        <f>D5*Assumptions!$D4</f>
        <v>0</v>
      </c>
      <c r="E28" s="15">
        <f>E5*Assumptions!$D4</f>
        <v>0</v>
      </c>
      <c r="F28" s="15">
        <f>F5*Assumptions!$D4</f>
        <v>0</v>
      </c>
      <c r="G28" s="15">
        <f>G5*Assumptions!$D4</f>
        <v>0</v>
      </c>
      <c r="H28" s="15">
        <f>H5*Assumptions!$D4</f>
        <v>0</v>
      </c>
      <c r="I28" s="15">
        <f>I5*Assumptions!$D4</f>
        <v>0</v>
      </c>
      <c r="J28" s="15">
        <f>J5*Assumptions!$D4</f>
        <v>0</v>
      </c>
      <c r="K28" s="15">
        <f>K5*Assumptions!$D4</f>
        <v>0</v>
      </c>
      <c r="L28" s="15">
        <f>L5*Assumptions!$D4</f>
        <v>0</v>
      </c>
      <c r="M28" s="15">
        <f>M5*Assumptions!$D4</f>
        <v>0</v>
      </c>
      <c r="N28" s="15">
        <f>N5*Assumptions!$D4</f>
        <v>0</v>
      </c>
      <c r="O28" s="15">
        <f>O5*Assumptions!$D4</f>
        <v>0</v>
      </c>
      <c r="P28" s="15">
        <f>P5*Assumptions!$D4</f>
        <v>0</v>
      </c>
      <c r="Q28" s="15">
        <f>Q5*Assumptions!$D4</f>
        <v>0</v>
      </c>
      <c r="R28" s="15">
        <f>R5*Assumptions!$D4</f>
        <v>0</v>
      </c>
      <c r="S28" s="15">
        <f>S5*Assumptions!$D4</f>
        <v>0</v>
      </c>
      <c r="T28" s="15">
        <f>T5*Assumptions!$D4</f>
        <v>0</v>
      </c>
      <c r="U28" s="15">
        <f>U5*Assumptions!$D4</f>
        <v>0</v>
      </c>
      <c r="V28" s="15">
        <f>V5*Assumptions!$D4</f>
        <v>0</v>
      </c>
      <c r="W28" s="15">
        <f>W5*Assumptions!$D4</f>
        <v>0</v>
      </c>
      <c r="X28" s="15">
        <f>X5*Assumptions!$D4</f>
        <v>0</v>
      </c>
      <c r="Y28" s="15">
        <f>Y5*Assumptions!$D4</f>
        <v>0</v>
      </c>
    </row>
    <row r="29">
      <c r="A29" s="6" t="str">
        <f t="shared" si="3"/>
        <v>Jasmine Scented</v>
      </c>
      <c r="B29" s="15">
        <f>B6*Assumptions!$D5</f>
        <v>0</v>
      </c>
      <c r="C29" s="15">
        <f>C6*Assumptions!$D5</f>
        <v>0</v>
      </c>
      <c r="D29" s="15">
        <f>D6*Assumptions!$D5</f>
        <v>0</v>
      </c>
      <c r="E29" s="15">
        <f>E6*Assumptions!$D5</f>
        <v>0</v>
      </c>
      <c r="F29" s="15">
        <f>F6*Assumptions!$D5</f>
        <v>0</v>
      </c>
      <c r="G29" s="15">
        <f>G6*Assumptions!$D5</f>
        <v>0</v>
      </c>
      <c r="H29" s="15">
        <f>H6*Assumptions!$D5</f>
        <v>0</v>
      </c>
      <c r="I29" s="15">
        <f>I6*Assumptions!$D5</f>
        <v>0</v>
      </c>
      <c r="J29" s="15">
        <f>J6*Assumptions!$D5</f>
        <v>0</v>
      </c>
      <c r="K29" s="15">
        <f>K6*Assumptions!$D5</f>
        <v>0</v>
      </c>
      <c r="L29" s="15">
        <f>L6*Assumptions!$D5</f>
        <v>0</v>
      </c>
      <c r="M29" s="15">
        <f>M6*Assumptions!$D5</f>
        <v>0</v>
      </c>
      <c r="N29" s="15">
        <f>N6*Assumptions!$D5</f>
        <v>0</v>
      </c>
      <c r="O29" s="15">
        <f>O6*Assumptions!$D5</f>
        <v>0</v>
      </c>
      <c r="P29" s="15">
        <f>P6*Assumptions!$D5</f>
        <v>0</v>
      </c>
      <c r="Q29" s="15">
        <f>Q6*Assumptions!$D5</f>
        <v>0</v>
      </c>
      <c r="R29" s="15">
        <f>R6*Assumptions!$D5</f>
        <v>0</v>
      </c>
      <c r="S29" s="15">
        <f>S6*Assumptions!$D5</f>
        <v>0</v>
      </c>
      <c r="T29" s="15">
        <f>T6*Assumptions!$D5</f>
        <v>0</v>
      </c>
      <c r="U29" s="15">
        <f>U6*Assumptions!$D5</f>
        <v>0</v>
      </c>
      <c r="V29" s="15">
        <f>V6*Assumptions!$D5</f>
        <v>0</v>
      </c>
      <c r="W29" s="15">
        <f>W6*Assumptions!$D5</f>
        <v>0</v>
      </c>
      <c r="X29" s="15">
        <f>X6*Assumptions!$D5</f>
        <v>0</v>
      </c>
      <c r="Y29" s="15">
        <f>Y6*Assumptions!$D5</f>
        <v>0</v>
      </c>
    </row>
    <row r="30">
      <c r="A30" s="6" t="str">
        <f t="shared" si="3"/>
        <v>Warm Vanilla</v>
      </c>
      <c r="B30" s="15">
        <f>B7*Assumptions!$D6</f>
        <v>0.4</v>
      </c>
      <c r="C30" s="15">
        <f>C7*Assumptions!$D6</f>
        <v>0.404</v>
      </c>
      <c r="D30" s="15">
        <f>D7*Assumptions!$D6</f>
        <v>0.40804</v>
      </c>
      <c r="E30" s="15">
        <f>E7*Assumptions!$D6</f>
        <v>0.4121204</v>
      </c>
      <c r="F30" s="15">
        <f>F7*Assumptions!$D6</f>
        <v>0.416241604</v>
      </c>
      <c r="G30" s="15">
        <f>G7*Assumptions!$D6</f>
        <v>0.42040402</v>
      </c>
      <c r="H30" s="15">
        <f>H7*Assumptions!$D6</f>
        <v>0.4246080602</v>
      </c>
      <c r="I30" s="15">
        <f>I7*Assumptions!$D6</f>
        <v>0.4288541408</v>
      </c>
      <c r="J30" s="15">
        <f>J7*Assumptions!$D6</f>
        <v>0.4331426823</v>
      </c>
      <c r="K30" s="15">
        <f>K7*Assumptions!$D6</f>
        <v>0.4374741091</v>
      </c>
      <c r="L30" s="15">
        <f>L7*Assumptions!$D6</f>
        <v>0.4418488502</v>
      </c>
      <c r="M30" s="15">
        <f>M7*Assumptions!$D6</f>
        <v>0.4462673387</v>
      </c>
      <c r="N30" s="15">
        <f>N7*Assumptions!$D6</f>
        <v>0.4507300121</v>
      </c>
      <c r="O30" s="15">
        <f>O7*Assumptions!$D6</f>
        <v>0.4552373122</v>
      </c>
      <c r="P30" s="15">
        <f>P7*Assumptions!$D6</f>
        <v>0.4597896853</v>
      </c>
      <c r="Q30" s="15">
        <f>Q7*Assumptions!$D6</f>
        <v>0.4643875821</v>
      </c>
      <c r="R30" s="15">
        <f>R7*Assumptions!$D6</f>
        <v>0.469031458</v>
      </c>
      <c r="S30" s="15">
        <f>S7*Assumptions!$D6</f>
        <v>0.4737217725</v>
      </c>
      <c r="T30" s="15">
        <f>T7*Assumptions!$D6</f>
        <v>0.4784589903</v>
      </c>
      <c r="U30" s="15">
        <f>U7*Assumptions!$D6</f>
        <v>0.4832435802</v>
      </c>
      <c r="V30" s="15">
        <f>V7*Assumptions!$D6</f>
        <v>0.488076016</v>
      </c>
      <c r="W30" s="15">
        <f>W7*Assumptions!$D6</f>
        <v>0.4929567761</v>
      </c>
      <c r="X30" s="15">
        <f>X7*Assumptions!$D6</f>
        <v>0.4978863439</v>
      </c>
      <c r="Y30" s="15">
        <f>Y7*Assumptions!$D6</f>
        <v>0.5028652073</v>
      </c>
    </row>
    <row r="31">
      <c r="A31" s="6" t="str">
        <f t="shared" si="3"/>
        <v>Floral Aroma</v>
      </c>
      <c r="B31" s="15">
        <f>B8*Assumptions!$D7</f>
        <v>0</v>
      </c>
      <c r="C31" s="15">
        <f>C8*Assumptions!$D7</f>
        <v>0</v>
      </c>
      <c r="D31" s="15">
        <f>D8*Assumptions!$D7</f>
        <v>0</v>
      </c>
      <c r="E31" s="15">
        <f>E8*Assumptions!$D7</f>
        <v>0</v>
      </c>
      <c r="F31" s="15">
        <f>F8*Assumptions!$D7</f>
        <v>0</v>
      </c>
      <c r="G31" s="15">
        <f>G8*Assumptions!$D7</f>
        <v>0</v>
      </c>
      <c r="H31" s="15">
        <f>H8*Assumptions!$D7</f>
        <v>0</v>
      </c>
      <c r="I31" s="15">
        <f>I8*Assumptions!$D7</f>
        <v>0</v>
      </c>
      <c r="J31" s="15">
        <f>J8*Assumptions!$D7</f>
        <v>0</v>
      </c>
      <c r="K31" s="15">
        <f>K8*Assumptions!$D7</f>
        <v>0</v>
      </c>
      <c r="L31" s="15">
        <f>L8*Assumptions!$D7</f>
        <v>0</v>
      </c>
      <c r="M31" s="15">
        <f>M8*Assumptions!$D7</f>
        <v>0</v>
      </c>
      <c r="N31" s="15">
        <f>N8*Assumptions!$D7</f>
        <v>0</v>
      </c>
      <c r="O31" s="15">
        <f>O8*Assumptions!$D7</f>
        <v>0</v>
      </c>
      <c r="P31" s="15">
        <f>P8*Assumptions!$D7</f>
        <v>0</v>
      </c>
      <c r="Q31" s="15">
        <f>Q8*Assumptions!$D7</f>
        <v>0</v>
      </c>
      <c r="R31" s="15">
        <f>R8*Assumptions!$D7</f>
        <v>0</v>
      </c>
      <c r="S31" s="15">
        <f>S8*Assumptions!$D7</f>
        <v>0</v>
      </c>
      <c r="T31" s="15">
        <f>T8*Assumptions!$D7</f>
        <v>0</v>
      </c>
      <c r="U31" s="15">
        <f>U8*Assumptions!$D7</f>
        <v>0</v>
      </c>
      <c r="V31" s="15">
        <f>V8*Assumptions!$D7</f>
        <v>0</v>
      </c>
      <c r="W31" s="15">
        <f>W8*Assumptions!$D7</f>
        <v>0</v>
      </c>
      <c r="X31" s="15">
        <f>X8*Assumptions!$D7</f>
        <v>0</v>
      </c>
      <c r="Y31" s="15">
        <f>Y8*Assumptions!$D7</f>
        <v>0</v>
      </c>
    </row>
    <row r="32">
      <c r="A32" s="14" t="s">
        <v>26</v>
      </c>
      <c r="B32" s="6"/>
      <c r="C32" s="6"/>
      <c r="D32" s="6"/>
      <c r="E32" s="6"/>
      <c r="F32" s="6"/>
      <c r="G32" s="6"/>
      <c r="H32" s="6"/>
      <c r="I32" s="6"/>
      <c r="J32" s="6"/>
      <c r="K32" s="6"/>
      <c r="L32" s="6"/>
      <c r="M32" s="6"/>
      <c r="N32" s="6"/>
      <c r="O32" s="6"/>
      <c r="P32" s="6"/>
      <c r="Q32" s="6"/>
      <c r="R32" s="6"/>
      <c r="S32" s="6"/>
      <c r="T32" s="6"/>
      <c r="U32" s="6"/>
      <c r="V32" s="6"/>
      <c r="W32" s="6"/>
      <c r="X32" s="6"/>
      <c r="Y32" s="6"/>
    </row>
    <row r="33">
      <c r="A33" s="6" t="str">
        <f t="shared" ref="A33:A38" si="4">A26</f>
        <v>Vanilla Scented</v>
      </c>
      <c r="B33" s="15">
        <f>B3*Assumptions!$E2</f>
        <v>0</v>
      </c>
      <c r="C33" s="15">
        <f>C3*Assumptions!$E2</f>
        <v>0</v>
      </c>
      <c r="D33" s="15">
        <f>D3*Assumptions!$E2</f>
        <v>0</v>
      </c>
      <c r="E33" s="15">
        <f>E3*Assumptions!$E2</f>
        <v>0</v>
      </c>
      <c r="F33" s="15">
        <f>F3*Assumptions!$E2</f>
        <v>0</v>
      </c>
      <c r="G33" s="15">
        <f>G3*Assumptions!$E2</f>
        <v>0</v>
      </c>
      <c r="H33" s="15">
        <f>H3*Assumptions!$E2</f>
        <v>0</v>
      </c>
      <c r="I33" s="15">
        <f>I3*Assumptions!$E2</f>
        <v>0</v>
      </c>
      <c r="J33" s="15">
        <f>J3*Assumptions!$E2</f>
        <v>0</v>
      </c>
      <c r="K33" s="15">
        <f>K3*Assumptions!$E2</f>
        <v>0</v>
      </c>
      <c r="L33" s="15">
        <f>L3*Assumptions!$E2</f>
        <v>0</v>
      </c>
      <c r="M33" s="15">
        <f>M3*Assumptions!$E2</f>
        <v>0</v>
      </c>
      <c r="N33" s="15">
        <f>N3*Assumptions!$E2</f>
        <v>0</v>
      </c>
      <c r="O33" s="15">
        <f>O3*Assumptions!$E2</f>
        <v>0</v>
      </c>
      <c r="P33" s="15">
        <f>P3*Assumptions!$E2</f>
        <v>0</v>
      </c>
      <c r="Q33" s="15">
        <f>Q3*Assumptions!$E2</f>
        <v>0</v>
      </c>
      <c r="R33" s="15">
        <f>R3*Assumptions!$E2</f>
        <v>0</v>
      </c>
      <c r="S33" s="15">
        <f>S3*Assumptions!$E2</f>
        <v>0</v>
      </c>
      <c r="T33" s="15">
        <f>T3*Assumptions!$E2</f>
        <v>0</v>
      </c>
      <c r="U33" s="15">
        <f>U3*Assumptions!$E2</f>
        <v>0</v>
      </c>
      <c r="V33" s="15">
        <f>V3*Assumptions!$E2</f>
        <v>0</v>
      </c>
      <c r="W33" s="15">
        <f>W3*Assumptions!$E2</f>
        <v>0</v>
      </c>
      <c r="X33" s="15">
        <f>X3*Assumptions!$E2</f>
        <v>0</v>
      </c>
      <c r="Y33" s="15">
        <f>Y3*Assumptions!$E2</f>
        <v>0</v>
      </c>
    </row>
    <row r="34">
      <c r="A34" s="6" t="str">
        <f t="shared" si="4"/>
        <v>Rose Scented</v>
      </c>
      <c r="B34" s="15">
        <f>B4*Assumptions!$E3</f>
        <v>1</v>
      </c>
      <c r="C34" s="15">
        <f>C4*Assumptions!$E3</f>
        <v>1.015</v>
      </c>
      <c r="D34" s="15">
        <f>D4*Assumptions!$E3</f>
        <v>1.030225</v>
      </c>
      <c r="E34" s="15">
        <f>E4*Assumptions!$E3</f>
        <v>1.045678375</v>
      </c>
      <c r="F34" s="15">
        <f>F4*Assumptions!$E3</f>
        <v>1.061363551</v>
      </c>
      <c r="G34" s="15">
        <f>G4*Assumptions!$E3</f>
        <v>1.077284004</v>
      </c>
      <c r="H34" s="15">
        <f>H4*Assumptions!$E3</f>
        <v>1.093443264</v>
      </c>
      <c r="I34" s="15">
        <f>I4*Assumptions!$E3</f>
        <v>1.109844913</v>
      </c>
      <c r="J34" s="15">
        <f>J4*Assumptions!$E3</f>
        <v>1.126492587</v>
      </c>
      <c r="K34" s="15">
        <f>K4*Assumptions!$E3</f>
        <v>1.143389975</v>
      </c>
      <c r="L34" s="15">
        <f>L4*Assumptions!$E3</f>
        <v>1.160540825</v>
      </c>
      <c r="M34" s="15">
        <f>M4*Assumptions!$E3</f>
        <v>1.177948937</v>
      </c>
      <c r="N34" s="15">
        <f>N4*Assumptions!$E3</f>
        <v>1.195618171</v>
      </c>
      <c r="O34" s="15">
        <f>O4*Assumptions!$E3</f>
        <v>1.213552444</v>
      </c>
      <c r="P34" s="15">
        <f>P4*Assumptions!$E3</f>
        <v>1.231755731</v>
      </c>
      <c r="Q34" s="15">
        <f>Q4*Assumptions!$E3</f>
        <v>1.250232067</v>
      </c>
      <c r="R34" s="15">
        <f>R4*Assumptions!$E3</f>
        <v>1.268985548</v>
      </c>
      <c r="S34" s="15">
        <f>S4*Assumptions!$E3</f>
        <v>1.288020331</v>
      </c>
      <c r="T34" s="15">
        <f>T4*Assumptions!$E3</f>
        <v>1.307340636</v>
      </c>
      <c r="U34" s="15">
        <f>U4*Assumptions!$E3</f>
        <v>1.326950745</v>
      </c>
      <c r="V34" s="15">
        <f>V4*Assumptions!$E3</f>
        <v>1.346855007</v>
      </c>
      <c r="W34" s="15">
        <f>W4*Assumptions!$E3</f>
        <v>1.367057832</v>
      </c>
      <c r="X34" s="15">
        <f>X4*Assumptions!$E3</f>
        <v>1.387563699</v>
      </c>
      <c r="Y34" s="15">
        <f>Y4*Assumptions!$E3</f>
        <v>1.408377155</v>
      </c>
    </row>
    <row r="35">
      <c r="A35" s="6" t="str">
        <f t="shared" si="4"/>
        <v>Musk Scented</v>
      </c>
      <c r="B35" s="15">
        <f>B5*Assumptions!$E4</f>
        <v>0</v>
      </c>
      <c r="C35" s="15">
        <f>C5*Assumptions!$E4</f>
        <v>0</v>
      </c>
      <c r="D35" s="15">
        <f>D5*Assumptions!$E4</f>
        <v>0</v>
      </c>
      <c r="E35" s="15">
        <f>E5*Assumptions!$E4</f>
        <v>0</v>
      </c>
      <c r="F35" s="15">
        <f>F5*Assumptions!$E4</f>
        <v>0</v>
      </c>
      <c r="G35" s="15">
        <f>G5*Assumptions!$E4</f>
        <v>0</v>
      </c>
      <c r="H35" s="15">
        <f>H5*Assumptions!$E4</f>
        <v>0</v>
      </c>
      <c r="I35" s="15">
        <f>I5*Assumptions!$E4</f>
        <v>0</v>
      </c>
      <c r="J35" s="15">
        <f>J5*Assumptions!$E4</f>
        <v>0</v>
      </c>
      <c r="K35" s="15">
        <f>K5*Assumptions!$E4</f>
        <v>0</v>
      </c>
      <c r="L35" s="15">
        <f>L5*Assumptions!$E4</f>
        <v>0</v>
      </c>
      <c r="M35" s="15">
        <f>M5*Assumptions!$E4</f>
        <v>0</v>
      </c>
      <c r="N35" s="15">
        <f>N5*Assumptions!$E4</f>
        <v>0</v>
      </c>
      <c r="O35" s="15">
        <f>O5*Assumptions!$E4</f>
        <v>0</v>
      </c>
      <c r="P35" s="15">
        <f>P5*Assumptions!$E4</f>
        <v>0</v>
      </c>
      <c r="Q35" s="15">
        <f>Q5*Assumptions!$E4</f>
        <v>0</v>
      </c>
      <c r="R35" s="15">
        <f>R5*Assumptions!$E4</f>
        <v>0</v>
      </c>
      <c r="S35" s="15">
        <f>S5*Assumptions!$E4</f>
        <v>0</v>
      </c>
      <c r="T35" s="15">
        <f>T5*Assumptions!$E4</f>
        <v>0</v>
      </c>
      <c r="U35" s="15">
        <f>U5*Assumptions!$E4</f>
        <v>0</v>
      </c>
      <c r="V35" s="15">
        <f>V5*Assumptions!$E4</f>
        <v>0</v>
      </c>
      <c r="W35" s="15">
        <f>W5*Assumptions!$E4</f>
        <v>0</v>
      </c>
      <c r="X35" s="15">
        <f>X5*Assumptions!$E4</f>
        <v>0</v>
      </c>
      <c r="Y35" s="15">
        <f>Y5*Assumptions!$E4</f>
        <v>0</v>
      </c>
    </row>
    <row r="36">
      <c r="A36" s="6" t="str">
        <f t="shared" si="4"/>
        <v>Jasmine Scented</v>
      </c>
      <c r="B36" s="15">
        <f>B6*Assumptions!$E5</f>
        <v>0</v>
      </c>
      <c r="C36" s="15">
        <f>C6*Assumptions!$E5</f>
        <v>0</v>
      </c>
      <c r="D36" s="15">
        <f>D6*Assumptions!$E5</f>
        <v>0</v>
      </c>
      <c r="E36" s="15">
        <f>E6*Assumptions!$E5</f>
        <v>0</v>
      </c>
      <c r="F36" s="15">
        <f>F6*Assumptions!$E5</f>
        <v>0</v>
      </c>
      <c r="G36" s="15">
        <f>G6*Assumptions!$E5</f>
        <v>0</v>
      </c>
      <c r="H36" s="15">
        <f>H6*Assumptions!$E5</f>
        <v>0</v>
      </c>
      <c r="I36" s="15">
        <f>I6*Assumptions!$E5</f>
        <v>0</v>
      </c>
      <c r="J36" s="15">
        <f>J6*Assumptions!$E5</f>
        <v>0</v>
      </c>
      <c r="K36" s="15">
        <f>K6*Assumptions!$E5</f>
        <v>0</v>
      </c>
      <c r="L36" s="15">
        <f>L6*Assumptions!$E5</f>
        <v>0</v>
      </c>
      <c r="M36" s="15">
        <f>M6*Assumptions!$E5</f>
        <v>0</v>
      </c>
      <c r="N36" s="15">
        <f>N6*Assumptions!$E5</f>
        <v>0</v>
      </c>
      <c r="O36" s="15">
        <f>O6*Assumptions!$E5</f>
        <v>0</v>
      </c>
      <c r="P36" s="15">
        <f>P6*Assumptions!$E5</f>
        <v>0</v>
      </c>
      <c r="Q36" s="15">
        <f>Q6*Assumptions!$E5</f>
        <v>0</v>
      </c>
      <c r="R36" s="15">
        <f>R6*Assumptions!$E5</f>
        <v>0</v>
      </c>
      <c r="S36" s="15">
        <f>S6*Assumptions!$E5</f>
        <v>0</v>
      </c>
      <c r="T36" s="15">
        <f>T6*Assumptions!$E5</f>
        <v>0</v>
      </c>
      <c r="U36" s="15">
        <f>U6*Assumptions!$E5</f>
        <v>0</v>
      </c>
      <c r="V36" s="15">
        <f>V6*Assumptions!$E5</f>
        <v>0</v>
      </c>
      <c r="W36" s="15">
        <f>W6*Assumptions!$E5</f>
        <v>0</v>
      </c>
      <c r="X36" s="15">
        <f>X6*Assumptions!$E5</f>
        <v>0</v>
      </c>
      <c r="Y36" s="15">
        <f>Y6*Assumptions!$E5</f>
        <v>0</v>
      </c>
    </row>
    <row r="37">
      <c r="A37" s="6" t="str">
        <f t="shared" si="4"/>
        <v>Warm Vanilla</v>
      </c>
      <c r="B37" s="15">
        <f>B7*Assumptions!$E6</f>
        <v>0</v>
      </c>
      <c r="C37" s="15">
        <f>C7*Assumptions!$E6</f>
        <v>0</v>
      </c>
      <c r="D37" s="15">
        <f>D7*Assumptions!$E6</f>
        <v>0</v>
      </c>
      <c r="E37" s="15">
        <f>E7*Assumptions!$E6</f>
        <v>0</v>
      </c>
      <c r="F37" s="15">
        <f>F7*Assumptions!$E6</f>
        <v>0</v>
      </c>
      <c r="G37" s="15">
        <f>G7*Assumptions!$E6</f>
        <v>0</v>
      </c>
      <c r="H37" s="15">
        <f>H7*Assumptions!$E6</f>
        <v>0</v>
      </c>
      <c r="I37" s="15">
        <f>I7*Assumptions!$E6</f>
        <v>0</v>
      </c>
      <c r="J37" s="15">
        <f>J7*Assumptions!$E6</f>
        <v>0</v>
      </c>
      <c r="K37" s="15">
        <f>K7*Assumptions!$E6</f>
        <v>0</v>
      </c>
      <c r="L37" s="15">
        <f>L7*Assumptions!$E6</f>
        <v>0</v>
      </c>
      <c r="M37" s="15">
        <f>M7*Assumptions!$E6</f>
        <v>0</v>
      </c>
      <c r="N37" s="15">
        <f>N7*Assumptions!$E6</f>
        <v>0</v>
      </c>
      <c r="O37" s="15">
        <f>O7*Assumptions!$E6</f>
        <v>0</v>
      </c>
      <c r="P37" s="15">
        <f>P7*Assumptions!$E6</f>
        <v>0</v>
      </c>
      <c r="Q37" s="15">
        <f>Q7*Assumptions!$E6</f>
        <v>0</v>
      </c>
      <c r="R37" s="15">
        <f>R7*Assumptions!$E6</f>
        <v>0</v>
      </c>
      <c r="S37" s="15">
        <f>S7*Assumptions!$E6</f>
        <v>0</v>
      </c>
      <c r="T37" s="15">
        <f>T7*Assumptions!$E6</f>
        <v>0</v>
      </c>
      <c r="U37" s="15">
        <f>U7*Assumptions!$E6</f>
        <v>0</v>
      </c>
      <c r="V37" s="15">
        <f>V7*Assumptions!$E6</f>
        <v>0</v>
      </c>
      <c r="W37" s="15">
        <f>W7*Assumptions!$E6</f>
        <v>0</v>
      </c>
      <c r="X37" s="15">
        <f>X7*Assumptions!$E6</f>
        <v>0</v>
      </c>
      <c r="Y37" s="15">
        <f>Y7*Assumptions!$E6</f>
        <v>0</v>
      </c>
    </row>
    <row r="38">
      <c r="A38" s="6" t="str">
        <f t="shared" si="4"/>
        <v>Floral Aroma</v>
      </c>
      <c r="B38" s="15">
        <f>B8*Assumptions!$E7</f>
        <v>0.35</v>
      </c>
      <c r="C38" s="15">
        <f>C8*Assumptions!$E7</f>
        <v>0.35175</v>
      </c>
      <c r="D38" s="15">
        <f>D8*Assumptions!$E7</f>
        <v>0.35350875</v>
      </c>
      <c r="E38" s="15">
        <f>E8*Assumptions!$E7</f>
        <v>0.3552762938</v>
      </c>
      <c r="F38" s="15">
        <f>F8*Assumptions!$E7</f>
        <v>0.3570526752</v>
      </c>
      <c r="G38" s="15">
        <f>G8*Assumptions!$E7</f>
        <v>0.3588379386</v>
      </c>
      <c r="H38" s="15">
        <f>H8*Assumptions!$E7</f>
        <v>0.3606321283</v>
      </c>
      <c r="I38" s="15">
        <f>I8*Assumptions!$E7</f>
        <v>0.3624352889</v>
      </c>
      <c r="J38" s="15">
        <f>J8*Assumptions!$E7</f>
        <v>0.3642474654</v>
      </c>
      <c r="K38" s="15">
        <f>K8*Assumptions!$E7</f>
        <v>0.3660687027</v>
      </c>
      <c r="L38" s="15">
        <f>L8*Assumptions!$E7</f>
        <v>0.3678990462</v>
      </c>
      <c r="M38" s="15">
        <f>M8*Assumptions!$E7</f>
        <v>0.3697385414</v>
      </c>
      <c r="N38" s="15">
        <f>N8*Assumptions!$E7</f>
        <v>0.3715872342</v>
      </c>
      <c r="O38" s="15">
        <f>O8*Assumptions!$E7</f>
        <v>0.3734451703</v>
      </c>
      <c r="P38" s="15">
        <f>P8*Assumptions!$E7</f>
        <v>0.3753123962</v>
      </c>
      <c r="Q38" s="15">
        <f>Q8*Assumptions!$E7</f>
        <v>0.3771889582</v>
      </c>
      <c r="R38" s="15">
        <f>R8*Assumptions!$E7</f>
        <v>0.3790749029</v>
      </c>
      <c r="S38" s="15">
        <f>S8*Assumptions!$E7</f>
        <v>0.3809702775</v>
      </c>
      <c r="T38" s="15">
        <f>T8*Assumptions!$E7</f>
        <v>0.3828751288</v>
      </c>
      <c r="U38" s="15">
        <f>U8*Assumptions!$E7</f>
        <v>0.3847895045</v>
      </c>
      <c r="V38" s="15">
        <f>V8*Assumptions!$E7</f>
        <v>0.386713452</v>
      </c>
      <c r="W38" s="15">
        <f>W8*Assumptions!$E7</f>
        <v>0.3886470193</v>
      </c>
      <c r="X38" s="15">
        <f>X8*Assumptions!$E7</f>
        <v>0.3905902544</v>
      </c>
      <c r="Y38" s="15">
        <f>Y8*Assumptions!$E7</f>
        <v>0.3925432056</v>
      </c>
    </row>
    <row r="39">
      <c r="A39" s="14" t="s">
        <v>27</v>
      </c>
      <c r="B39" s="6"/>
      <c r="C39" s="6"/>
      <c r="D39" s="6"/>
      <c r="E39" s="6"/>
      <c r="F39" s="6"/>
      <c r="G39" s="6"/>
      <c r="H39" s="6"/>
      <c r="I39" s="6"/>
      <c r="J39" s="6"/>
      <c r="K39" s="6"/>
      <c r="L39" s="6"/>
      <c r="M39" s="6"/>
      <c r="N39" s="6"/>
      <c r="O39" s="6"/>
      <c r="P39" s="6"/>
      <c r="Q39" s="6"/>
      <c r="R39" s="6"/>
      <c r="S39" s="6"/>
      <c r="T39" s="6"/>
      <c r="U39" s="6"/>
      <c r="V39" s="6"/>
      <c r="W39" s="6"/>
      <c r="X39" s="6"/>
      <c r="Y39" s="6"/>
    </row>
    <row r="40">
      <c r="A40" s="6" t="str">
        <f t="shared" ref="A40:A45" si="5">A33</f>
        <v>Vanilla Scented</v>
      </c>
      <c r="B40" s="13">
        <f>B3*Assumptions!$F2</f>
        <v>0</v>
      </c>
      <c r="C40" s="13">
        <f>C3*Assumptions!$F2</f>
        <v>0</v>
      </c>
      <c r="D40" s="13">
        <f>D3*Assumptions!$F2</f>
        <v>0</v>
      </c>
      <c r="E40" s="13">
        <f>E3*Assumptions!$F2</f>
        <v>0</v>
      </c>
      <c r="F40" s="13">
        <f>F3*Assumptions!$F2</f>
        <v>0</v>
      </c>
      <c r="G40" s="13">
        <f>G3*Assumptions!$F2</f>
        <v>0</v>
      </c>
      <c r="H40" s="13">
        <f>H3*Assumptions!$F2</f>
        <v>0</v>
      </c>
      <c r="I40" s="13">
        <f>I3*Assumptions!$F2</f>
        <v>0</v>
      </c>
      <c r="J40" s="13">
        <f>J3*Assumptions!$F2</f>
        <v>0</v>
      </c>
      <c r="K40" s="13">
        <f>K3*Assumptions!$F2</f>
        <v>0</v>
      </c>
      <c r="L40" s="13">
        <f>L3*Assumptions!$F2</f>
        <v>0</v>
      </c>
      <c r="M40" s="13">
        <f>M3*Assumptions!$F2</f>
        <v>0</v>
      </c>
      <c r="N40" s="13">
        <f>N3*Assumptions!$F2</f>
        <v>0</v>
      </c>
      <c r="O40" s="13">
        <f>O3*Assumptions!$F2</f>
        <v>0</v>
      </c>
      <c r="P40" s="13">
        <f>P3*Assumptions!$F2</f>
        <v>0</v>
      </c>
      <c r="Q40" s="13">
        <f>Q3*Assumptions!$F2</f>
        <v>0</v>
      </c>
      <c r="R40" s="13">
        <f>R3*Assumptions!$F2</f>
        <v>0</v>
      </c>
      <c r="S40" s="13">
        <f>S3*Assumptions!$F2</f>
        <v>0</v>
      </c>
      <c r="T40" s="13">
        <f>T3*Assumptions!$F2</f>
        <v>0</v>
      </c>
      <c r="U40" s="13">
        <f>U3*Assumptions!$F2</f>
        <v>0</v>
      </c>
      <c r="V40" s="13">
        <f>V3*Assumptions!$F2</f>
        <v>0</v>
      </c>
      <c r="W40" s="13">
        <f>W3*Assumptions!$F2</f>
        <v>0</v>
      </c>
      <c r="X40" s="13">
        <f>X3*Assumptions!$F2</f>
        <v>0</v>
      </c>
      <c r="Y40" s="13">
        <f>Y3*Assumptions!$F2</f>
        <v>0</v>
      </c>
    </row>
    <row r="41">
      <c r="A41" s="6" t="str">
        <f t="shared" si="5"/>
        <v>Rose Scented</v>
      </c>
      <c r="B41" s="13">
        <f>B4*Assumptions!$F3</f>
        <v>0</v>
      </c>
      <c r="C41" s="13">
        <f>C4*Assumptions!$F3</f>
        <v>0</v>
      </c>
      <c r="D41" s="13">
        <f>D4*Assumptions!$F3</f>
        <v>0</v>
      </c>
      <c r="E41" s="13">
        <f>E4*Assumptions!$F3</f>
        <v>0</v>
      </c>
      <c r="F41" s="13">
        <f>F4*Assumptions!$F3</f>
        <v>0</v>
      </c>
      <c r="G41" s="13">
        <f>G4*Assumptions!$F3</f>
        <v>0</v>
      </c>
      <c r="H41" s="13">
        <f>H4*Assumptions!$F3</f>
        <v>0</v>
      </c>
      <c r="I41" s="13">
        <f>I4*Assumptions!$F3</f>
        <v>0</v>
      </c>
      <c r="J41" s="13">
        <f>J4*Assumptions!$F3</f>
        <v>0</v>
      </c>
      <c r="K41" s="13">
        <f>K4*Assumptions!$F3</f>
        <v>0</v>
      </c>
      <c r="L41" s="13">
        <f>L4*Assumptions!$F3</f>
        <v>0</v>
      </c>
      <c r="M41" s="13">
        <f>M4*Assumptions!$F3</f>
        <v>0</v>
      </c>
      <c r="N41" s="13">
        <f>N4*Assumptions!$F3</f>
        <v>0</v>
      </c>
      <c r="O41" s="13">
        <f>O4*Assumptions!$F3</f>
        <v>0</v>
      </c>
      <c r="P41" s="13">
        <f>P4*Assumptions!$F3</f>
        <v>0</v>
      </c>
      <c r="Q41" s="13">
        <f>Q4*Assumptions!$F3</f>
        <v>0</v>
      </c>
      <c r="R41" s="13">
        <f>R4*Assumptions!$F3</f>
        <v>0</v>
      </c>
      <c r="S41" s="13">
        <f>S4*Assumptions!$F3</f>
        <v>0</v>
      </c>
      <c r="T41" s="13">
        <f>T4*Assumptions!$F3</f>
        <v>0</v>
      </c>
      <c r="U41" s="13">
        <f>U4*Assumptions!$F3</f>
        <v>0</v>
      </c>
      <c r="V41" s="13">
        <f>V4*Assumptions!$F3</f>
        <v>0</v>
      </c>
      <c r="W41" s="13">
        <f>W4*Assumptions!$F3</f>
        <v>0</v>
      </c>
      <c r="X41" s="13">
        <f>X4*Assumptions!$F3</f>
        <v>0</v>
      </c>
      <c r="Y41" s="13">
        <f>Y4*Assumptions!$F3</f>
        <v>0</v>
      </c>
    </row>
    <row r="42">
      <c r="A42" s="6" t="str">
        <f t="shared" si="5"/>
        <v>Musk Scented</v>
      </c>
      <c r="B42" s="13">
        <f>B5*Assumptions!$F4</f>
        <v>1.1</v>
      </c>
      <c r="C42" s="13">
        <f>C5*Assumptions!$F4</f>
        <v>1.1275</v>
      </c>
      <c r="D42" s="13">
        <f>D5*Assumptions!$F4</f>
        <v>1.1556875</v>
      </c>
      <c r="E42" s="13">
        <f>E5*Assumptions!$F4</f>
        <v>1.184579688</v>
      </c>
      <c r="F42" s="13">
        <f>F5*Assumptions!$F4</f>
        <v>1.21419418</v>
      </c>
      <c r="G42" s="13">
        <f>G5*Assumptions!$F4</f>
        <v>1.244549034</v>
      </c>
      <c r="H42" s="13">
        <f>H5*Assumptions!$F4</f>
        <v>1.27566276</v>
      </c>
      <c r="I42" s="13">
        <f>I5*Assumptions!$F4</f>
        <v>1.307554329</v>
      </c>
      <c r="J42" s="13">
        <f>J5*Assumptions!$F4</f>
        <v>1.340243187</v>
      </c>
      <c r="K42" s="13">
        <f>K5*Assumptions!$F4</f>
        <v>1.373749267</v>
      </c>
      <c r="L42" s="13">
        <f>L5*Assumptions!$F4</f>
        <v>1.408092999</v>
      </c>
      <c r="M42" s="13">
        <f>M5*Assumptions!$F4</f>
        <v>1.443295324</v>
      </c>
      <c r="N42" s="13">
        <f>N5*Assumptions!$F4</f>
        <v>1.479377707</v>
      </c>
      <c r="O42" s="13">
        <f>O5*Assumptions!$F4</f>
        <v>1.516362149</v>
      </c>
      <c r="P42" s="13">
        <f>P5*Assumptions!$F4</f>
        <v>1.554271203</v>
      </c>
      <c r="Q42" s="13">
        <f>Q5*Assumptions!$F4</f>
        <v>1.593127983</v>
      </c>
      <c r="R42" s="13">
        <f>R5*Assumptions!$F4</f>
        <v>1.632956183</v>
      </c>
      <c r="S42" s="13">
        <f>S5*Assumptions!$F4</f>
        <v>1.673780087</v>
      </c>
      <c r="T42" s="13">
        <f>T5*Assumptions!$F4</f>
        <v>1.715624589</v>
      </c>
      <c r="U42" s="13">
        <f>U5*Assumptions!$F4</f>
        <v>1.758515204</v>
      </c>
      <c r="V42" s="13">
        <f>V5*Assumptions!$F4</f>
        <v>1.802478084</v>
      </c>
      <c r="W42" s="13">
        <f>W5*Assumptions!$F4</f>
        <v>1.847540036</v>
      </c>
      <c r="X42" s="13">
        <f>X5*Assumptions!$F4</f>
        <v>1.893728537</v>
      </c>
      <c r="Y42" s="13">
        <f>Y5*Assumptions!$F4</f>
        <v>1.941071751</v>
      </c>
    </row>
    <row r="43">
      <c r="A43" s="6" t="str">
        <f t="shared" si="5"/>
        <v>Jasmine Scented</v>
      </c>
      <c r="B43" s="13">
        <f>B6*Assumptions!$F5</f>
        <v>0</v>
      </c>
      <c r="C43" s="13">
        <f>C6*Assumptions!$F5</f>
        <v>0</v>
      </c>
      <c r="D43" s="13">
        <f>D6*Assumptions!$F5</f>
        <v>0</v>
      </c>
      <c r="E43" s="13">
        <f>E6*Assumptions!$F5</f>
        <v>0</v>
      </c>
      <c r="F43" s="13">
        <f>F6*Assumptions!$F5</f>
        <v>0</v>
      </c>
      <c r="G43" s="13">
        <f>G6*Assumptions!$F5</f>
        <v>0</v>
      </c>
      <c r="H43" s="13">
        <f>H6*Assumptions!$F5</f>
        <v>0</v>
      </c>
      <c r="I43" s="13">
        <f>I6*Assumptions!$F5</f>
        <v>0</v>
      </c>
      <c r="J43" s="13">
        <f>J6*Assumptions!$F5</f>
        <v>0</v>
      </c>
      <c r="K43" s="13">
        <f>K6*Assumptions!$F5</f>
        <v>0</v>
      </c>
      <c r="L43" s="13">
        <f>L6*Assumptions!$F5</f>
        <v>0</v>
      </c>
      <c r="M43" s="13">
        <f>M6*Assumptions!$F5</f>
        <v>0</v>
      </c>
      <c r="N43" s="13">
        <f>N6*Assumptions!$F5</f>
        <v>0</v>
      </c>
      <c r="O43" s="13">
        <f>O6*Assumptions!$F5</f>
        <v>0</v>
      </c>
      <c r="P43" s="13">
        <f>P6*Assumptions!$F5</f>
        <v>0</v>
      </c>
      <c r="Q43" s="13">
        <f>Q6*Assumptions!$F5</f>
        <v>0</v>
      </c>
      <c r="R43" s="13">
        <f>R6*Assumptions!$F5</f>
        <v>0</v>
      </c>
      <c r="S43" s="13">
        <f>S6*Assumptions!$F5</f>
        <v>0</v>
      </c>
      <c r="T43" s="13">
        <f>T6*Assumptions!$F5</f>
        <v>0</v>
      </c>
      <c r="U43" s="13">
        <f>U6*Assumptions!$F5</f>
        <v>0</v>
      </c>
      <c r="V43" s="13">
        <f>V6*Assumptions!$F5</f>
        <v>0</v>
      </c>
      <c r="W43" s="13">
        <f>W6*Assumptions!$F5</f>
        <v>0</v>
      </c>
      <c r="X43" s="13">
        <f>X6*Assumptions!$F5</f>
        <v>0</v>
      </c>
      <c r="Y43" s="13">
        <f>Y6*Assumptions!$F5</f>
        <v>0</v>
      </c>
    </row>
    <row r="44">
      <c r="A44" s="6" t="str">
        <f t="shared" si="5"/>
        <v>Warm Vanilla</v>
      </c>
      <c r="B44" s="13">
        <f>B7*Assumptions!$F6</f>
        <v>0.4</v>
      </c>
      <c r="C44" s="13">
        <f>C7*Assumptions!$F6</f>
        <v>0.404</v>
      </c>
      <c r="D44" s="13">
        <f>D7*Assumptions!$F6</f>
        <v>0.40804</v>
      </c>
      <c r="E44" s="13">
        <f>E7*Assumptions!$F6</f>
        <v>0.4121204</v>
      </c>
      <c r="F44" s="13">
        <f>F7*Assumptions!$F6</f>
        <v>0.416241604</v>
      </c>
      <c r="G44" s="13">
        <f>G7*Assumptions!$F6</f>
        <v>0.42040402</v>
      </c>
      <c r="H44" s="13">
        <f>H7*Assumptions!$F6</f>
        <v>0.4246080602</v>
      </c>
      <c r="I44" s="13">
        <f>I7*Assumptions!$F6</f>
        <v>0.4288541408</v>
      </c>
      <c r="J44" s="13">
        <f>J7*Assumptions!$F6</f>
        <v>0.4331426823</v>
      </c>
      <c r="K44" s="13">
        <f>K7*Assumptions!$F6</f>
        <v>0.4374741091</v>
      </c>
      <c r="L44" s="13">
        <f>L7*Assumptions!$F6</f>
        <v>0.4418488502</v>
      </c>
      <c r="M44" s="13">
        <f>M7*Assumptions!$F6</f>
        <v>0.4462673387</v>
      </c>
      <c r="N44" s="13">
        <f>N7*Assumptions!$F6</f>
        <v>0.4507300121</v>
      </c>
      <c r="O44" s="13">
        <f>O7*Assumptions!$F6</f>
        <v>0.4552373122</v>
      </c>
      <c r="P44" s="13">
        <f>P7*Assumptions!$F6</f>
        <v>0.4597896853</v>
      </c>
      <c r="Q44" s="13">
        <f>Q7*Assumptions!$F6</f>
        <v>0.4643875821</v>
      </c>
      <c r="R44" s="13">
        <f>R7*Assumptions!$F6</f>
        <v>0.469031458</v>
      </c>
      <c r="S44" s="13">
        <f>S7*Assumptions!$F6</f>
        <v>0.4737217725</v>
      </c>
      <c r="T44" s="13">
        <f>T7*Assumptions!$F6</f>
        <v>0.4784589903</v>
      </c>
      <c r="U44" s="13">
        <f>U7*Assumptions!$F6</f>
        <v>0.4832435802</v>
      </c>
      <c r="V44" s="13">
        <f>V7*Assumptions!$F6</f>
        <v>0.488076016</v>
      </c>
      <c r="W44" s="13">
        <f>W7*Assumptions!$F6</f>
        <v>0.4929567761</v>
      </c>
      <c r="X44" s="13">
        <f>X7*Assumptions!$F6</f>
        <v>0.4978863439</v>
      </c>
      <c r="Y44" s="13">
        <f>Y7*Assumptions!$F6</f>
        <v>0.5028652073</v>
      </c>
    </row>
    <row r="45">
      <c r="A45" s="6" t="str">
        <f t="shared" si="5"/>
        <v>Floral Aroma</v>
      </c>
      <c r="B45" s="13">
        <f>B8*Assumptions!$F7</f>
        <v>0</v>
      </c>
      <c r="C45" s="13">
        <f>C8*Assumptions!$F7</f>
        <v>0</v>
      </c>
      <c r="D45" s="13">
        <f>D8*Assumptions!$F7</f>
        <v>0</v>
      </c>
      <c r="E45" s="13">
        <f>E8*Assumptions!$F7</f>
        <v>0</v>
      </c>
      <c r="F45" s="13">
        <f>F8*Assumptions!$F7</f>
        <v>0</v>
      </c>
      <c r="G45" s="13">
        <f>G8*Assumptions!$F7</f>
        <v>0</v>
      </c>
      <c r="H45" s="13">
        <f>H8*Assumptions!$F7</f>
        <v>0</v>
      </c>
      <c r="I45" s="13">
        <f>I8*Assumptions!$F7</f>
        <v>0</v>
      </c>
      <c r="J45" s="13">
        <f>J8*Assumptions!$F7</f>
        <v>0</v>
      </c>
      <c r="K45" s="13">
        <f>K8*Assumptions!$F7</f>
        <v>0</v>
      </c>
      <c r="L45" s="13">
        <f>L8*Assumptions!$F7</f>
        <v>0</v>
      </c>
      <c r="M45" s="13">
        <f>M8*Assumptions!$F7</f>
        <v>0</v>
      </c>
      <c r="N45" s="13">
        <f>N8*Assumptions!$F7</f>
        <v>0</v>
      </c>
      <c r="O45" s="13">
        <f>O8*Assumptions!$F7</f>
        <v>0</v>
      </c>
      <c r="P45" s="13">
        <f>P8*Assumptions!$F7</f>
        <v>0</v>
      </c>
      <c r="Q45" s="13">
        <f>Q8*Assumptions!$F7</f>
        <v>0</v>
      </c>
      <c r="R45" s="13">
        <f>R8*Assumptions!$F7</f>
        <v>0</v>
      </c>
      <c r="S45" s="13">
        <f>S8*Assumptions!$F7</f>
        <v>0</v>
      </c>
      <c r="T45" s="13">
        <f>T8*Assumptions!$F7</f>
        <v>0</v>
      </c>
      <c r="U45" s="13">
        <f>U8*Assumptions!$F7</f>
        <v>0</v>
      </c>
      <c r="V45" s="13">
        <f>V8*Assumptions!$F7</f>
        <v>0</v>
      </c>
      <c r="W45" s="13">
        <f>W8*Assumptions!$F7</f>
        <v>0</v>
      </c>
      <c r="X45" s="13">
        <f>X8*Assumptions!$F7</f>
        <v>0</v>
      </c>
      <c r="Y45" s="13">
        <f>Y8*Assumptions!$F7</f>
        <v>0</v>
      </c>
    </row>
    <row r="46">
      <c r="A46" s="16" t="s">
        <v>28</v>
      </c>
      <c r="B46" s="6"/>
      <c r="C46" s="6"/>
      <c r="D46" s="6"/>
      <c r="E46" s="6"/>
      <c r="F46" s="6"/>
      <c r="G46" s="6"/>
      <c r="H46" s="6"/>
      <c r="I46" s="6"/>
      <c r="J46" s="6"/>
      <c r="K46" s="6"/>
      <c r="L46" s="6"/>
      <c r="M46" s="6"/>
      <c r="N46" s="6"/>
      <c r="O46" s="6"/>
      <c r="P46" s="6"/>
      <c r="Q46" s="6"/>
      <c r="R46" s="6"/>
      <c r="S46" s="6"/>
      <c r="T46" s="6"/>
      <c r="U46" s="6"/>
      <c r="V46" s="6"/>
      <c r="W46" s="6"/>
      <c r="X46" s="6"/>
      <c r="Y46" s="6"/>
    </row>
    <row r="47">
      <c r="A47" s="6" t="str">
        <f t="shared" ref="A47:A52" si="6">A40</f>
        <v>Vanilla Scented</v>
      </c>
      <c r="B47" s="15">
        <f>B3*Assumptions!$G2</f>
        <v>0</v>
      </c>
      <c r="C47" s="15">
        <f>C3*Assumptions!$G2</f>
        <v>0</v>
      </c>
      <c r="D47" s="15">
        <f>D3*Assumptions!$G2</f>
        <v>0</v>
      </c>
      <c r="E47" s="15">
        <f>E3*Assumptions!$G2</f>
        <v>0</v>
      </c>
      <c r="F47" s="15">
        <f>F3*Assumptions!$G2</f>
        <v>0</v>
      </c>
      <c r="G47" s="15">
        <f>G3*Assumptions!$G2</f>
        <v>0</v>
      </c>
      <c r="H47" s="15">
        <f>H3*Assumptions!$G2</f>
        <v>0</v>
      </c>
      <c r="I47" s="15">
        <f>I3*Assumptions!$G2</f>
        <v>0</v>
      </c>
      <c r="J47" s="15">
        <f>J3*Assumptions!$G2</f>
        <v>0</v>
      </c>
      <c r="K47" s="15">
        <f>K3*Assumptions!$G2</f>
        <v>0</v>
      </c>
      <c r="L47" s="15">
        <f>L3*Assumptions!$G2</f>
        <v>0</v>
      </c>
      <c r="M47" s="15">
        <f>M3*Assumptions!$G2</f>
        <v>0</v>
      </c>
      <c r="N47" s="15">
        <f>N3*Assumptions!$G2</f>
        <v>0</v>
      </c>
      <c r="O47" s="15">
        <f>O3*Assumptions!$G2</f>
        <v>0</v>
      </c>
      <c r="P47" s="15">
        <f>P3*Assumptions!$G2</f>
        <v>0</v>
      </c>
      <c r="Q47" s="15">
        <f>Q3*Assumptions!$G2</f>
        <v>0</v>
      </c>
      <c r="R47" s="15">
        <f>R3*Assumptions!$G2</f>
        <v>0</v>
      </c>
      <c r="S47" s="15">
        <f>S3*Assumptions!$G2</f>
        <v>0</v>
      </c>
      <c r="T47" s="15">
        <f>T3*Assumptions!$G2</f>
        <v>0</v>
      </c>
      <c r="U47" s="15">
        <f>U3*Assumptions!$G2</f>
        <v>0</v>
      </c>
      <c r="V47" s="15">
        <f>V3*Assumptions!$G2</f>
        <v>0</v>
      </c>
      <c r="W47" s="15">
        <f>W3*Assumptions!$G2</f>
        <v>0</v>
      </c>
      <c r="X47" s="15">
        <f>X3*Assumptions!$G2</f>
        <v>0</v>
      </c>
      <c r="Y47" s="15">
        <f>Y3*Assumptions!$G2</f>
        <v>0</v>
      </c>
    </row>
    <row r="48">
      <c r="A48" s="6" t="str">
        <f t="shared" si="6"/>
        <v>Rose Scented</v>
      </c>
      <c r="B48" s="15">
        <f>B4*Assumptions!$G3</f>
        <v>0</v>
      </c>
      <c r="C48" s="15">
        <f>C4*Assumptions!$G3</f>
        <v>0</v>
      </c>
      <c r="D48" s="15">
        <f>D4*Assumptions!$G3</f>
        <v>0</v>
      </c>
      <c r="E48" s="15">
        <f>E4*Assumptions!$G3</f>
        <v>0</v>
      </c>
      <c r="F48" s="15">
        <f>F4*Assumptions!$G3</f>
        <v>0</v>
      </c>
      <c r="G48" s="15">
        <f>G4*Assumptions!$G3</f>
        <v>0</v>
      </c>
      <c r="H48" s="15">
        <f>H4*Assumptions!$G3</f>
        <v>0</v>
      </c>
      <c r="I48" s="15">
        <f>I4*Assumptions!$G3</f>
        <v>0</v>
      </c>
      <c r="J48" s="15">
        <f>J4*Assumptions!$G3</f>
        <v>0</v>
      </c>
      <c r="K48" s="15">
        <f>K4*Assumptions!$G3</f>
        <v>0</v>
      </c>
      <c r="L48" s="15">
        <f>L4*Assumptions!$G3</f>
        <v>0</v>
      </c>
      <c r="M48" s="15">
        <f>M4*Assumptions!$G3</f>
        <v>0</v>
      </c>
      <c r="N48" s="15">
        <f>N4*Assumptions!$G3</f>
        <v>0</v>
      </c>
      <c r="O48" s="15">
        <f>O4*Assumptions!$G3</f>
        <v>0</v>
      </c>
      <c r="P48" s="15">
        <f>P4*Assumptions!$G3</f>
        <v>0</v>
      </c>
      <c r="Q48" s="15">
        <f>Q4*Assumptions!$G3</f>
        <v>0</v>
      </c>
      <c r="R48" s="15">
        <f>R4*Assumptions!$G3</f>
        <v>0</v>
      </c>
      <c r="S48" s="15">
        <f>S4*Assumptions!$G3</f>
        <v>0</v>
      </c>
      <c r="T48" s="15">
        <f>T4*Assumptions!$G3</f>
        <v>0</v>
      </c>
      <c r="U48" s="15">
        <f>U4*Assumptions!$G3</f>
        <v>0</v>
      </c>
      <c r="V48" s="15">
        <f>V4*Assumptions!$G3</f>
        <v>0</v>
      </c>
      <c r="W48" s="15">
        <f>W4*Assumptions!$G3</f>
        <v>0</v>
      </c>
      <c r="X48" s="15">
        <f>X4*Assumptions!$G3</f>
        <v>0</v>
      </c>
      <c r="Y48" s="15">
        <f>Y4*Assumptions!$G3</f>
        <v>0</v>
      </c>
    </row>
    <row r="49">
      <c r="A49" s="6" t="str">
        <f t="shared" si="6"/>
        <v>Musk Scented</v>
      </c>
      <c r="B49" s="15">
        <f>B5*Assumptions!$G4</f>
        <v>0</v>
      </c>
      <c r="C49" s="15">
        <f>C5*Assumptions!$G4</f>
        <v>0</v>
      </c>
      <c r="D49" s="15">
        <f>D5*Assumptions!$G4</f>
        <v>0</v>
      </c>
      <c r="E49" s="15">
        <f>E5*Assumptions!$G4</f>
        <v>0</v>
      </c>
      <c r="F49" s="15">
        <f>F5*Assumptions!$G4</f>
        <v>0</v>
      </c>
      <c r="G49" s="15">
        <f>G5*Assumptions!$G4</f>
        <v>0</v>
      </c>
      <c r="H49" s="15">
        <f>H5*Assumptions!$G4</f>
        <v>0</v>
      </c>
      <c r="I49" s="15">
        <f>I5*Assumptions!$G4</f>
        <v>0</v>
      </c>
      <c r="J49" s="15">
        <f>J5*Assumptions!$G4</f>
        <v>0</v>
      </c>
      <c r="K49" s="15">
        <f>K5*Assumptions!$G4</f>
        <v>0</v>
      </c>
      <c r="L49" s="15">
        <f>L5*Assumptions!$G4</f>
        <v>0</v>
      </c>
      <c r="M49" s="15">
        <f>M5*Assumptions!$G4</f>
        <v>0</v>
      </c>
      <c r="N49" s="15">
        <f>N5*Assumptions!$G4</f>
        <v>0</v>
      </c>
      <c r="O49" s="15">
        <f>O5*Assumptions!$G4</f>
        <v>0</v>
      </c>
      <c r="P49" s="15">
        <f>P5*Assumptions!$G4</f>
        <v>0</v>
      </c>
      <c r="Q49" s="15">
        <f>Q5*Assumptions!$G4</f>
        <v>0</v>
      </c>
      <c r="R49" s="15">
        <f>R5*Assumptions!$G4</f>
        <v>0</v>
      </c>
      <c r="S49" s="15">
        <f>S5*Assumptions!$G4</f>
        <v>0</v>
      </c>
      <c r="T49" s="15">
        <f>T5*Assumptions!$G4</f>
        <v>0</v>
      </c>
      <c r="U49" s="15">
        <f>U5*Assumptions!$G4</f>
        <v>0</v>
      </c>
      <c r="V49" s="15">
        <f>V5*Assumptions!$G4</f>
        <v>0</v>
      </c>
      <c r="W49" s="15">
        <f>W5*Assumptions!$G4</f>
        <v>0</v>
      </c>
      <c r="X49" s="15">
        <f>X5*Assumptions!$G4</f>
        <v>0</v>
      </c>
      <c r="Y49" s="15">
        <f>Y5*Assumptions!$G4</f>
        <v>0</v>
      </c>
    </row>
    <row r="50">
      <c r="A50" s="6" t="str">
        <f t="shared" si="6"/>
        <v>Jasmine Scented</v>
      </c>
      <c r="B50" s="15">
        <f>B6*Assumptions!$G5</f>
        <v>1.2</v>
      </c>
      <c r="C50" s="15">
        <f>C6*Assumptions!$G5</f>
        <v>1.224</v>
      </c>
      <c r="D50" s="15">
        <f>D6*Assumptions!$G5</f>
        <v>1.24848</v>
      </c>
      <c r="E50" s="15">
        <f>E6*Assumptions!$G5</f>
        <v>1.2734496</v>
      </c>
      <c r="F50" s="15">
        <f>F6*Assumptions!$G5</f>
        <v>1.298918592</v>
      </c>
      <c r="G50" s="15">
        <f>G6*Assumptions!$G5</f>
        <v>1.324896964</v>
      </c>
      <c r="H50" s="15">
        <f>H6*Assumptions!$G5</f>
        <v>1.351394903</v>
      </c>
      <c r="I50" s="15">
        <f>I6*Assumptions!$G5</f>
        <v>1.378422801</v>
      </c>
      <c r="J50" s="15">
        <f>J6*Assumptions!$G5</f>
        <v>1.405991257</v>
      </c>
      <c r="K50" s="15">
        <f>K6*Assumptions!$G5</f>
        <v>1.434111082</v>
      </c>
      <c r="L50" s="15">
        <f>L6*Assumptions!$G5</f>
        <v>1.462793304</v>
      </c>
      <c r="M50" s="15">
        <f>M6*Assumptions!$G5</f>
        <v>1.49204917</v>
      </c>
      <c r="N50" s="15">
        <f>N6*Assumptions!$G5</f>
        <v>1.521890153</v>
      </c>
      <c r="O50" s="15">
        <f>O6*Assumptions!$G5</f>
        <v>1.552327957</v>
      </c>
      <c r="P50" s="15">
        <f>P6*Assumptions!$G5</f>
        <v>1.583374516</v>
      </c>
      <c r="Q50" s="15">
        <f>Q6*Assumptions!$G5</f>
        <v>1.615042006</v>
      </c>
      <c r="R50" s="15">
        <f>R6*Assumptions!$G5</f>
        <v>1.647342846</v>
      </c>
      <c r="S50" s="15">
        <f>S6*Assumptions!$G5</f>
        <v>1.680289703</v>
      </c>
      <c r="T50" s="15">
        <f>T6*Assumptions!$G5</f>
        <v>1.713895497</v>
      </c>
      <c r="U50" s="15">
        <f>U6*Assumptions!$G5</f>
        <v>1.748173407</v>
      </c>
      <c r="V50" s="15">
        <f>V6*Assumptions!$G5</f>
        <v>1.783136875</v>
      </c>
      <c r="W50" s="15">
        <f>W6*Assumptions!$G5</f>
        <v>1.818799613</v>
      </c>
      <c r="X50" s="15">
        <f>X6*Assumptions!$G5</f>
        <v>1.855175605</v>
      </c>
      <c r="Y50" s="15">
        <f>Y6*Assumptions!$G5</f>
        <v>1.892279117</v>
      </c>
    </row>
    <row r="51">
      <c r="A51" s="6" t="str">
        <f t="shared" si="6"/>
        <v>Warm Vanilla</v>
      </c>
      <c r="B51" s="15">
        <f>B7*Assumptions!$G6</f>
        <v>0</v>
      </c>
      <c r="C51" s="15">
        <f>C7*Assumptions!$G6</f>
        <v>0</v>
      </c>
      <c r="D51" s="15">
        <f>D7*Assumptions!$G6</f>
        <v>0</v>
      </c>
      <c r="E51" s="15">
        <f>E7*Assumptions!$G6</f>
        <v>0</v>
      </c>
      <c r="F51" s="15">
        <f>F7*Assumptions!$G6</f>
        <v>0</v>
      </c>
      <c r="G51" s="15">
        <f>G7*Assumptions!$G6</f>
        <v>0</v>
      </c>
      <c r="H51" s="15">
        <f>H7*Assumptions!$G6</f>
        <v>0</v>
      </c>
      <c r="I51" s="15">
        <f>I7*Assumptions!$G6</f>
        <v>0</v>
      </c>
      <c r="J51" s="15">
        <f>J7*Assumptions!$G6</f>
        <v>0</v>
      </c>
      <c r="K51" s="15">
        <f>K7*Assumptions!$G6</f>
        <v>0</v>
      </c>
      <c r="L51" s="15">
        <f>L7*Assumptions!$G6</f>
        <v>0</v>
      </c>
      <c r="M51" s="15">
        <f>M7*Assumptions!$G6</f>
        <v>0</v>
      </c>
      <c r="N51" s="15">
        <f>N7*Assumptions!$G6</f>
        <v>0</v>
      </c>
      <c r="O51" s="15">
        <f>O7*Assumptions!$G6</f>
        <v>0</v>
      </c>
      <c r="P51" s="15">
        <f>P7*Assumptions!$G6</f>
        <v>0</v>
      </c>
      <c r="Q51" s="15">
        <f>Q7*Assumptions!$G6</f>
        <v>0</v>
      </c>
      <c r="R51" s="15">
        <f>R7*Assumptions!$G6</f>
        <v>0</v>
      </c>
      <c r="S51" s="15">
        <f>S7*Assumptions!$G6</f>
        <v>0</v>
      </c>
      <c r="T51" s="15">
        <f>T7*Assumptions!$G6</f>
        <v>0</v>
      </c>
      <c r="U51" s="15">
        <f>U7*Assumptions!$G6</f>
        <v>0</v>
      </c>
      <c r="V51" s="15">
        <f>V7*Assumptions!$G6</f>
        <v>0</v>
      </c>
      <c r="W51" s="15">
        <f>W7*Assumptions!$G6</f>
        <v>0</v>
      </c>
      <c r="X51" s="15">
        <f>X7*Assumptions!$G6</f>
        <v>0</v>
      </c>
      <c r="Y51" s="15">
        <f>Y7*Assumptions!$G6</f>
        <v>0</v>
      </c>
    </row>
    <row r="52">
      <c r="A52" s="6" t="str">
        <f t="shared" si="6"/>
        <v>Floral Aroma</v>
      </c>
      <c r="B52" s="15">
        <f>B8*Assumptions!$G7</f>
        <v>0.35</v>
      </c>
      <c r="C52" s="15">
        <f>C8*Assumptions!$G7</f>
        <v>0.35175</v>
      </c>
      <c r="D52" s="15">
        <f>D8*Assumptions!$G7</f>
        <v>0.35350875</v>
      </c>
      <c r="E52" s="15">
        <f>E8*Assumptions!$G7</f>
        <v>0.3552762938</v>
      </c>
      <c r="F52" s="15">
        <f>F8*Assumptions!$G7</f>
        <v>0.3570526752</v>
      </c>
      <c r="G52" s="15">
        <f>G8*Assumptions!$G7</f>
        <v>0.3588379386</v>
      </c>
      <c r="H52" s="15">
        <f>H8*Assumptions!$G7</f>
        <v>0.3606321283</v>
      </c>
      <c r="I52" s="15">
        <f>I8*Assumptions!$G7</f>
        <v>0.3624352889</v>
      </c>
      <c r="J52" s="15">
        <f>J8*Assumptions!$G7</f>
        <v>0.3642474654</v>
      </c>
      <c r="K52" s="15">
        <f>K8*Assumptions!$G7</f>
        <v>0.3660687027</v>
      </c>
      <c r="L52" s="15">
        <f>L8*Assumptions!$G7</f>
        <v>0.3678990462</v>
      </c>
      <c r="M52" s="15">
        <f>M8*Assumptions!$G7</f>
        <v>0.3697385414</v>
      </c>
      <c r="N52" s="15">
        <f>N8*Assumptions!$G7</f>
        <v>0.3715872342</v>
      </c>
      <c r="O52" s="15">
        <f>O8*Assumptions!$G7</f>
        <v>0.3734451703</v>
      </c>
      <c r="P52" s="15">
        <f>P8*Assumptions!$G7</f>
        <v>0.3753123962</v>
      </c>
      <c r="Q52" s="15">
        <f>Q8*Assumptions!$G7</f>
        <v>0.3771889582</v>
      </c>
      <c r="R52" s="15">
        <f>R8*Assumptions!$G7</f>
        <v>0.3790749029</v>
      </c>
      <c r="S52" s="15">
        <f>S8*Assumptions!$G7</f>
        <v>0.3809702775</v>
      </c>
      <c r="T52" s="15">
        <f>T8*Assumptions!$G7</f>
        <v>0.3828751288</v>
      </c>
      <c r="U52" s="15">
        <f>U8*Assumptions!$G7</f>
        <v>0.3847895045</v>
      </c>
      <c r="V52" s="15">
        <f>V8*Assumptions!$G7</f>
        <v>0.386713452</v>
      </c>
      <c r="W52" s="15">
        <f>W8*Assumptions!$G7</f>
        <v>0.3886470193</v>
      </c>
      <c r="X52" s="15">
        <f>X8*Assumptions!$G7</f>
        <v>0.3905902544</v>
      </c>
      <c r="Y52" s="15">
        <f>Y8*Assumptions!$G7</f>
        <v>0.3925432056</v>
      </c>
    </row>
    <row r="53">
      <c r="A53" s="6"/>
      <c r="B53" s="6"/>
      <c r="C53" s="6"/>
      <c r="D53" s="6"/>
      <c r="E53" s="6"/>
      <c r="F53" s="6"/>
      <c r="G53" s="6"/>
      <c r="H53" s="6"/>
      <c r="I53" s="6"/>
      <c r="J53" s="6"/>
      <c r="K53" s="6"/>
      <c r="L53" s="6"/>
      <c r="M53" s="6"/>
      <c r="N53" s="6"/>
      <c r="O53" s="6"/>
      <c r="P53" s="6"/>
      <c r="Q53" s="6"/>
      <c r="R53" s="6"/>
      <c r="S53" s="6"/>
      <c r="T53" s="6"/>
      <c r="U53" s="6"/>
      <c r="V53" s="6"/>
      <c r="W53" s="6"/>
      <c r="X53" s="6"/>
      <c r="Y53" s="6"/>
    </row>
    <row r="54">
      <c r="A54" s="16" t="s">
        <v>79</v>
      </c>
      <c r="B54" s="6"/>
      <c r="C54" s="6"/>
      <c r="D54" s="6"/>
      <c r="E54" s="6"/>
      <c r="F54" s="6"/>
      <c r="G54" s="6"/>
      <c r="H54" s="6"/>
      <c r="I54" s="6"/>
      <c r="J54" s="6"/>
      <c r="K54" s="6"/>
      <c r="L54" s="6"/>
      <c r="M54" s="6"/>
      <c r="N54" s="6"/>
      <c r="O54" s="6"/>
      <c r="P54" s="6"/>
      <c r="Q54" s="6"/>
      <c r="R54" s="6"/>
      <c r="S54" s="6"/>
      <c r="T54" s="6"/>
      <c r="U54" s="6"/>
      <c r="V54" s="6"/>
      <c r="W54" s="6"/>
      <c r="X54" s="6"/>
      <c r="Y54" s="6"/>
    </row>
    <row r="55">
      <c r="A55" s="6" t="s">
        <v>23</v>
      </c>
      <c r="B55" s="13">
        <f t="shared" ref="B55:Y55" si="7">SUM(B12:B17)</f>
        <v>140</v>
      </c>
      <c r="C55" s="13">
        <f t="shared" si="7"/>
        <v>142.25</v>
      </c>
      <c r="D55" s="13">
        <f t="shared" si="7"/>
        <v>144.54175</v>
      </c>
      <c r="E55" s="13">
        <f t="shared" si="7"/>
        <v>146.8760938</v>
      </c>
      <c r="F55" s="13">
        <f t="shared" si="7"/>
        <v>149.253893</v>
      </c>
      <c r="G55" s="13">
        <f t="shared" si="7"/>
        <v>151.6760281</v>
      </c>
      <c r="H55" s="13">
        <f t="shared" si="7"/>
        <v>154.1433979</v>
      </c>
      <c r="I55" s="13">
        <f t="shared" si="7"/>
        <v>156.6569208</v>
      </c>
      <c r="J55" s="13">
        <f t="shared" si="7"/>
        <v>159.2175349</v>
      </c>
      <c r="K55" s="13">
        <f t="shared" si="7"/>
        <v>161.8261982</v>
      </c>
      <c r="L55" s="13">
        <f t="shared" si="7"/>
        <v>164.4838895</v>
      </c>
      <c r="M55" s="13">
        <f t="shared" si="7"/>
        <v>167.1916085</v>
      </c>
      <c r="N55" s="13">
        <f t="shared" si="7"/>
        <v>169.9503765</v>
      </c>
      <c r="O55" s="13">
        <f t="shared" si="7"/>
        <v>172.7612368</v>
      </c>
      <c r="P55" s="13">
        <f t="shared" si="7"/>
        <v>175.6252549</v>
      </c>
      <c r="Q55" s="13">
        <f t="shared" si="7"/>
        <v>178.5435197</v>
      </c>
      <c r="R55" s="13">
        <f t="shared" si="7"/>
        <v>181.5171434</v>
      </c>
      <c r="S55" s="13">
        <f t="shared" si="7"/>
        <v>184.5472621</v>
      </c>
      <c r="T55" s="13">
        <f t="shared" si="7"/>
        <v>187.6350367</v>
      </c>
      <c r="U55" s="13">
        <f t="shared" si="7"/>
        <v>190.7816531</v>
      </c>
      <c r="V55" s="13">
        <f t="shared" si="7"/>
        <v>193.9883227</v>
      </c>
      <c r="W55" s="13">
        <f t="shared" si="7"/>
        <v>197.2562834</v>
      </c>
      <c r="X55" s="13">
        <f t="shared" si="7"/>
        <v>200.5867999</v>
      </c>
      <c r="Y55" s="13">
        <f t="shared" si="7"/>
        <v>203.9811643</v>
      </c>
    </row>
    <row r="56">
      <c r="A56" s="6" t="s">
        <v>24</v>
      </c>
      <c r="B56" s="15">
        <f t="shared" ref="B56:Y56" si="8">SUM(B19:B24)</f>
        <v>134.4</v>
      </c>
      <c r="C56" s="15">
        <f t="shared" si="8"/>
        <v>136.56</v>
      </c>
      <c r="D56" s="15">
        <f t="shared" si="8"/>
        <v>138.76008</v>
      </c>
      <c r="E56" s="15">
        <f t="shared" si="8"/>
        <v>141.00105</v>
      </c>
      <c r="F56" s="15">
        <f t="shared" si="8"/>
        <v>143.2837373</v>
      </c>
      <c r="G56" s="15">
        <f t="shared" si="8"/>
        <v>145.6089869</v>
      </c>
      <c r="H56" s="15">
        <f t="shared" si="8"/>
        <v>147.977662</v>
      </c>
      <c r="I56" s="15">
        <f t="shared" si="8"/>
        <v>150.390644</v>
      </c>
      <c r="J56" s="15">
        <f t="shared" si="8"/>
        <v>152.8488335</v>
      </c>
      <c r="K56" s="15">
        <f t="shared" si="8"/>
        <v>155.3531503</v>
      </c>
      <c r="L56" s="15">
        <f t="shared" si="8"/>
        <v>157.9045339</v>
      </c>
      <c r="M56" s="15">
        <f t="shared" si="8"/>
        <v>160.5039442</v>
      </c>
      <c r="N56" s="15">
        <f t="shared" si="8"/>
        <v>163.1523615</v>
      </c>
      <c r="O56" s="15">
        <f t="shared" si="8"/>
        <v>165.8507873</v>
      </c>
      <c r="P56" s="15">
        <f t="shared" si="8"/>
        <v>168.6002447</v>
      </c>
      <c r="Q56" s="15">
        <f t="shared" si="8"/>
        <v>171.401779</v>
      </c>
      <c r="R56" s="15">
        <f t="shared" si="8"/>
        <v>174.2564577</v>
      </c>
      <c r="S56" s="15">
        <f t="shared" si="8"/>
        <v>177.1653717</v>
      </c>
      <c r="T56" s="15">
        <f t="shared" si="8"/>
        <v>180.1296353</v>
      </c>
      <c r="U56" s="15">
        <f t="shared" si="8"/>
        <v>183.1503869</v>
      </c>
      <c r="V56" s="15">
        <f t="shared" si="8"/>
        <v>186.2287898</v>
      </c>
      <c r="W56" s="15">
        <f t="shared" si="8"/>
        <v>189.3660321</v>
      </c>
      <c r="X56" s="15">
        <f t="shared" si="8"/>
        <v>192.5633279</v>
      </c>
      <c r="Y56" s="15">
        <f t="shared" si="8"/>
        <v>195.8219177</v>
      </c>
    </row>
    <row r="57">
      <c r="A57" s="6" t="s">
        <v>25</v>
      </c>
      <c r="B57" s="15">
        <f t="shared" ref="B57:Y57" si="9">SUM(B26:B31)</f>
        <v>1.2</v>
      </c>
      <c r="C57" s="15">
        <f t="shared" si="9"/>
        <v>1.216</v>
      </c>
      <c r="D57" s="15">
        <f t="shared" si="9"/>
        <v>1.23222</v>
      </c>
      <c r="E57" s="15">
        <f t="shared" si="9"/>
        <v>1.2486631</v>
      </c>
      <c r="F57" s="15">
        <f t="shared" si="9"/>
        <v>1.265332445</v>
      </c>
      <c r="G57" s="15">
        <f t="shared" si="9"/>
        <v>1.282231223</v>
      </c>
      <c r="H57" s="15">
        <f t="shared" si="9"/>
        <v>1.299362671</v>
      </c>
      <c r="I57" s="15">
        <f t="shared" si="9"/>
        <v>1.316730071</v>
      </c>
      <c r="J57" s="15">
        <f t="shared" si="9"/>
        <v>1.334336752</v>
      </c>
      <c r="K57" s="15">
        <f t="shared" si="9"/>
        <v>1.352186089</v>
      </c>
      <c r="L57" s="15">
        <f t="shared" si="9"/>
        <v>1.37028151</v>
      </c>
      <c r="M57" s="15">
        <f t="shared" si="9"/>
        <v>1.388626489</v>
      </c>
      <c r="N57" s="15">
        <f t="shared" si="9"/>
        <v>1.407224549</v>
      </c>
      <c r="O57" s="15">
        <f t="shared" si="9"/>
        <v>1.426079267</v>
      </c>
      <c r="P57" s="15">
        <f t="shared" si="9"/>
        <v>1.44519427</v>
      </c>
      <c r="Q57" s="15">
        <f t="shared" si="9"/>
        <v>1.464573235</v>
      </c>
      <c r="R57" s="15">
        <f t="shared" si="9"/>
        <v>1.484219896</v>
      </c>
      <c r="S57" s="15">
        <f t="shared" si="9"/>
        <v>1.504138037</v>
      </c>
      <c r="T57" s="15">
        <f t="shared" si="9"/>
        <v>1.524331499</v>
      </c>
      <c r="U57" s="15">
        <f t="shared" si="9"/>
        <v>1.544804176</v>
      </c>
      <c r="V57" s="15">
        <f t="shared" si="9"/>
        <v>1.565560021</v>
      </c>
      <c r="W57" s="15">
        <f t="shared" si="9"/>
        <v>1.586603041</v>
      </c>
      <c r="X57" s="15">
        <f t="shared" si="9"/>
        <v>1.607937303</v>
      </c>
      <c r="Y57" s="15">
        <f t="shared" si="9"/>
        <v>1.629566931</v>
      </c>
    </row>
    <row r="58">
      <c r="A58" s="6" t="s">
        <v>26</v>
      </c>
      <c r="B58" s="15">
        <f t="shared" ref="B58:Y58" si="10">SUM(B33:B38)</f>
        <v>1.35</v>
      </c>
      <c r="C58" s="15">
        <f t="shared" si="10"/>
        <v>1.36675</v>
      </c>
      <c r="D58" s="15">
        <f t="shared" si="10"/>
        <v>1.38373375</v>
      </c>
      <c r="E58" s="15">
        <f t="shared" si="10"/>
        <v>1.400954669</v>
      </c>
      <c r="F58" s="15">
        <f t="shared" si="10"/>
        <v>1.418416226</v>
      </c>
      <c r="G58" s="15">
        <f t="shared" si="10"/>
        <v>1.436121942</v>
      </c>
      <c r="H58" s="15">
        <f t="shared" si="10"/>
        <v>1.454075392</v>
      </c>
      <c r="I58" s="15">
        <f t="shared" si="10"/>
        <v>1.472280202</v>
      </c>
      <c r="J58" s="15">
        <f t="shared" si="10"/>
        <v>1.490740052</v>
      </c>
      <c r="K58" s="15">
        <f t="shared" si="10"/>
        <v>1.509458678</v>
      </c>
      <c r="L58" s="15">
        <f t="shared" si="10"/>
        <v>1.528439871</v>
      </c>
      <c r="M58" s="15">
        <f t="shared" si="10"/>
        <v>1.547687479</v>
      </c>
      <c r="N58" s="15">
        <f t="shared" si="10"/>
        <v>1.567205406</v>
      </c>
      <c r="O58" s="15">
        <f t="shared" si="10"/>
        <v>1.586997614</v>
      </c>
      <c r="P58" s="15">
        <f t="shared" si="10"/>
        <v>1.607068127</v>
      </c>
      <c r="Q58" s="15">
        <f t="shared" si="10"/>
        <v>1.627421025</v>
      </c>
      <c r="R58" s="15">
        <f t="shared" si="10"/>
        <v>1.648060451</v>
      </c>
      <c r="S58" s="15">
        <f t="shared" si="10"/>
        <v>1.668990608</v>
      </c>
      <c r="T58" s="15">
        <f t="shared" si="10"/>
        <v>1.690215765</v>
      </c>
      <c r="U58" s="15">
        <f t="shared" si="10"/>
        <v>1.71174025</v>
      </c>
      <c r="V58" s="15">
        <f t="shared" si="10"/>
        <v>1.733568459</v>
      </c>
      <c r="W58" s="15">
        <f t="shared" si="10"/>
        <v>1.755704851</v>
      </c>
      <c r="X58" s="15">
        <f t="shared" si="10"/>
        <v>1.778153953</v>
      </c>
      <c r="Y58" s="15">
        <f t="shared" si="10"/>
        <v>1.80092036</v>
      </c>
    </row>
    <row r="59">
      <c r="A59" s="6" t="s">
        <v>27</v>
      </c>
      <c r="B59" s="13">
        <f t="shared" ref="B59:Y59" si="11">SUM(B40:B45)</f>
        <v>1.5</v>
      </c>
      <c r="C59" s="13">
        <f t="shared" si="11"/>
        <v>1.5315</v>
      </c>
      <c r="D59" s="13">
        <f t="shared" si="11"/>
        <v>1.5637275</v>
      </c>
      <c r="E59" s="13">
        <f t="shared" si="11"/>
        <v>1.596700088</v>
      </c>
      <c r="F59" s="13">
        <f t="shared" si="11"/>
        <v>1.630435784</v>
      </c>
      <c r="G59" s="13">
        <f t="shared" si="11"/>
        <v>1.664953054</v>
      </c>
      <c r="H59" s="13">
        <f t="shared" si="11"/>
        <v>1.70027082</v>
      </c>
      <c r="I59" s="13">
        <f t="shared" si="11"/>
        <v>1.73640847</v>
      </c>
      <c r="J59" s="13">
        <f t="shared" si="11"/>
        <v>1.77338587</v>
      </c>
      <c r="K59" s="13">
        <f t="shared" si="11"/>
        <v>1.811223376</v>
      </c>
      <c r="L59" s="13">
        <f t="shared" si="11"/>
        <v>1.849941849</v>
      </c>
      <c r="M59" s="13">
        <f t="shared" si="11"/>
        <v>1.889562662</v>
      </c>
      <c r="N59" s="13">
        <f t="shared" si="11"/>
        <v>1.930107719</v>
      </c>
      <c r="O59" s="13">
        <f t="shared" si="11"/>
        <v>1.971599462</v>
      </c>
      <c r="P59" s="13">
        <f t="shared" si="11"/>
        <v>2.014060888</v>
      </c>
      <c r="Q59" s="13">
        <f t="shared" si="11"/>
        <v>2.057515565</v>
      </c>
      <c r="R59" s="13">
        <f t="shared" si="11"/>
        <v>2.101987641</v>
      </c>
      <c r="S59" s="13">
        <f t="shared" si="11"/>
        <v>2.14750186</v>
      </c>
      <c r="T59" s="13">
        <f t="shared" si="11"/>
        <v>2.19408358</v>
      </c>
      <c r="U59" s="13">
        <f t="shared" si="11"/>
        <v>2.241758784</v>
      </c>
      <c r="V59" s="13">
        <f t="shared" si="11"/>
        <v>2.2905541</v>
      </c>
      <c r="W59" s="13">
        <f t="shared" si="11"/>
        <v>2.340496813</v>
      </c>
      <c r="X59" s="13">
        <f t="shared" si="11"/>
        <v>2.391614881</v>
      </c>
      <c r="Y59" s="13">
        <f t="shared" si="11"/>
        <v>2.443936958</v>
      </c>
    </row>
    <row r="60">
      <c r="A60" s="6" t="s">
        <v>28</v>
      </c>
      <c r="B60" s="15">
        <f t="shared" ref="B60:Y60" si="12">SUM(B47:B52)</f>
        <v>1.55</v>
      </c>
      <c r="C60" s="15">
        <f t="shared" si="12"/>
        <v>1.57575</v>
      </c>
      <c r="D60" s="15">
        <f t="shared" si="12"/>
        <v>1.60198875</v>
      </c>
      <c r="E60" s="15">
        <f t="shared" si="12"/>
        <v>1.628725894</v>
      </c>
      <c r="F60" s="15">
        <f t="shared" si="12"/>
        <v>1.655971267</v>
      </c>
      <c r="G60" s="15">
        <f t="shared" si="12"/>
        <v>1.683734902</v>
      </c>
      <c r="H60" s="15">
        <f t="shared" si="12"/>
        <v>1.712027031</v>
      </c>
      <c r="I60" s="15">
        <f t="shared" si="12"/>
        <v>1.74085809</v>
      </c>
      <c r="J60" s="15">
        <f t="shared" si="12"/>
        <v>1.770238723</v>
      </c>
      <c r="K60" s="15">
        <f t="shared" si="12"/>
        <v>1.800179785</v>
      </c>
      <c r="L60" s="15">
        <f t="shared" si="12"/>
        <v>1.83069235</v>
      </c>
      <c r="M60" s="15">
        <f t="shared" si="12"/>
        <v>1.861787712</v>
      </c>
      <c r="N60" s="15">
        <f t="shared" si="12"/>
        <v>1.893477388</v>
      </c>
      <c r="O60" s="15">
        <f t="shared" si="12"/>
        <v>1.925773127</v>
      </c>
      <c r="P60" s="15">
        <f t="shared" si="12"/>
        <v>1.958686912</v>
      </c>
      <c r="Q60" s="15">
        <f t="shared" si="12"/>
        <v>1.992230964</v>
      </c>
      <c r="R60" s="15">
        <f t="shared" si="12"/>
        <v>2.026417749</v>
      </c>
      <c r="S60" s="15">
        <f t="shared" si="12"/>
        <v>2.06125998</v>
      </c>
      <c r="T60" s="15">
        <f t="shared" si="12"/>
        <v>2.096770626</v>
      </c>
      <c r="U60" s="15">
        <f t="shared" si="12"/>
        <v>2.132962912</v>
      </c>
      <c r="V60" s="15">
        <f t="shared" si="12"/>
        <v>2.169850327</v>
      </c>
      <c r="W60" s="15">
        <f t="shared" si="12"/>
        <v>2.207446632</v>
      </c>
      <c r="X60" s="15">
        <f t="shared" si="12"/>
        <v>2.245765859</v>
      </c>
      <c r="Y60" s="15">
        <f t="shared" si="12"/>
        <v>2.284822323</v>
      </c>
    </row>
    <row r="61">
      <c r="A61" s="6"/>
      <c r="B61" s="6"/>
      <c r="C61" s="6"/>
      <c r="D61" s="6"/>
      <c r="E61" s="6"/>
      <c r="F61" s="6"/>
      <c r="G61" s="6"/>
      <c r="H61" s="6"/>
      <c r="I61" s="6"/>
      <c r="J61" s="6"/>
      <c r="K61" s="6"/>
      <c r="L61" s="6"/>
      <c r="M61" s="6"/>
      <c r="N61" s="6"/>
      <c r="O61" s="6"/>
      <c r="P61" s="6"/>
      <c r="Q61" s="6"/>
      <c r="R61" s="6"/>
      <c r="S61" s="6"/>
      <c r="T61" s="6"/>
      <c r="U61" s="6"/>
      <c r="V61" s="6"/>
      <c r="W61" s="6"/>
      <c r="X61" s="6"/>
      <c r="Y61" s="6"/>
    </row>
    <row r="62">
      <c r="A62" s="14" t="s">
        <v>37</v>
      </c>
      <c r="B62" s="6"/>
      <c r="C62" s="6"/>
      <c r="D62" s="6"/>
      <c r="E62" s="6"/>
      <c r="F62" s="6"/>
      <c r="G62" s="6"/>
      <c r="H62" s="6"/>
      <c r="I62" s="6"/>
      <c r="J62" s="6"/>
      <c r="K62" s="6"/>
      <c r="L62" s="6"/>
      <c r="M62" s="6"/>
      <c r="N62" s="6"/>
      <c r="O62" s="6"/>
      <c r="P62" s="6"/>
      <c r="Q62" s="6"/>
      <c r="R62" s="6"/>
      <c r="S62" s="6"/>
      <c r="T62" s="6"/>
      <c r="U62" s="6"/>
      <c r="V62" s="6"/>
      <c r="W62" s="6"/>
      <c r="X62" s="6"/>
      <c r="Y62" s="6"/>
    </row>
    <row r="63">
      <c r="A63" s="6" t="str">
        <f t="shared" ref="A63:A68" si="13">A55</f>
        <v>Beeswax</v>
      </c>
      <c r="B63" s="12">
        <f>Assumptions!B18/1000</f>
        <v>210</v>
      </c>
      <c r="C63" s="13">
        <f>B63*(1+Assumptions!$C18)</f>
        <v>213.15</v>
      </c>
      <c r="D63" s="13">
        <f>C63*(1+Assumptions!$C18)</f>
        <v>216.34725</v>
      </c>
      <c r="E63" s="13">
        <f>D63*(1+Assumptions!$C18)</f>
        <v>219.5924588</v>
      </c>
      <c r="F63" s="13">
        <f>E63*(1+Assumptions!$C18)</f>
        <v>222.8863456</v>
      </c>
      <c r="G63" s="13">
        <f>F63*(1+Assumptions!$C18)</f>
        <v>226.2296408</v>
      </c>
      <c r="H63" s="13">
        <f>G63*(1+Assumptions!$C18)</f>
        <v>229.6230854</v>
      </c>
      <c r="I63" s="13">
        <f>H63*(1+Assumptions!$C18)</f>
        <v>233.0674317</v>
      </c>
      <c r="J63" s="13">
        <f>I63*(1+Assumptions!$C18)</f>
        <v>236.5634432</v>
      </c>
      <c r="K63" s="13">
        <f>J63*(1+Assumptions!$C18)</f>
        <v>240.1118948</v>
      </c>
      <c r="L63" s="13">
        <f>K63*(1+Assumptions!$C18)</f>
        <v>243.7135733</v>
      </c>
      <c r="M63" s="13">
        <f>L63*(1+Assumptions!$C18)</f>
        <v>247.3692769</v>
      </c>
      <c r="N63" s="13">
        <f>M63*(1+Assumptions!$C18)</f>
        <v>251.079816</v>
      </c>
      <c r="O63" s="13">
        <f>N63*(1+Assumptions!$C18)</f>
        <v>254.8460132</v>
      </c>
      <c r="P63" s="13">
        <f>O63*(1+Assumptions!$C18)</f>
        <v>258.6687034</v>
      </c>
      <c r="Q63" s="13">
        <f>P63*(1+Assumptions!$C18)</f>
        <v>262.548734</v>
      </c>
      <c r="R63" s="13">
        <f>Q63*(1+Assumptions!$C18)</f>
        <v>266.486965</v>
      </c>
      <c r="S63" s="13">
        <f>R63*(1+Assumptions!$C18)</f>
        <v>270.4842695</v>
      </c>
      <c r="T63" s="13">
        <f>S63*(1+Assumptions!$C18)</f>
        <v>274.5415335</v>
      </c>
      <c r="U63" s="13">
        <f>T63*(1+Assumptions!$C18)</f>
        <v>278.6596565</v>
      </c>
      <c r="V63" s="13">
        <f>U63*(1+Assumptions!$C18)</f>
        <v>282.8395514</v>
      </c>
      <c r="W63" s="13">
        <f>V63*(1+Assumptions!$C18)</f>
        <v>287.0821446</v>
      </c>
      <c r="X63" s="13">
        <f>W63*(1+Assumptions!$C18)</f>
        <v>291.3883768</v>
      </c>
      <c r="Y63" s="13">
        <f>X63*(1+Assumptions!$C18)</f>
        <v>295.7592025</v>
      </c>
    </row>
    <row r="64">
      <c r="A64" s="6" t="str">
        <f t="shared" si="13"/>
        <v>Paraffin Wax</v>
      </c>
      <c r="B64" s="12">
        <f>Assumptions!B19/1000</f>
        <v>150</v>
      </c>
      <c r="C64" s="13">
        <f>B64*(1+Assumptions!$C19)</f>
        <v>153</v>
      </c>
      <c r="D64" s="13">
        <f>C64*(1+Assumptions!$C19)</f>
        <v>156.06</v>
      </c>
      <c r="E64" s="13">
        <f>D64*(1+Assumptions!$C19)</f>
        <v>159.1812</v>
      </c>
      <c r="F64" s="13">
        <f>E64*(1+Assumptions!$C19)</f>
        <v>162.364824</v>
      </c>
      <c r="G64" s="13">
        <f>F64*(1+Assumptions!$C19)</f>
        <v>165.6121205</v>
      </c>
      <c r="H64" s="13">
        <f>G64*(1+Assumptions!$C19)</f>
        <v>168.9243629</v>
      </c>
      <c r="I64" s="13">
        <f>H64*(1+Assumptions!$C19)</f>
        <v>172.3028501</v>
      </c>
      <c r="J64" s="13">
        <f>I64*(1+Assumptions!$C19)</f>
        <v>175.7489072</v>
      </c>
      <c r="K64" s="13">
        <f>J64*(1+Assumptions!$C19)</f>
        <v>179.2638853</v>
      </c>
      <c r="L64" s="13">
        <f>K64*(1+Assumptions!$C19)</f>
        <v>182.849163</v>
      </c>
      <c r="M64" s="13">
        <f>L64*(1+Assumptions!$C19)</f>
        <v>186.5061463</v>
      </c>
      <c r="N64" s="13">
        <f>M64*(1+Assumptions!$C19)</f>
        <v>190.2362692</v>
      </c>
      <c r="O64" s="13">
        <f>N64*(1+Assumptions!$C19)</f>
        <v>194.0409946</v>
      </c>
      <c r="P64" s="13">
        <f>O64*(1+Assumptions!$C19)</f>
        <v>197.9218145</v>
      </c>
      <c r="Q64" s="13">
        <f>P64*(1+Assumptions!$C19)</f>
        <v>201.8802507</v>
      </c>
      <c r="R64" s="13">
        <f>Q64*(1+Assumptions!$C19)</f>
        <v>205.9178558</v>
      </c>
      <c r="S64" s="13">
        <f>R64*(1+Assumptions!$C19)</f>
        <v>210.0362129</v>
      </c>
      <c r="T64" s="13">
        <f>S64*(1+Assumptions!$C19)</f>
        <v>214.2369371</v>
      </c>
      <c r="U64" s="13">
        <f>T64*(1+Assumptions!$C19)</f>
        <v>218.5216759</v>
      </c>
      <c r="V64" s="13">
        <f>U64*(1+Assumptions!$C19)</f>
        <v>222.8921094</v>
      </c>
      <c r="W64" s="13">
        <f>V64*(1+Assumptions!$C19)</f>
        <v>227.3499516</v>
      </c>
      <c r="X64" s="13">
        <f>W64*(1+Assumptions!$C19)</f>
        <v>231.8969506</v>
      </c>
      <c r="Y64" s="13">
        <f>X64*(1+Assumptions!$C19)</f>
        <v>236.5348896</v>
      </c>
    </row>
    <row r="65">
      <c r="A65" s="6" t="str">
        <f t="shared" si="13"/>
        <v>Vanilla Powder</v>
      </c>
      <c r="B65" s="12">
        <f>Assumptions!B20/1000</f>
        <v>2</v>
      </c>
      <c r="C65" s="13">
        <f>B65*(1+Assumptions!$C20)</f>
        <v>2.03</v>
      </c>
      <c r="D65" s="13">
        <f>C65*(1+Assumptions!$C20)</f>
        <v>2.06045</v>
      </c>
      <c r="E65" s="13">
        <f>D65*(1+Assumptions!$C20)</f>
        <v>2.09135675</v>
      </c>
      <c r="F65" s="13">
        <f>E65*(1+Assumptions!$C20)</f>
        <v>2.122727101</v>
      </c>
      <c r="G65" s="13">
        <f>F65*(1+Assumptions!$C20)</f>
        <v>2.154568008</v>
      </c>
      <c r="H65" s="13">
        <f>G65*(1+Assumptions!$C20)</f>
        <v>2.186886528</v>
      </c>
      <c r="I65" s="13">
        <f>H65*(1+Assumptions!$C20)</f>
        <v>2.219689826</v>
      </c>
      <c r="J65" s="13">
        <f>I65*(1+Assumptions!$C20)</f>
        <v>2.252985173</v>
      </c>
      <c r="K65" s="13">
        <f>J65*(1+Assumptions!$C20)</f>
        <v>2.286779951</v>
      </c>
      <c r="L65" s="13">
        <f>K65*(1+Assumptions!$C20)</f>
        <v>2.32108165</v>
      </c>
      <c r="M65" s="13">
        <f>L65*(1+Assumptions!$C20)</f>
        <v>2.355897875</v>
      </c>
      <c r="N65" s="13">
        <f>M65*(1+Assumptions!$C20)</f>
        <v>2.391236343</v>
      </c>
      <c r="O65" s="13">
        <f>N65*(1+Assumptions!$C20)</f>
        <v>2.427104888</v>
      </c>
      <c r="P65" s="13">
        <f>O65*(1+Assumptions!$C20)</f>
        <v>2.463511461</v>
      </c>
      <c r="Q65" s="13">
        <f>P65*(1+Assumptions!$C20)</f>
        <v>2.500464133</v>
      </c>
      <c r="R65" s="13">
        <f>Q65*(1+Assumptions!$C20)</f>
        <v>2.537971095</v>
      </c>
      <c r="S65" s="13">
        <f>R65*(1+Assumptions!$C20)</f>
        <v>2.576040662</v>
      </c>
      <c r="T65" s="13">
        <f>S65*(1+Assumptions!$C20)</f>
        <v>2.614681272</v>
      </c>
      <c r="U65" s="13">
        <f>T65*(1+Assumptions!$C20)</f>
        <v>2.653901491</v>
      </c>
      <c r="V65" s="13">
        <f>U65*(1+Assumptions!$C20)</f>
        <v>2.693710013</v>
      </c>
      <c r="W65" s="13">
        <f>V65*(1+Assumptions!$C20)</f>
        <v>2.734115663</v>
      </c>
      <c r="X65" s="13">
        <f>W65*(1+Assumptions!$C20)</f>
        <v>2.775127398</v>
      </c>
      <c r="Y65" s="13">
        <f>X65*(1+Assumptions!$C20)</f>
        <v>2.816754309</v>
      </c>
    </row>
    <row r="66">
      <c r="A66" s="6" t="str">
        <f t="shared" si="13"/>
        <v>Rose Powder</v>
      </c>
      <c r="B66" s="12">
        <f>Assumptions!B21/1000</f>
        <v>2</v>
      </c>
      <c r="C66" s="13">
        <f>B66*(1+Assumptions!$C21)</f>
        <v>2.02</v>
      </c>
      <c r="D66" s="13">
        <f>C66*(1+Assumptions!$C21)</f>
        <v>2.0402</v>
      </c>
      <c r="E66" s="13">
        <f>D66*(1+Assumptions!$C21)</f>
        <v>2.060602</v>
      </c>
      <c r="F66" s="13">
        <f>E66*(1+Assumptions!$C21)</f>
        <v>2.08120802</v>
      </c>
      <c r="G66" s="13">
        <f>F66*(1+Assumptions!$C21)</f>
        <v>2.1020201</v>
      </c>
      <c r="H66" s="13">
        <f>G66*(1+Assumptions!$C21)</f>
        <v>2.123040301</v>
      </c>
      <c r="I66" s="13">
        <f>H66*(1+Assumptions!$C21)</f>
        <v>2.144270704</v>
      </c>
      <c r="J66" s="13">
        <f>I66*(1+Assumptions!$C21)</f>
        <v>2.165713411</v>
      </c>
      <c r="K66" s="13">
        <f>J66*(1+Assumptions!$C21)</f>
        <v>2.187370545</v>
      </c>
      <c r="L66" s="13">
        <f>K66*(1+Assumptions!$C21)</f>
        <v>2.209244251</v>
      </c>
      <c r="M66" s="13">
        <f>L66*(1+Assumptions!$C21)</f>
        <v>2.231336693</v>
      </c>
      <c r="N66" s="13">
        <f>M66*(1+Assumptions!$C21)</f>
        <v>2.25365006</v>
      </c>
      <c r="O66" s="13">
        <f>N66*(1+Assumptions!$C21)</f>
        <v>2.276186561</v>
      </c>
      <c r="P66" s="13">
        <f>O66*(1+Assumptions!$C21)</f>
        <v>2.298948426</v>
      </c>
      <c r="Q66" s="13">
        <f>P66*(1+Assumptions!$C21)</f>
        <v>2.321937911</v>
      </c>
      <c r="R66" s="13">
        <f>Q66*(1+Assumptions!$C21)</f>
        <v>2.34515729</v>
      </c>
      <c r="S66" s="13">
        <f>R66*(1+Assumptions!$C21)</f>
        <v>2.368608863</v>
      </c>
      <c r="T66" s="13">
        <f>S66*(1+Assumptions!$C21)</f>
        <v>2.392294951</v>
      </c>
      <c r="U66" s="13">
        <f>T66*(1+Assumptions!$C21)</f>
        <v>2.416217901</v>
      </c>
      <c r="V66" s="13">
        <f>U66*(1+Assumptions!$C21)</f>
        <v>2.44038008</v>
      </c>
      <c r="W66" s="13">
        <f>V66*(1+Assumptions!$C21)</f>
        <v>2.464783881</v>
      </c>
      <c r="X66" s="13">
        <f>W66*(1+Assumptions!$C21)</f>
        <v>2.48943172</v>
      </c>
      <c r="Y66" s="13">
        <f>X66*(1+Assumptions!$C21)</f>
        <v>2.514326037</v>
      </c>
    </row>
    <row r="67">
      <c r="A67" s="6" t="str">
        <f t="shared" si="13"/>
        <v>Musk Powder</v>
      </c>
      <c r="B67" s="12">
        <f>Assumptions!B22/1000</f>
        <v>3</v>
      </c>
      <c r="C67" s="13">
        <f>B67*(1+Assumptions!$C22)</f>
        <v>3.06</v>
      </c>
      <c r="D67" s="13">
        <f>C67*(1+Assumptions!$C22)</f>
        <v>3.1212</v>
      </c>
      <c r="E67" s="13">
        <f>D67*(1+Assumptions!$C22)</f>
        <v>3.183624</v>
      </c>
      <c r="F67" s="13">
        <f>E67*(1+Assumptions!$C22)</f>
        <v>3.24729648</v>
      </c>
      <c r="G67" s="13">
        <f>F67*(1+Assumptions!$C22)</f>
        <v>3.31224241</v>
      </c>
      <c r="H67" s="13">
        <f>G67*(1+Assumptions!$C22)</f>
        <v>3.378487258</v>
      </c>
      <c r="I67" s="13">
        <f>H67*(1+Assumptions!$C22)</f>
        <v>3.446057003</v>
      </c>
      <c r="J67" s="13">
        <f>I67*(1+Assumptions!$C22)</f>
        <v>3.514978143</v>
      </c>
      <c r="K67" s="13">
        <f>J67*(1+Assumptions!$C22)</f>
        <v>3.585277706</v>
      </c>
      <c r="L67" s="13">
        <f>K67*(1+Assumptions!$C22)</f>
        <v>3.65698326</v>
      </c>
      <c r="M67" s="13">
        <f>L67*(1+Assumptions!$C22)</f>
        <v>3.730122925</v>
      </c>
      <c r="N67" s="13">
        <f>M67*(1+Assumptions!$C22)</f>
        <v>3.804725384</v>
      </c>
      <c r="O67" s="13">
        <f>N67*(1+Assumptions!$C22)</f>
        <v>3.880819891</v>
      </c>
      <c r="P67" s="13">
        <f>O67*(1+Assumptions!$C22)</f>
        <v>3.958436289</v>
      </c>
      <c r="Q67" s="13">
        <f>P67*(1+Assumptions!$C22)</f>
        <v>4.037605015</v>
      </c>
      <c r="R67" s="13">
        <f>Q67*(1+Assumptions!$C22)</f>
        <v>4.118357115</v>
      </c>
      <c r="S67" s="13">
        <f>R67*(1+Assumptions!$C22)</f>
        <v>4.200724258</v>
      </c>
      <c r="T67" s="13">
        <f>S67*(1+Assumptions!$C22)</f>
        <v>4.284738743</v>
      </c>
      <c r="U67" s="13">
        <f>T67*(1+Assumptions!$C22)</f>
        <v>4.370433518</v>
      </c>
      <c r="V67" s="13">
        <f>U67*(1+Assumptions!$C22)</f>
        <v>4.457842188</v>
      </c>
      <c r="W67" s="13">
        <f>V67*(1+Assumptions!$C22)</f>
        <v>4.546999032</v>
      </c>
      <c r="X67" s="13">
        <f>W67*(1+Assumptions!$C22)</f>
        <v>4.637939012</v>
      </c>
      <c r="Y67" s="13">
        <f>X67*(1+Assumptions!$C22)</f>
        <v>4.730697793</v>
      </c>
    </row>
    <row r="68">
      <c r="A68" s="6" t="str">
        <f t="shared" si="13"/>
        <v>Jasmine Powder</v>
      </c>
      <c r="B68" s="12">
        <f>Assumptions!B23/1000</f>
        <v>3</v>
      </c>
      <c r="C68" s="13">
        <f>B68*(1+Assumptions!$C23)</f>
        <v>3.045</v>
      </c>
      <c r="D68" s="13">
        <f>C68*(1+Assumptions!$C23)</f>
        <v>3.090675</v>
      </c>
      <c r="E68" s="13">
        <f>D68*(1+Assumptions!$C23)</f>
        <v>3.137035125</v>
      </c>
      <c r="F68" s="13">
        <f>E68*(1+Assumptions!$C23)</f>
        <v>3.184090652</v>
      </c>
      <c r="G68" s="13">
        <f>F68*(1+Assumptions!$C23)</f>
        <v>3.231852012</v>
      </c>
      <c r="H68" s="13">
        <f>G68*(1+Assumptions!$C23)</f>
        <v>3.280329792</v>
      </c>
      <c r="I68" s="13">
        <f>H68*(1+Assumptions!$C23)</f>
        <v>3.329534739</v>
      </c>
      <c r="J68" s="13">
        <f>I68*(1+Assumptions!$C23)</f>
        <v>3.37947776</v>
      </c>
      <c r="K68" s="13">
        <f>J68*(1+Assumptions!$C23)</f>
        <v>3.430169926</v>
      </c>
      <c r="L68" s="13">
        <f>K68*(1+Assumptions!$C23)</f>
        <v>3.481622475</v>
      </c>
      <c r="M68" s="13">
        <f>L68*(1+Assumptions!$C23)</f>
        <v>3.533846812</v>
      </c>
      <c r="N68" s="13">
        <f>M68*(1+Assumptions!$C23)</f>
        <v>3.586854514</v>
      </c>
      <c r="O68" s="13">
        <f>N68*(1+Assumptions!$C23)</f>
        <v>3.640657332</v>
      </c>
      <c r="P68" s="13">
        <f>O68*(1+Assumptions!$C23)</f>
        <v>3.695267192</v>
      </c>
      <c r="Q68" s="13">
        <f>P68*(1+Assumptions!$C23)</f>
        <v>3.7506962</v>
      </c>
      <c r="R68" s="13">
        <f>Q68*(1+Assumptions!$C23)</f>
        <v>3.806956643</v>
      </c>
      <c r="S68" s="13">
        <f>R68*(1+Assumptions!$C23)</f>
        <v>3.864060993</v>
      </c>
      <c r="T68" s="13">
        <f>S68*(1+Assumptions!$C23)</f>
        <v>3.922021907</v>
      </c>
      <c r="U68" s="13">
        <f>T68*(1+Assumptions!$C23)</f>
        <v>3.980852236</v>
      </c>
      <c r="V68" s="13">
        <f>U68*(1+Assumptions!$C23)</f>
        <v>4.04056502</v>
      </c>
      <c r="W68" s="13">
        <f>V68*(1+Assumptions!$C23)</f>
        <v>4.101173495</v>
      </c>
      <c r="X68" s="13">
        <f>W68*(1+Assumptions!$C23)</f>
        <v>4.162691097</v>
      </c>
      <c r="Y68" s="13">
        <f>X68*(1+Assumptions!$C23)</f>
        <v>4.225131464</v>
      </c>
    </row>
    <row r="69">
      <c r="A69" s="6"/>
      <c r="B69" s="6"/>
      <c r="C69" s="6"/>
      <c r="D69" s="6"/>
      <c r="E69" s="6"/>
      <c r="F69" s="6"/>
      <c r="G69" s="6"/>
      <c r="H69" s="6"/>
      <c r="I69" s="6"/>
      <c r="J69" s="6"/>
      <c r="K69" s="6"/>
      <c r="L69" s="6"/>
      <c r="M69" s="6"/>
      <c r="N69" s="6"/>
      <c r="O69" s="6"/>
      <c r="P69" s="6"/>
      <c r="Q69" s="6"/>
      <c r="R69" s="6"/>
      <c r="S69" s="6"/>
      <c r="T69" s="6"/>
      <c r="U69" s="6"/>
      <c r="V69" s="6"/>
      <c r="W69" s="6"/>
      <c r="X69" s="6"/>
      <c r="Y69" s="6"/>
    </row>
    <row r="70">
      <c r="A70" s="14" t="s">
        <v>80</v>
      </c>
      <c r="B70" s="6"/>
      <c r="C70" s="6"/>
      <c r="D70" s="6"/>
      <c r="E70" s="6"/>
      <c r="F70" s="6"/>
      <c r="G70" s="6"/>
      <c r="H70" s="6"/>
      <c r="I70" s="6"/>
      <c r="J70" s="6"/>
      <c r="K70" s="6"/>
      <c r="L70" s="6"/>
      <c r="M70" s="6"/>
      <c r="N70" s="6"/>
      <c r="O70" s="6"/>
      <c r="P70" s="6"/>
      <c r="Q70" s="6"/>
      <c r="R70" s="6"/>
      <c r="S70" s="6"/>
      <c r="T70" s="6"/>
      <c r="U70" s="6"/>
      <c r="V70" s="6"/>
      <c r="W70" s="6"/>
      <c r="X70" s="6"/>
      <c r="Y70" s="6"/>
    </row>
    <row r="71">
      <c r="A71" s="6" t="str">
        <f>Assumptions!A10</f>
        <v>Vanilla Scented</v>
      </c>
      <c r="B71" s="12">
        <f>Assumptions!B42/1000</f>
        <v>35</v>
      </c>
      <c r="C71" s="13">
        <f>B71*(1+Assumptions!$C42)</f>
        <v>35.525</v>
      </c>
      <c r="D71" s="13">
        <f>C71*(1+Assumptions!$C42)</f>
        <v>36.057875</v>
      </c>
      <c r="E71" s="13">
        <f>D71*(1+Assumptions!$C42)</f>
        <v>36.59874313</v>
      </c>
      <c r="F71" s="13">
        <f>E71*(1+Assumptions!$C42)</f>
        <v>37.14772427</v>
      </c>
      <c r="G71" s="13">
        <f>F71*(1+Assumptions!$C42)</f>
        <v>37.70494014</v>
      </c>
      <c r="H71" s="13">
        <f>G71*(1+Assumptions!$C42)</f>
        <v>38.27051424</v>
      </c>
      <c r="I71" s="13">
        <f>H71*(1+Assumptions!$C42)</f>
        <v>38.84457195</v>
      </c>
      <c r="J71" s="13">
        <f>I71*(1+Assumptions!$C42)</f>
        <v>39.42724053</v>
      </c>
      <c r="K71" s="13">
        <f>J71*(1+Assumptions!$C42)</f>
        <v>40.01864914</v>
      </c>
      <c r="L71" s="13">
        <f>K71*(1+Assumptions!$C42)</f>
        <v>40.61892888</v>
      </c>
      <c r="M71" s="13">
        <f>L71*(1+Assumptions!$C42)</f>
        <v>41.22821281</v>
      </c>
      <c r="N71" s="13">
        <f>M71*(1+Assumptions!$C42)</f>
        <v>41.846636</v>
      </c>
      <c r="O71" s="13">
        <f>N71*(1+Assumptions!$C42)</f>
        <v>42.47433554</v>
      </c>
      <c r="P71" s="13">
        <f>O71*(1+Assumptions!$C42)</f>
        <v>43.11145057</v>
      </c>
      <c r="Q71" s="13">
        <f>P71*(1+Assumptions!$C42)</f>
        <v>43.75812233</v>
      </c>
      <c r="R71" s="13">
        <f>Q71*(1+Assumptions!$C42)</f>
        <v>44.41449417</v>
      </c>
      <c r="S71" s="13">
        <f>R71*(1+Assumptions!$C42)</f>
        <v>45.08071158</v>
      </c>
      <c r="T71" s="13">
        <f>S71*(1+Assumptions!$C42)</f>
        <v>45.75692225</v>
      </c>
      <c r="U71" s="13">
        <f>T71*(1+Assumptions!$C42)</f>
        <v>46.44327609</v>
      </c>
      <c r="V71" s="13">
        <f>U71*(1+Assumptions!$C42)</f>
        <v>47.13992523</v>
      </c>
      <c r="W71" s="13">
        <f>V71*(1+Assumptions!$C42)</f>
        <v>47.84702411</v>
      </c>
      <c r="X71" s="13">
        <f>W71*(1+Assumptions!$C42)</f>
        <v>48.56472947</v>
      </c>
      <c r="Y71" s="13">
        <f>X71*(1+Assumptions!$C42)</f>
        <v>49.29320041</v>
      </c>
    </row>
    <row r="72">
      <c r="A72" s="6" t="str">
        <f>Assumptions!A11</f>
        <v>Rose Scented</v>
      </c>
      <c r="B72" s="12">
        <f>Assumptions!B43/1000</f>
        <v>48</v>
      </c>
      <c r="C72" s="13">
        <f>B72*(1+Assumptions!$C43)</f>
        <v>48.48</v>
      </c>
      <c r="D72" s="13">
        <f>C72*(1+Assumptions!$C43)</f>
        <v>48.9648</v>
      </c>
      <c r="E72" s="13">
        <f>D72*(1+Assumptions!$C43)</f>
        <v>49.454448</v>
      </c>
      <c r="F72" s="13">
        <f>E72*(1+Assumptions!$C43)</f>
        <v>49.94899248</v>
      </c>
      <c r="G72" s="13">
        <f>F72*(1+Assumptions!$C43)</f>
        <v>50.4484824</v>
      </c>
      <c r="H72" s="13">
        <f>G72*(1+Assumptions!$C43)</f>
        <v>50.95296723</v>
      </c>
      <c r="I72" s="13">
        <f>H72*(1+Assumptions!$C43)</f>
        <v>51.4624969</v>
      </c>
      <c r="J72" s="13">
        <f>I72*(1+Assumptions!$C43)</f>
        <v>51.97712187</v>
      </c>
      <c r="K72" s="13">
        <f>J72*(1+Assumptions!$C43)</f>
        <v>52.49689309</v>
      </c>
      <c r="L72" s="13">
        <f>K72*(1+Assumptions!$C43)</f>
        <v>53.02186202</v>
      </c>
      <c r="M72" s="13">
        <f>L72*(1+Assumptions!$C43)</f>
        <v>53.55208064</v>
      </c>
      <c r="N72" s="13">
        <f>M72*(1+Assumptions!$C43)</f>
        <v>54.08760145</v>
      </c>
      <c r="O72" s="13">
        <f>N72*(1+Assumptions!$C43)</f>
        <v>54.62847746</v>
      </c>
      <c r="P72" s="13">
        <f>O72*(1+Assumptions!$C43)</f>
        <v>55.17476224</v>
      </c>
      <c r="Q72" s="13">
        <f>P72*(1+Assumptions!$C43)</f>
        <v>55.72650986</v>
      </c>
      <c r="R72" s="13">
        <f>Q72*(1+Assumptions!$C43)</f>
        <v>56.28377496</v>
      </c>
      <c r="S72" s="13">
        <f>R72*(1+Assumptions!$C43)</f>
        <v>56.84661271</v>
      </c>
      <c r="T72" s="13">
        <f>S72*(1+Assumptions!$C43)</f>
        <v>57.41507883</v>
      </c>
      <c r="U72" s="13">
        <f>T72*(1+Assumptions!$C43)</f>
        <v>57.98922962</v>
      </c>
      <c r="V72" s="13">
        <f>U72*(1+Assumptions!$C43)</f>
        <v>58.56912192</v>
      </c>
      <c r="W72" s="13">
        <f>V72*(1+Assumptions!$C43)</f>
        <v>59.15481314</v>
      </c>
      <c r="X72" s="13">
        <f>W72*(1+Assumptions!$C43)</f>
        <v>59.74636127</v>
      </c>
      <c r="Y72" s="13">
        <f>X72*(1+Assumptions!$C43)</f>
        <v>60.34382488</v>
      </c>
    </row>
    <row r="73">
      <c r="A73" s="6" t="str">
        <f>Assumptions!A12</f>
        <v>Musk Scented</v>
      </c>
      <c r="B73" s="12">
        <f>Assumptions!B44/1000</f>
        <v>55</v>
      </c>
      <c r="C73" s="13">
        <f>B73*(1+Assumptions!$C44)</f>
        <v>55.55</v>
      </c>
      <c r="D73" s="13">
        <f>C73*(1+Assumptions!$C44)</f>
        <v>56.1055</v>
      </c>
      <c r="E73" s="13">
        <f>D73*(1+Assumptions!$C44)</f>
        <v>56.666555</v>
      </c>
      <c r="F73" s="13">
        <f>E73*(1+Assumptions!$C44)</f>
        <v>57.23322055</v>
      </c>
      <c r="G73" s="13">
        <f>F73*(1+Assumptions!$C44)</f>
        <v>57.80555276</v>
      </c>
      <c r="H73" s="13">
        <f>G73*(1+Assumptions!$C44)</f>
        <v>58.38360828</v>
      </c>
      <c r="I73" s="13">
        <f>H73*(1+Assumptions!$C44)</f>
        <v>58.96744437</v>
      </c>
      <c r="J73" s="13">
        <f>I73*(1+Assumptions!$C44)</f>
        <v>59.55711881</v>
      </c>
      <c r="K73" s="13">
        <f>J73*(1+Assumptions!$C44)</f>
        <v>60.15269</v>
      </c>
      <c r="L73" s="13">
        <f>K73*(1+Assumptions!$C44)</f>
        <v>60.7542169</v>
      </c>
      <c r="M73" s="13">
        <f>L73*(1+Assumptions!$C44)</f>
        <v>61.36175907</v>
      </c>
      <c r="N73" s="13">
        <f>M73*(1+Assumptions!$C44)</f>
        <v>61.97537666</v>
      </c>
      <c r="O73" s="13">
        <f>N73*(1+Assumptions!$C44)</f>
        <v>62.59513042</v>
      </c>
      <c r="P73" s="13">
        <f>O73*(1+Assumptions!$C44)</f>
        <v>63.22108173</v>
      </c>
      <c r="Q73" s="13">
        <f>P73*(1+Assumptions!$C44)</f>
        <v>63.85329255</v>
      </c>
      <c r="R73" s="13">
        <f>Q73*(1+Assumptions!$C44)</f>
        <v>64.49182547</v>
      </c>
      <c r="S73" s="13">
        <f>R73*(1+Assumptions!$C44)</f>
        <v>65.13674373</v>
      </c>
      <c r="T73" s="13">
        <f>S73*(1+Assumptions!$C44)</f>
        <v>65.78811116</v>
      </c>
      <c r="U73" s="13">
        <f>T73*(1+Assumptions!$C44)</f>
        <v>66.44599227</v>
      </c>
      <c r="V73" s="13">
        <f>U73*(1+Assumptions!$C44)</f>
        <v>67.1104522</v>
      </c>
      <c r="W73" s="13">
        <f>V73*(1+Assumptions!$C44)</f>
        <v>67.78155672</v>
      </c>
      <c r="X73" s="13">
        <f>W73*(1+Assumptions!$C44)</f>
        <v>68.45937229</v>
      </c>
      <c r="Y73" s="13">
        <f>X73*(1+Assumptions!$C44)</f>
        <v>69.14396601</v>
      </c>
    </row>
    <row r="74">
      <c r="A74" s="6" t="str">
        <f>Assumptions!A13</f>
        <v>Jasmine Scented</v>
      </c>
      <c r="B74" s="12">
        <f>Assumptions!B45/1000</f>
        <v>59</v>
      </c>
      <c r="C74" s="13">
        <f>B74*(1+Assumptions!$C45)</f>
        <v>59.295</v>
      </c>
      <c r="D74" s="13">
        <f>C74*(1+Assumptions!$C45)</f>
        <v>59.591475</v>
      </c>
      <c r="E74" s="13">
        <f>D74*(1+Assumptions!$C45)</f>
        <v>59.88943238</v>
      </c>
      <c r="F74" s="13">
        <f>E74*(1+Assumptions!$C45)</f>
        <v>60.18887954</v>
      </c>
      <c r="G74" s="13">
        <f>F74*(1+Assumptions!$C45)</f>
        <v>60.48982393</v>
      </c>
      <c r="H74" s="13">
        <f>G74*(1+Assumptions!$C45)</f>
        <v>60.79227305</v>
      </c>
      <c r="I74" s="13">
        <f>H74*(1+Assumptions!$C45)</f>
        <v>61.09623442</v>
      </c>
      <c r="J74" s="13">
        <f>I74*(1+Assumptions!$C45)</f>
        <v>61.40171559</v>
      </c>
      <c r="K74" s="13">
        <f>J74*(1+Assumptions!$C45)</f>
        <v>61.70872417</v>
      </c>
      <c r="L74" s="13">
        <f>K74*(1+Assumptions!$C45)</f>
        <v>62.01726779</v>
      </c>
      <c r="M74" s="13">
        <f>L74*(1+Assumptions!$C45)</f>
        <v>62.32735413</v>
      </c>
      <c r="N74" s="13">
        <f>M74*(1+Assumptions!$C45)</f>
        <v>62.6389909</v>
      </c>
      <c r="O74" s="13">
        <f>N74*(1+Assumptions!$C45)</f>
        <v>62.95218585</v>
      </c>
      <c r="P74" s="13">
        <f>O74*(1+Assumptions!$C45)</f>
        <v>63.26694678</v>
      </c>
      <c r="Q74" s="13">
        <f>P74*(1+Assumptions!$C45)</f>
        <v>63.58328152</v>
      </c>
      <c r="R74" s="13">
        <f>Q74*(1+Assumptions!$C45)</f>
        <v>63.90119793</v>
      </c>
      <c r="S74" s="13">
        <f>R74*(1+Assumptions!$C45)</f>
        <v>64.22070391</v>
      </c>
      <c r="T74" s="13">
        <f>S74*(1+Assumptions!$C45)</f>
        <v>64.54180743</v>
      </c>
      <c r="U74" s="13">
        <f>T74*(1+Assumptions!$C45)</f>
        <v>64.86451647</v>
      </c>
      <c r="V74" s="13">
        <f>U74*(1+Assumptions!$C45)</f>
        <v>65.18883905</v>
      </c>
      <c r="W74" s="13">
        <f>V74*(1+Assumptions!$C45)</f>
        <v>65.51478325</v>
      </c>
      <c r="X74" s="13">
        <f>W74*(1+Assumptions!$C45)</f>
        <v>65.84235717</v>
      </c>
      <c r="Y74" s="13">
        <f>X74*(1+Assumptions!$C45)</f>
        <v>66.17156895</v>
      </c>
    </row>
    <row r="75">
      <c r="A75" s="6" t="str">
        <f>Assumptions!A14</f>
        <v>Warm Vanilla</v>
      </c>
      <c r="B75" s="12">
        <f>Assumptions!B46/1000</f>
        <v>40</v>
      </c>
      <c r="C75" s="13">
        <f>B75*(1+Assumptions!$C46)</f>
        <v>40.4</v>
      </c>
      <c r="D75" s="13">
        <f>C75*(1+Assumptions!$C46)</f>
        <v>40.804</v>
      </c>
      <c r="E75" s="13">
        <f>D75*(1+Assumptions!$C46)</f>
        <v>41.21204</v>
      </c>
      <c r="F75" s="13">
        <f>E75*(1+Assumptions!$C46)</f>
        <v>41.6241604</v>
      </c>
      <c r="G75" s="13">
        <f>F75*(1+Assumptions!$C46)</f>
        <v>42.040402</v>
      </c>
      <c r="H75" s="13">
        <f>G75*(1+Assumptions!$C46)</f>
        <v>42.46080602</v>
      </c>
      <c r="I75" s="13">
        <f>H75*(1+Assumptions!$C46)</f>
        <v>42.88541408</v>
      </c>
      <c r="J75" s="13">
        <f>I75*(1+Assumptions!$C46)</f>
        <v>43.31426823</v>
      </c>
      <c r="K75" s="13">
        <f>J75*(1+Assumptions!$C46)</f>
        <v>43.74741091</v>
      </c>
      <c r="L75" s="13">
        <f>K75*(1+Assumptions!$C46)</f>
        <v>44.18488502</v>
      </c>
      <c r="M75" s="13">
        <f>L75*(1+Assumptions!$C46)</f>
        <v>44.62673387</v>
      </c>
      <c r="N75" s="13">
        <f>M75*(1+Assumptions!$C46)</f>
        <v>45.07300121</v>
      </c>
      <c r="O75" s="13">
        <f>N75*(1+Assumptions!$C46)</f>
        <v>45.52373122</v>
      </c>
      <c r="P75" s="13">
        <f>O75*(1+Assumptions!$C46)</f>
        <v>45.97896853</v>
      </c>
      <c r="Q75" s="13">
        <f>P75*(1+Assumptions!$C46)</f>
        <v>46.43875821</v>
      </c>
      <c r="R75" s="13">
        <f>Q75*(1+Assumptions!$C46)</f>
        <v>46.9031458</v>
      </c>
      <c r="S75" s="13">
        <f>R75*(1+Assumptions!$C46)</f>
        <v>47.37217725</v>
      </c>
      <c r="T75" s="13">
        <f>S75*(1+Assumptions!$C46)</f>
        <v>47.84589903</v>
      </c>
      <c r="U75" s="13">
        <f>T75*(1+Assumptions!$C46)</f>
        <v>48.32435802</v>
      </c>
      <c r="V75" s="13">
        <f>U75*(1+Assumptions!$C46)</f>
        <v>48.8076016</v>
      </c>
      <c r="W75" s="13">
        <f>V75*(1+Assumptions!$C46)</f>
        <v>49.29567761</v>
      </c>
      <c r="X75" s="13">
        <f>W75*(1+Assumptions!$C46)</f>
        <v>49.78863439</v>
      </c>
      <c r="Y75" s="13">
        <f>X75*(1+Assumptions!$C46)</f>
        <v>50.28652073</v>
      </c>
    </row>
    <row r="76">
      <c r="A76" s="6" t="str">
        <f>Assumptions!A15</f>
        <v>Floral Aroma</v>
      </c>
      <c r="B76" s="12">
        <f>Assumptions!B47/1000</f>
        <v>30</v>
      </c>
      <c r="C76" s="13">
        <f>B76*(1+Assumptions!$C47)</f>
        <v>30.45</v>
      </c>
      <c r="D76" s="13">
        <f>C76*(1+Assumptions!$C47)</f>
        <v>30.90675</v>
      </c>
      <c r="E76" s="13">
        <f>D76*(1+Assumptions!$C47)</f>
        <v>31.37035125</v>
      </c>
      <c r="F76" s="13">
        <f>E76*(1+Assumptions!$C47)</f>
        <v>31.84090652</v>
      </c>
      <c r="G76" s="13">
        <f>F76*(1+Assumptions!$C47)</f>
        <v>32.31852012</v>
      </c>
      <c r="H76" s="13">
        <f>G76*(1+Assumptions!$C47)</f>
        <v>32.80329792</v>
      </c>
      <c r="I76" s="13">
        <f>H76*(1+Assumptions!$C47)</f>
        <v>33.29534739</v>
      </c>
      <c r="J76" s="13">
        <f>I76*(1+Assumptions!$C47)</f>
        <v>33.7947776</v>
      </c>
      <c r="K76" s="13">
        <f>J76*(1+Assumptions!$C47)</f>
        <v>34.30169926</v>
      </c>
      <c r="L76" s="13">
        <f>K76*(1+Assumptions!$C47)</f>
        <v>34.81622475</v>
      </c>
      <c r="M76" s="13">
        <f>L76*(1+Assumptions!$C47)</f>
        <v>35.33846812</v>
      </c>
      <c r="N76" s="13">
        <f>M76*(1+Assumptions!$C47)</f>
        <v>35.86854514</v>
      </c>
      <c r="O76" s="13">
        <f>N76*(1+Assumptions!$C47)</f>
        <v>36.40657332</v>
      </c>
      <c r="P76" s="13">
        <f>O76*(1+Assumptions!$C47)</f>
        <v>36.95267192</v>
      </c>
      <c r="Q76" s="13">
        <f>P76*(1+Assumptions!$C47)</f>
        <v>37.506962</v>
      </c>
      <c r="R76" s="13">
        <f>Q76*(1+Assumptions!$C47)</f>
        <v>38.06956643</v>
      </c>
      <c r="S76" s="13">
        <f>R76*(1+Assumptions!$C47)</f>
        <v>38.64060993</v>
      </c>
      <c r="T76" s="13">
        <f>S76*(1+Assumptions!$C47)</f>
        <v>39.22021907</v>
      </c>
      <c r="U76" s="13">
        <f>T76*(1+Assumptions!$C47)</f>
        <v>39.80852236</v>
      </c>
      <c r="V76" s="13">
        <f>U76*(1+Assumptions!$C47)</f>
        <v>40.4056502</v>
      </c>
      <c r="W76" s="13">
        <f>V76*(1+Assumptions!$C47)</f>
        <v>41.01173495</v>
      </c>
      <c r="X76" s="13">
        <f>W76*(1+Assumptions!$C47)</f>
        <v>41.62691097</v>
      </c>
      <c r="Y76" s="13">
        <f>X76*(1+Assumptions!$C47)</f>
        <v>42.25131464</v>
      </c>
    </row>
    <row r="77">
      <c r="A77" s="6"/>
      <c r="B77" s="6"/>
      <c r="C77" s="6"/>
      <c r="D77" s="6"/>
      <c r="E77" s="6"/>
      <c r="F77" s="6"/>
      <c r="G77" s="6"/>
      <c r="H77" s="6"/>
      <c r="I77" s="6"/>
      <c r="J77" s="6"/>
      <c r="K77" s="6"/>
      <c r="L77" s="6"/>
      <c r="M77" s="6"/>
      <c r="N77" s="6"/>
      <c r="O77" s="6"/>
      <c r="P77" s="6"/>
      <c r="Q77" s="6"/>
      <c r="R77" s="6"/>
      <c r="S77" s="6"/>
      <c r="T77" s="6"/>
      <c r="U77" s="6"/>
      <c r="V77" s="6"/>
      <c r="W77" s="6"/>
      <c r="X77" s="6"/>
      <c r="Y77" s="6"/>
    </row>
    <row r="78">
      <c r="A78" s="6"/>
      <c r="B78" s="6"/>
      <c r="C78" s="6"/>
      <c r="D78" s="6"/>
      <c r="E78" s="6"/>
      <c r="F78" s="6"/>
      <c r="G78" s="6"/>
      <c r="H78" s="6"/>
      <c r="I78" s="6"/>
      <c r="J78" s="6"/>
      <c r="K78" s="6"/>
      <c r="L78" s="6"/>
      <c r="M78" s="6"/>
      <c r="N78" s="6"/>
      <c r="O78" s="6"/>
      <c r="P78" s="6"/>
      <c r="Q78" s="6"/>
      <c r="R78" s="6"/>
      <c r="S78" s="6"/>
      <c r="T78" s="6"/>
      <c r="U78" s="6"/>
      <c r="V78" s="6"/>
      <c r="W78" s="6"/>
      <c r="X78" s="6"/>
      <c r="Y78"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81</v>
      </c>
      <c r="B1" s="6"/>
    </row>
    <row r="2">
      <c r="A2" s="14" t="s">
        <v>29</v>
      </c>
      <c r="B2" s="6"/>
    </row>
    <row r="3">
      <c r="A3" s="6" t="s">
        <v>23</v>
      </c>
      <c r="B3" s="12">
        <f>Assumptions!B2*Assumptions!$B26</f>
        <v>900</v>
      </c>
    </row>
    <row r="4">
      <c r="A4" s="6" t="s">
        <v>24</v>
      </c>
      <c r="B4" s="12">
        <f>Assumptions!C2*Assumptions!$B27</f>
        <v>288</v>
      </c>
    </row>
    <row r="5">
      <c r="A5" s="6" t="s">
        <v>25</v>
      </c>
      <c r="B5" s="12">
        <f>Assumptions!D2*Assumptions!$B28</f>
        <v>150</v>
      </c>
    </row>
    <row r="6">
      <c r="A6" s="6" t="s">
        <v>26</v>
      </c>
      <c r="B6" s="12">
        <f>Assumptions!E2*Assumptions!$B29</f>
        <v>0</v>
      </c>
    </row>
    <row r="7">
      <c r="A7" s="6" t="s">
        <v>27</v>
      </c>
      <c r="B7" s="12">
        <f>Assumptions!F2*Assumptions!$B30</f>
        <v>0</v>
      </c>
    </row>
    <row r="8">
      <c r="A8" s="6" t="s">
        <v>28</v>
      </c>
      <c r="B8" s="12">
        <f>Assumptions!G2*Assumptions!$B31</f>
        <v>0</v>
      </c>
    </row>
    <row r="9">
      <c r="A9" s="6" t="s">
        <v>82</v>
      </c>
      <c r="B9" s="12">
        <f>SUM(B3:B8)</f>
        <v>1338</v>
      </c>
    </row>
    <row r="10">
      <c r="A10" s="14" t="s">
        <v>30</v>
      </c>
      <c r="B10" s="6"/>
    </row>
    <row r="11">
      <c r="A11" s="6" t="s">
        <v>23</v>
      </c>
      <c r="B11" s="12">
        <f>Assumptions!B3*Assumptions!$B26</f>
        <v>900</v>
      </c>
    </row>
    <row r="12">
      <c r="A12" s="6" t="s">
        <v>24</v>
      </c>
      <c r="B12" s="12">
        <f>Assumptions!C3*Assumptions!$B27</f>
        <v>288</v>
      </c>
    </row>
    <row r="13">
      <c r="A13" s="6" t="s">
        <v>25</v>
      </c>
      <c r="B13" s="12">
        <f>Assumptions!D3*Assumptions!$B28</f>
        <v>0</v>
      </c>
    </row>
    <row r="14">
      <c r="A14" s="6" t="s">
        <v>26</v>
      </c>
      <c r="B14" s="12">
        <f>Assumptions!E3*Assumptions!$B29</f>
        <v>140</v>
      </c>
    </row>
    <row r="15">
      <c r="A15" s="6" t="s">
        <v>27</v>
      </c>
      <c r="B15" s="12">
        <f>Assumptions!F3*Assumptions!$B30</f>
        <v>0</v>
      </c>
    </row>
    <row r="16">
      <c r="A16" s="6" t="s">
        <v>28</v>
      </c>
      <c r="B16" s="12">
        <f>Assumptions!G3*Assumptions!$B31</f>
        <v>0</v>
      </c>
    </row>
    <row r="17">
      <c r="A17" s="6" t="s">
        <v>82</v>
      </c>
      <c r="B17" s="12">
        <f>SUM(B11:B16)</f>
        <v>1328</v>
      </c>
    </row>
    <row r="18">
      <c r="A18" s="14" t="s">
        <v>31</v>
      </c>
      <c r="B18" s="6"/>
    </row>
    <row r="19">
      <c r="A19" s="6" t="s">
        <v>23</v>
      </c>
      <c r="B19" s="12">
        <f>Assumptions!B4*Assumptions!$B26</f>
        <v>900</v>
      </c>
    </row>
    <row r="20">
      <c r="A20" s="6" t="s">
        <v>24</v>
      </c>
      <c r="B20" s="12">
        <f>Assumptions!C4*Assumptions!$B27</f>
        <v>288</v>
      </c>
    </row>
    <row r="21">
      <c r="A21" s="6" t="s">
        <v>25</v>
      </c>
      <c r="B21" s="12">
        <f>Assumptions!D4*Assumptions!$B28</f>
        <v>0</v>
      </c>
    </row>
    <row r="22">
      <c r="A22" s="6" t="s">
        <v>26</v>
      </c>
      <c r="B22" s="12">
        <f>Assumptions!E4*Assumptions!$B29</f>
        <v>0</v>
      </c>
    </row>
    <row r="23">
      <c r="A23" s="6" t="s">
        <v>27</v>
      </c>
      <c r="B23" s="12">
        <f>Assumptions!F4*Assumptions!$B30</f>
        <v>150</v>
      </c>
    </row>
    <row r="24">
      <c r="A24" s="6" t="s">
        <v>28</v>
      </c>
      <c r="B24" s="12">
        <f>Assumptions!G4*Assumptions!$B31</f>
        <v>0</v>
      </c>
    </row>
    <row r="25">
      <c r="A25" s="6" t="s">
        <v>82</v>
      </c>
      <c r="B25" s="12">
        <f>SUM(B19:B24)</f>
        <v>1338</v>
      </c>
    </row>
    <row r="26">
      <c r="A26" s="14" t="s">
        <v>32</v>
      </c>
      <c r="B26" s="6"/>
    </row>
    <row r="27">
      <c r="A27" s="6" t="s">
        <v>23</v>
      </c>
      <c r="B27" s="12">
        <f>Assumptions!B5*Assumptions!$B26</f>
        <v>900</v>
      </c>
    </row>
    <row r="28">
      <c r="A28" s="6" t="s">
        <v>24</v>
      </c>
      <c r="B28" s="12">
        <f>Assumptions!C5*Assumptions!$B27</f>
        <v>288</v>
      </c>
    </row>
    <row r="29">
      <c r="A29" s="6" t="s">
        <v>25</v>
      </c>
      <c r="B29" s="12">
        <f>Assumptions!D5*Assumptions!$B28</f>
        <v>0</v>
      </c>
    </row>
    <row r="30">
      <c r="A30" s="6" t="s">
        <v>26</v>
      </c>
      <c r="B30" s="12">
        <f>Assumptions!E5*Assumptions!$B29</f>
        <v>0</v>
      </c>
    </row>
    <row r="31">
      <c r="A31" s="6" t="s">
        <v>27</v>
      </c>
      <c r="B31" s="12">
        <f>Assumptions!F5*Assumptions!$B30</f>
        <v>0</v>
      </c>
    </row>
    <row r="32">
      <c r="A32" s="6" t="s">
        <v>28</v>
      </c>
      <c r="B32" s="12">
        <f>Assumptions!G5*Assumptions!$B31</f>
        <v>144</v>
      </c>
    </row>
    <row r="33">
      <c r="A33" s="6" t="s">
        <v>82</v>
      </c>
      <c r="B33" s="12">
        <f>SUM(B27:B32)</f>
        <v>1332</v>
      </c>
    </row>
    <row r="34">
      <c r="A34" s="14" t="s">
        <v>33</v>
      </c>
      <c r="B34" s="6"/>
    </row>
    <row r="35">
      <c r="A35" s="6" t="s">
        <v>23</v>
      </c>
      <c r="B35" s="12">
        <f>Assumptions!B6*Assumptions!$B26</f>
        <v>900</v>
      </c>
    </row>
    <row r="36">
      <c r="A36" s="6" t="s">
        <v>24</v>
      </c>
      <c r="B36" s="12">
        <f>Assumptions!C6*Assumptions!$B27</f>
        <v>288</v>
      </c>
    </row>
    <row r="37">
      <c r="A37" s="6" t="s">
        <v>25</v>
      </c>
      <c r="B37" s="12">
        <f>Assumptions!D6*Assumptions!$B28</f>
        <v>75</v>
      </c>
    </row>
    <row r="38">
      <c r="A38" s="6" t="s">
        <v>26</v>
      </c>
      <c r="B38" s="12">
        <f>Assumptions!E6*Assumptions!$B29</f>
        <v>0</v>
      </c>
    </row>
    <row r="39">
      <c r="A39" s="6" t="s">
        <v>27</v>
      </c>
      <c r="B39" s="12">
        <f>Assumptions!F6*Assumptions!$B30</f>
        <v>75</v>
      </c>
    </row>
    <row r="40">
      <c r="A40" s="6" t="s">
        <v>28</v>
      </c>
      <c r="B40" s="12">
        <f>Assumptions!G6*Assumptions!$B31</f>
        <v>0</v>
      </c>
    </row>
    <row r="41">
      <c r="A41" s="6" t="s">
        <v>82</v>
      </c>
      <c r="B41" s="12">
        <f>SUM(B35:B40)</f>
        <v>1338</v>
      </c>
    </row>
    <row r="42">
      <c r="A42" s="14" t="s">
        <v>34</v>
      </c>
      <c r="B42" s="6"/>
    </row>
    <row r="43">
      <c r="A43" s="6" t="s">
        <v>23</v>
      </c>
      <c r="B43" s="12">
        <f>Assumptions!B7*Assumptions!$B26</f>
        <v>900</v>
      </c>
    </row>
    <row r="44">
      <c r="A44" s="6" t="s">
        <v>24</v>
      </c>
      <c r="B44" s="12">
        <f>Assumptions!C7*Assumptions!$B27</f>
        <v>288</v>
      </c>
    </row>
    <row r="45">
      <c r="A45" s="6" t="s">
        <v>25</v>
      </c>
      <c r="B45" s="12">
        <f>Assumptions!D7*Assumptions!$B28</f>
        <v>0</v>
      </c>
    </row>
    <row r="46">
      <c r="A46" s="6" t="s">
        <v>26</v>
      </c>
      <c r="B46" s="12">
        <f>Assumptions!E7*Assumptions!$B29</f>
        <v>70</v>
      </c>
    </row>
    <row r="47">
      <c r="A47" s="6" t="s">
        <v>27</v>
      </c>
      <c r="B47" s="12">
        <f>Assumptions!F7*Assumptions!$B30</f>
        <v>0</v>
      </c>
    </row>
    <row r="48">
      <c r="A48" s="6" t="s">
        <v>28</v>
      </c>
      <c r="B48" s="12">
        <f>Assumptions!G7*Assumptions!$B31</f>
        <v>72</v>
      </c>
    </row>
    <row r="49">
      <c r="A49" s="6" t="s">
        <v>82</v>
      </c>
      <c r="B49" s="12">
        <f>SUM(B43:B48)</f>
        <v>1330</v>
      </c>
    </row>
    <row r="50">
      <c r="A50" s="6"/>
      <c r="B50" s="6"/>
    </row>
    <row r="51">
      <c r="A51" s="6"/>
      <c r="B51"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52</v>
      </c>
      <c r="C1" s="6" t="s">
        <v>53</v>
      </c>
      <c r="D1" s="6" t="s">
        <v>54</v>
      </c>
      <c r="E1" s="6" t="s">
        <v>55</v>
      </c>
      <c r="F1" s="6" t="s">
        <v>56</v>
      </c>
      <c r="G1" s="6" t="s">
        <v>57</v>
      </c>
      <c r="H1" s="6" t="s">
        <v>58</v>
      </c>
      <c r="I1" s="6" t="s">
        <v>59</v>
      </c>
      <c r="J1" s="6" t="s">
        <v>60</v>
      </c>
      <c r="K1" s="6" t="s">
        <v>61</v>
      </c>
      <c r="L1" s="6" t="s">
        <v>62</v>
      </c>
      <c r="M1" s="6" t="s">
        <v>63</v>
      </c>
      <c r="N1" s="6" t="s">
        <v>64</v>
      </c>
      <c r="O1" s="6" t="s">
        <v>65</v>
      </c>
      <c r="P1" s="6" t="s">
        <v>66</v>
      </c>
      <c r="Q1" s="6" t="s">
        <v>67</v>
      </c>
      <c r="R1" s="6" t="s">
        <v>68</v>
      </c>
      <c r="S1" s="6" t="s">
        <v>69</v>
      </c>
      <c r="T1" s="6" t="s">
        <v>70</v>
      </c>
      <c r="U1" s="6" t="s">
        <v>71</v>
      </c>
      <c r="V1" s="6" t="s">
        <v>72</v>
      </c>
      <c r="W1" s="6" t="s">
        <v>73</v>
      </c>
      <c r="X1" s="6" t="s">
        <v>74</v>
      </c>
      <c r="Y1" s="6" t="s">
        <v>75</v>
      </c>
    </row>
    <row r="2">
      <c r="A2" s="6" t="s">
        <v>80</v>
      </c>
      <c r="B2" s="6"/>
      <c r="C2" s="6"/>
      <c r="D2" s="6"/>
      <c r="E2" s="6"/>
      <c r="F2" s="6"/>
      <c r="G2" s="6"/>
      <c r="H2" s="6"/>
      <c r="I2" s="6"/>
      <c r="J2" s="6"/>
      <c r="K2" s="6"/>
      <c r="L2" s="6"/>
      <c r="M2" s="6"/>
      <c r="N2" s="6"/>
      <c r="O2" s="6"/>
      <c r="P2" s="6"/>
      <c r="Q2" s="6"/>
      <c r="R2" s="6"/>
      <c r="S2" s="6"/>
      <c r="T2" s="6"/>
      <c r="U2" s="6"/>
      <c r="V2" s="6"/>
      <c r="W2" s="6"/>
      <c r="X2" s="6"/>
      <c r="Y2" s="6"/>
    </row>
    <row r="3">
      <c r="A3" s="6" t="str">
        <f>Assumptions!A2</f>
        <v>Vanilla Scented</v>
      </c>
      <c r="B3" s="9">
        <f>'Calcs-1'!B71*Assumptions!$B50</f>
        <v>59500</v>
      </c>
      <c r="C3" s="9">
        <f>'Calcs-1'!C71*Assumptions!$B50</f>
        <v>60392.5</v>
      </c>
      <c r="D3" s="9">
        <f>'Calcs-1'!D71*Assumptions!$B50</f>
        <v>61298.3875</v>
      </c>
      <c r="E3" s="9">
        <f>'Calcs-1'!E71*Assumptions!$B50</f>
        <v>62217.86331</v>
      </c>
      <c r="F3" s="9">
        <f>'Calcs-1'!F71*Assumptions!$B50</f>
        <v>63151.13126</v>
      </c>
      <c r="G3" s="9">
        <f>'Calcs-1'!G71*Assumptions!$B50</f>
        <v>64098.39823</v>
      </c>
      <c r="H3" s="9">
        <f>'Calcs-1'!H71*Assumptions!$B50</f>
        <v>65059.8742</v>
      </c>
      <c r="I3" s="9">
        <f>'Calcs-1'!I71*Assumptions!$B50</f>
        <v>66035.77232</v>
      </c>
      <c r="J3" s="9">
        <f>'Calcs-1'!J71*Assumptions!$B50</f>
        <v>67026.3089</v>
      </c>
      <c r="K3" s="9">
        <f>'Calcs-1'!K71*Assumptions!$B50</f>
        <v>68031.70354</v>
      </c>
      <c r="L3" s="9">
        <f>'Calcs-1'!L71*Assumptions!$B50</f>
        <v>69052.17909</v>
      </c>
      <c r="M3" s="9">
        <f>'Calcs-1'!M71*Assumptions!$B50</f>
        <v>70087.96178</v>
      </c>
      <c r="N3" s="9">
        <f>'Calcs-1'!N71*Assumptions!$B50</f>
        <v>71139.2812</v>
      </c>
      <c r="O3" s="9">
        <f>'Calcs-1'!O71*Assumptions!$B50</f>
        <v>72206.37042</v>
      </c>
      <c r="P3" s="9">
        <f>'Calcs-1'!P71*Assumptions!$B50</f>
        <v>73289.46598</v>
      </c>
      <c r="Q3" s="9">
        <f>'Calcs-1'!Q71*Assumptions!$B50</f>
        <v>74388.80797</v>
      </c>
      <c r="R3" s="9">
        <f>'Calcs-1'!R71*Assumptions!$B50</f>
        <v>75504.64009</v>
      </c>
      <c r="S3" s="9">
        <f>'Calcs-1'!S71*Assumptions!$B50</f>
        <v>76637.20969</v>
      </c>
      <c r="T3" s="9">
        <f>'Calcs-1'!T71*Assumptions!$B50</f>
        <v>77786.76783</v>
      </c>
      <c r="U3" s="9">
        <f>'Calcs-1'!U71*Assumptions!$B50</f>
        <v>78953.56935</v>
      </c>
      <c r="V3" s="9">
        <f>'Calcs-1'!V71*Assumptions!$B50</f>
        <v>80137.87289</v>
      </c>
      <c r="W3" s="9">
        <f>'Calcs-1'!W71*Assumptions!$B50</f>
        <v>81339.94098</v>
      </c>
      <c r="X3" s="9">
        <f>'Calcs-1'!X71*Assumptions!$B50</f>
        <v>82560.0401</v>
      </c>
      <c r="Y3" s="9">
        <f>'Calcs-1'!Y71*Assumptions!$B50</f>
        <v>83798.4407</v>
      </c>
    </row>
    <row r="4">
      <c r="A4" s="6" t="str">
        <f>Assumptions!A3</f>
        <v>Rose Scented</v>
      </c>
      <c r="B4" s="9">
        <f>'Calcs-1'!B72*Assumptions!$B51</f>
        <v>91200</v>
      </c>
      <c r="C4" s="9">
        <f>'Calcs-1'!C72*Assumptions!$B51</f>
        <v>92112</v>
      </c>
      <c r="D4" s="9">
        <f>'Calcs-1'!D72*Assumptions!$B51</f>
        <v>93033.12</v>
      </c>
      <c r="E4" s="9">
        <f>'Calcs-1'!E72*Assumptions!$B51</f>
        <v>93963.4512</v>
      </c>
      <c r="F4" s="9">
        <f>'Calcs-1'!F72*Assumptions!$B51</f>
        <v>94903.08571</v>
      </c>
      <c r="G4" s="9">
        <f>'Calcs-1'!G72*Assumptions!$B51</f>
        <v>95852.11657</v>
      </c>
      <c r="H4" s="9">
        <f>'Calcs-1'!H72*Assumptions!$B51</f>
        <v>96810.63773</v>
      </c>
      <c r="I4" s="9">
        <f>'Calcs-1'!I72*Assumptions!$B51</f>
        <v>97778.74411</v>
      </c>
      <c r="J4" s="9">
        <f>'Calcs-1'!J72*Assumptions!$B51</f>
        <v>98756.53155</v>
      </c>
      <c r="K4" s="9">
        <f>'Calcs-1'!K72*Assumptions!$B51</f>
        <v>99744.09687</v>
      </c>
      <c r="L4" s="9">
        <f>'Calcs-1'!L72*Assumptions!$B51</f>
        <v>100741.5378</v>
      </c>
      <c r="M4" s="9">
        <f>'Calcs-1'!M72*Assumptions!$B51</f>
        <v>101748.9532</v>
      </c>
      <c r="N4" s="9">
        <f>'Calcs-1'!N72*Assumptions!$B51</f>
        <v>102766.4427</v>
      </c>
      <c r="O4" s="9">
        <f>'Calcs-1'!O72*Assumptions!$B51</f>
        <v>103794.1072</v>
      </c>
      <c r="P4" s="9">
        <f>'Calcs-1'!P72*Assumptions!$B51</f>
        <v>104832.0482</v>
      </c>
      <c r="Q4" s="9">
        <f>'Calcs-1'!Q72*Assumptions!$B51</f>
        <v>105880.3687</v>
      </c>
      <c r="R4" s="9">
        <f>'Calcs-1'!R72*Assumptions!$B51</f>
        <v>106939.1724</v>
      </c>
      <c r="S4" s="9">
        <f>'Calcs-1'!S72*Assumptions!$B51</f>
        <v>108008.5641</v>
      </c>
      <c r="T4" s="9">
        <f>'Calcs-1'!T72*Assumptions!$B51</f>
        <v>109088.6498</v>
      </c>
      <c r="U4" s="9">
        <f>'Calcs-1'!U72*Assumptions!$B51</f>
        <v>110179.5363</v>
      </c>
      <c r="V4" s="9">
        <f>'Calcs-1'!V72*Assumptions!$B51</f>
        <v>111281.3316</v>
      </c>
      <c r="W4" s="9">
        <f>'Calcs-1'!W72*Assumptions!$B51</f>
        <v>112394.145</v>
      </c>
      <c r="X4" s="9">
        <f>'Calcs-1'!X72*Assumptions!$B51</f>
        <v>113518.0864</v>
      </c>
      <c r="Y4" s="9">
        <f>'Calcs-1'!Y72*Assumptions!$B51</f>
        <v>114653.2673</v>
      </c>
    </row>
    <row r="5">
      <c r="A5" s="6" t="str">
        <f>Assumptions!A4</f>
        <v>Musk Scented</v>
      </c>
      <c r="B5" s="9">
        <f>'Calcs-1'!B73*Assumptions!$B52</f>
        <v>93500</v>
      </c>
      <c r="C5" s="9">
        <f>'Calcs-1'!C73*Assumptions!$B52</f>
        <v>94435</v>
      </c>
      <c r="D5" s="9">
        <f>'Calcs-1'!D73*Assumptions!$B52</f>
        <v>95379.35</v>
      </c>
      <c r="E5" s="9">
        <f>'Calcs-1'!E73*Assumptions!$B52</f>
        <v>96333.1435</v>
      </c>
      <c r="F5" s="9">
        <f>'Calcs-1'!F73*Assumptions!$B52</f>
        <v>97296.47494</v>
      </c>
      <c r="G5" s="9">
        <f>'Calcs-1'!G73*Assumptions!$B52</f>
        <v>98269.43968</v>
      </c>
      <c r="H5" s="9">
        <f>'Calcs-1'!H73*Assumptions!$B52</f>
        <v>99252.13408</v>
      </c>
      <c r="I5" s="9">
        <f>'Calcs-1'!I73*Assumptions!$B52</f>
        <v>100244.6554</v>
      </c>
      <c r="J5" s="9">
        <f>'Calcs-1'!J73*Assumptions!$B52</f>
        <v>101247.102</v>
      </c>
      <c r="K5" s="9">
        <f>'Calcs-1'!K73*Assumptions!$B52</f>
        <v>102259.573</v>
      </c>
      <c r="L5" s="9">
        <f>'Calcs-1'!L73*Assumptions!$B52</f>
        <v>103282.1687</v>
      </c>
      <c r="M5" s="9">
        <f>'Calcs-1'!M73*Assumptions!$B52</f>
        <v>104314.9904</v>
      </c>
      <c r="N5" s="9">
        <f>'Calcs-1'!N73*Assumptions!$B52</f>
        <v>105358.1403</v>
      </c>
      <c r="O5" s="9">
        <f>'Calcs-1'!O73*Assumptions!$B52</f>
        <v>106411.7217</v>
      </c>
      <c r="P5" s="9">
        <f>'Calcs-1'!P73*Assumptions!$B52</f>
        <v>107475.8389</v>
      </c>
      <c r="Q5" s="9">
        <f>'Calcs-1'!Q73*Assumptions!$B52</f>
        <v>108550.5973</v>
      </c>
      <c r="R5" s="9">
        <f>'Calcs-1'!R73*Assumptions!$B52</f>
        <v>109636.1033</v>
      </c>
      <c r="S5" s="9">
        <f>'Calcs-1'!S73*Assumptions!$B52</f>
        <v>110732.4643</v>
      </c>
      <c r="T5" s="9">
        <f>'Calcs-1'!T73*Assumptions!$B52</f>
        <v>111839.789</v>
      </c>
      <c r="U5" s="9">
        <f>'Calcs-1'!U73*Assumptions!$B52</f>
        <v>112958.1869</v>
      </c>
      <c r="V5" s="9">
        <f>'Calcs-1'!V73*Assumptions!$B52</f>
        <v>114087.7687</v>
      </c>
      <c r="W5" s="9">
        <f>'Calcs-1'!W73*Assumptions!$B52</f>
        <v>115228.6464</v>
      </c>
      <c r="X5" s="9">
        <f>'Calcs-1'!X73*Assumptions!$B52</f>
        <v>116380.9329</v>
      </c>
      <c r="Y5" s="9">
        <f>'Calcs-1'!Y73*Assumptions!$B52</f>
        <v>117544.7422</v>
      </c>
    </row>
    <row r="6">
      <c r="A6" s="6" t="str">
        <f>Assumptions!A5</f>
        <v>Jasmine Scented</v>
      </c>
      <c r="B6" s="9">
        <f>'Calcs-1'!B74*Assumptions!$B53</f>
        <v>123900</v>
      </c>
      <c r="C6" s="9">
        <f>'Calcs-1'!C74*Assumptions!$B53</f>
        <v>124519.5</v>
      </c>
      <c r="D6" s="9">
        <f>'Calcs-1'!D74*Assumptions!$B53</f>
        <v>125142.0975</v>
      </c>
      <c r="E6" s="9">
        <f>'Calcs-1'!E74*Assumptions!$B53</f>
        <v>125767.808</v>
      </c>
      <c r="F6" s="9">
        <f>'Calcs-1'!F74*Assumptions!$B53</f>
        <v>126396.647</v>
      </c>
      <c r="G6" s="9">
        <f>'Calcs-1'!G74*Assumptions!$B53</f>
        <v>127028.6303</v>
      </c>
      <c r="H6" s="9">
        <f>'Calcs-1'!H74*Assumptions!$B53</f>
        <v>127663.7734</v>
      </c>
      <c r="I6" s="9">
        <f>'Calcs-1'!I74*Assumptions!$B53</f>
        <v>128302.0923</v>
      </c>
      <c r="J6" s="9">
        <f>'Calcs-1'!J74*Assumptions!$B53</f>
        <v>128943.6027</v>
      </c>
      <c r="K6" s="9">
        <f>'Calcs-1'!K74*Assumptions!$B53</f>
        <v>129588.3208</v>
      </c>
      <c r="L6" s="9">
        <f>'Calcs-1'!L74*Assumptions!$B53</f>
        <v>130236.2624</v>
      </c>
      <c r="M6" s="9">
        <f>'Calcs-1'!M74*Assumptions!$B53</f>
        <v>130887.4437</v>
      </c>
      <c r="N6" s="9">
        <f>'Calcs-1'!N74*Assumptions!$B53</f>
        <v>131541.8809</v>
      </c>
      <c r="O6" s="9">
        <f>'Calcs-1'!O74*Assumptions!$B53</f>
        <v>132199.5903</v>
      </c>
      <c r="P6" s="9">
        <f>'Calcs-1'!P74*Assumptions!$B53</f>
        <v>132860.5882</v>
      </c>
      <c r="Q6" s="9">
        <f>'Calcs-1'!Q74*Assumptions!$B53</f>
        <v>133524.8912</v>
      </c>
      <c r="R6" s="9">
        <f>'Calcs-1'!R74*Assumptions!$B53</f>
        <v>134192.5156</v>
      </c>
      <c r="S6" s="9">
        <f>'Calcs-1'!S74*Assumptions!$B53</f>
        <v>134863.4782</v>
      </c>
      <c r="T6" s="9">
        <f>'Calcs-1'!T74*Assumptions!$B53</f>
        <v>135537.7956</v>
      </c>
      <c r="U6" s="9">
        <f>'Calcs-1'!U74*Assumptions!$B53</f>
        <v>136215.4846</v>
      </c>
      <c r="V6" s="9">
        <f>'Calcs-1'!V74*Assumptions!$B53</f>
        <v>136896.562</v>
      </c>
      <c r="W6" s="9">
        <f>'Calcs-1'!W74*Assumptions!$B53</f>
        <v>137581.0448</v>
      </c>
      <c r="X6" s="9">
        <f>'Calcs-1'!X74*Assumptions!$B53</f>
        <v>138268.95</v>
      </c>
      <c r="Y6" s="9">
        <f>'Calcs-1'!Y74*Assumptions!$B53</f>
        <v>138960.2948</v>
      </c>
    </row>
    <row r="7">
      <c r="A7" s="6" t="str">
        <f>Assumptions!A6</f>
        <v>Warm Vanilla</v>
      </c>
      <c r="B7" s="9">
        <f>'Calcs-1'!B75*Assumptions!$B54</f>
        <v>92000</v>
      </c>
      <c r="C7" s="9">
        <f>'Calcs-1'!C75*Assumptions!$B54</f>
        <v>92920</v>
      </c>
      <c r="D7" s="9">
        <f>'Calcs-1'!D75*Assumptions!$B54</f>
        <v>93849.2</v>
      </c>
      <c r="E7" s="9">
        <f>'Calcs-1'!E75*Assumptions!$B54</f>
        <v>94787.692</v>
      </c>
      <c r="F7" s="9">
        <f>'Calcs-1'!F75*Assumptions!$B54</f>
        <v>95735.56892</v>
      </c>
      <c r="G7" s="9">
        <f>'Calcs-1'!G75*Assumptions!$B54</f>
        <v>96692.92461</v>
      </c>
      <c r="H7" s="9">
        <f>'Calcs-1'!H75*Assumptions!$B54</f>
        <v>97659.85386</v>
      </c>
      <c r="I7" s="9">
        <f>'Calcs-1'!I75*Assumptions!$B54</f>
        <v>98636.45239</v>
      </c>
      <c r="J7" s="9">
        <f>'Calcs-1'!J75*Assumptions!$B54</f>
        <v>99622.81692</v>
      </c>
      <c r="K7" s="9">
        <f>'Calcs-1'!K75*Assumptions!$B54</f>
        <v>100619.0451</v>
      </c>
      <c r="L7" s="9">
        <f>'Calcs-1'!L75*Assumptions!$B54</f>
        <v>101625.2355</v>
      </c>
      <c r="M7" s="9">
        <f>'Calcs-1'!M75*Assumptions!$B54</f>
        <v>102641.4879</v>
      </c>
      <c r="N7" s="9">
        <f>'Calcs-1'!N75*Assumptions!$B54</f>
        <v>103667.9028</v>
      </c>
      <c r="O7" s="9">
        <f>'Calcs-1'!O75*Assumptions!$B54</f>
        <v>104704.5818</v>
      </c>
      <c r="P7" s="9">
        <f>'Calcs-1'!P75*Assumptions!$B54</f>
        <v>105751.6276</v>
      </c>
      <c r="Q7" s="9">
        <f>'Calcs-1'!Q75*Assumptions!$B54</f>
        <v>106809.1439</v>
      </c>
      <c r="R7" s="9">
        <f>'Calcs-1'!R75*Assumptions!$B54</f>
        <v>107877.2353</v>
      </c>
      <c r="S7" s="9">
        <f>'Calcs-1'!S75*Assumptions!$B54</f>
        <v>108956.0077</v>
      </c>
      <c r="T7" s="9">
        <f>'Calcs-1'!T75*Assumptions!$B54</f>
        <v>110045.5678</v>
      </c>
      <c r="U7" s="9">
        <f>'Calcs-1'!U75*Assumptions!$B54</f>
        <v>111146.0234</v>
      </c>
      <c r="V7" s="9">
        <f>'Calcs-1'!V75*Assumptions!$B54</f>
        <v>112257.4837</v>
      </c>
      <c r="W7" s="9">
        <f>'Calcs-1'!W75*Assumptions!$B54</f>
        <v>113380.0585</v>
      </c>
      <c r="X7" s="9">
        <f>'Calcs-1'!X75*Assumptions!$B54</f>
        <v>114513.8591</v>
      </c>
      <c r="Y7" s="9">
        <f>'Calcs-1'!Y75*Assumptions!$B54</f>
        <v>115658.9977</v>
      </c>
    </row>
    <row r="8">
      <c r="A8" s="6" t="str">
        <f>Assumptions!A7</f>
        <v>Floral Aroma</v>
      </c>
      <c r="B8" s="9">
        <f>'Calcs-1'!B76*Assumptions!$B55</f>
        <v>75000</v>
      </c>
      <c r="C8" s="9">
        <f>'Calcs-1'!C76*Assumptions!$B55</f>
        <v>76125</v>
      </c>
      <c r="D8" s="9">
        <f>'Calcs-1'!D76*Assumptions!$B55</f>
        <v>77266.875</v>
      </c>
      <c r="E8" s="9">
        <f>'Calcs-1'!E76*Assumptions!$B55</f>
        <v>78425.87813</v>
      </c>
      <c r="F8" s="9">
        <f>'Calcs-1'!F76*Assumptions!$B55</f>
        <v>79602.2663</v>
      </c>
      <c r="G8" s="9">
        <f>'Calcs-1'!G76*Assumptions!$B55</f>
        <v>80796.30029</v>
      </c>
      <c r="H8" s="9">
        <f>'Calcs-1'!H76*Assumptions!$B55</f>
        <v>82008.2448</v>
      </c>
      <c r="I8" s="9">
        <f>'Calcs-1'!I76*Assumptions!$B55</f>
        <v>83238.36847</v>
      </c>
      <c r="J8" s="9">
        <f>'Calcs-1'!J76*Assumptions!$B55</f>
        <v>84486.94399</v>
      </c>
      <c r="K8" s="9">
        <f>'Calcs-1'!K76*Assumptions!$B55</f>
        <v>85754.24815</v>
      </c>
      <c r="L8" s="9">
        <f>'Calcs-1'!L76*Assumptions!$B55</f>
        <v>87040.56188</v>
      </c>
      <c r="M8" s="9">
        <f>'Calcs-1'!M76*Assumptions!$B55</f>
        <v>88346.17031</v>
      </c>
      <c r="N8" s="9">
        <f>'Calcs-1'!N76*Assumptions!$B55</f>
        <v>89671.36286</v>
      </c>
      <c r="O8" s="9">
        <f>'Calcs-1'!O76*Assumptions!$B55</f>
        <v>91016.4333</v>
      </c>
      <c r="P8" s="9">
        <f>'Calcs-1'!P76*Assumptions!$B55</f>
        <v>92381.6798</v>
      </c>
      <c r="Q8" s="9">
        <f>'Calcs-1'!Q76*Assumptions!$B55</f>
        <v>93767.405</v>
      </c>
      <c r="R8" s="9">
        <f>'Calcs-1'!R76*Assumptions!$B55</f>
        <v>95173.91607</v>
      </c>
      <c r="S8" s="9">
        <f>'Calcs-1'!S76*Assumptions!$B55</f>
        <v>96601.52482</v>
      </c>
      <c r="T8" s="9">
        <f>'Calcs-1'!T76*Assumptions!$B55</f>
        <v>98050.54769</v>
      </c>
      <c r="U8" s="9">
        <f>'Calcs-1'!U76*Assumptions!$B55</f>
        <v>99521.3059</v>
      </c>
      <c r="V8" s="9">
        <f>'Calcs-1'!V76*Assumptions!$B55</f>
        <v>101014.1255</v>
      </c>
      <c r="W8" s="9">
        <f>'Calcs-1'!W76*Assumptions!$B55</f>
        <v>102529.3374</v>
      </c>
      <c r="X8" s="9">
        <f>'Calcs-1'!X76*Assumptions!$B55</f>
        <v>104067.2774</v>
      </c>
      <c r="Y8" s="9">
        <f>'Calcs-1'!Y76*Assumptions!$B55</f>
        <v>105628.2866</v>
      </c>
    </row>
    <row r="9">
      <c r="A9" s="6" t="s">
        <v>83</v>
      </c>
      <c r="B9" s="9">
        <f t="shared" ref="B9:Y9" si="1">SUM(B3:B8)</f>
        <v>535100</v>
      </c>
      <c r="C9" s="9">
        <f t="shared" si="1"/>
        <v>540504</v>
      </c>
      <c r="D9" s="9">
        <f t="shared" si="1"/>
        <v>545969.03</v>
      </c>
      <c r="E9" s="9">
        <f t="shared" si="1"/>
        <v>551495.8361</v>
      </c>
      <c r="F9" s="9">
        <f t="shared" si="1"/>
        <v>557085.1742</v>
      </c>
      <c r="G9" s="9">
        <f t="shared" si="1"/>
        <v>562737.8096</v>
      </c>
      <c r="H9" s="9">
        <f t="shared" si="1"/>
        <v>568454.5181</v>
      </c>
      <c r="I9" s="9">
        <f t="shared" si="1"/>
        <v>574236.085</v>
      </c>
      <c r="J9" s="9">
        <f t="shared" si="1"/>
        <v>580083.3061</v>
      </c>
      <c r="K9" s="9">
        <f t="shared" si="1"/>
        <v>585996.9874</v>
      </c>
      <c r="L9" s="9">
        <f t="shared" si="1"/>
        <v>591977.9454</v>
      </c>
      <c r="M9" s="9">
        <f t="shared" si="1"/>
        <v>598027.0073</v>
      </c>
      <c r="N9" s="9">
        <f t="shared" si="1"/>
        <v>604145.0108</v>
      </c>
      <c r="O9" s="9">
        <f t="shared" si="1"/>
        <v>610332.8047</v>
      </c>
      <c r="P9" s="9">
        <f t="shared" si="1"/>
        <v>616591.2488</v>
      </c>
      <c r="Q9" s="9">
        <f t="shared" si="1"/>
        <v>622921.2141</v>
      </c>
      <c r="R9" s="9">
        <f t="shared" si="1"/>
        <v>629323.5829</v>
      </c>
      <c r="S9" s="9">
        <f t="shared" si="1"/>
        <v>635799.2489</v>
      </c>
      <c r="T9" s="9">
        <f t="shared" si="1"/>
        <v>642349.1177</v>
      </c>
      <c r="U9" s="9">
        <f t="shared" si="1"/>
        <v>648974.1064</v>
      </c>
      <c r="V9" s="9">
        <f t="shared" si="1"/>
        <v>655675.1444</v>
      </c>
      <c r="W9" s="9">
        <f t="shared" si="1"/>
        <v>662453.1731</v>
      </c>
      <c r="X9" s="9">
        <f t="shared" si="1"/>
        <v>669309.146</v>
      </c>
      <c r="Y9" s="9">
        <f t="shared" si="1"/>
        <v>676244.0293</v>
      </c>
    </row>
    <row r="10">
      <c r="A10" s="6"/>
      <c r="B10" s="6"/>
      <c r="C10" s="6"/>
      <c r="D10" s="6"/>
      <c r="E10" s="6"/>
      <c r="F10" s="6"/>
      <c r="G10" s="6"/>
      <c r="H10" s="6"/>
      <c r="I10" s="6"/>
      <c r="J10" s="6"/>
      <c r="K10" s="6"/>
      <c r="L10" s="6"/>
      <c r="M10" s="6"/>
      <c r="N10" s="6"/>
      <c r="O10" s="6"/>
      <c r="P10" s="6"/>
      <c r="Q10" s="6"/>
      <c r="R10" s="6"/>
      <c r="S10" s="6"/>
      <c r="T10" s="6"/>
      <c r="U10" s="6"/>
      <c r="V10" s="6"/>
      <c r="W10" s="6"/>
      <c r="X10" s="6"/>
      <c r="Y10" s="6"/>
    </row>
    <row r="11">
      <c r="A11" s="7" t="s">
        <v>84</v>
      </c>
      <c r="B11" s="6"/>
      <c r="C11" s="6"/>
      <c r="D11" s="6"/>
      <c r="E11" s="6"/>
      <c r="F11" s="6"/>
      <c r="G11" s="6"/>
      <c r="H11" s="6"/>
      <c r="I11" s="6"/>
      <c r="J11" s="6"/>
      <c r="K11" s="6"/>
      <c r="L11" s="6"/>
      <c r="M11" s="6"/>
      <c r="N11" s="6"/>
      <c r="O11" s="6"/>
      <c r="P11" s="6"/>
      <c r="Q11" s="6"/>
      <c r="R11" s="6"/>
      <c r="S11" s="6"/>
      <c r="T11" s="6"/>
      <c r="U11" s="6"/>
      <c r="V11" s="6"/>
      <c r="W11" s="6"/>
      <c r="X11" s="6"/>
      <c r="Y11" s="6"/>
    </row>
    <row r="12">
      <c r="A12" s="6" t="str">
        <f t="shared" ref="A12:A17" si="2">A3</f>
        <v>Vanilla Scented</v>
      </c>
      <c r="B12" s="9">
        <f>'Calcs-1'!B71*'Calcs-2'!$B9</f>
        <v>46830</v>
      </c>
      <c r="C12" s="9">
        <f>'Calcs-1'!C71*'Calcs-2'!$B9</f>
        <v>47532.45</v>
      </c>
      <c r="D12" s="9">
        <f>'Calcs-1'!D71*'Calcs-2'!$B9</f>
        <v>48245.43675</v>
      </c>
      <c r="E12" s="9">
        <f>'Calcs-1'!E71*'Calcs-2'!$B9</f>
        <v>48969.1183</v>
      </c>
      <c r="F12" s="9">
        <f>'Calcs-1'!F71*'Calcs-2'!$B9</f>
        <v>49703.65508</v>
      </c>
      <c r="G12" s="9">
        <f>'Calcs-1'!G71*'Calcs-2'!$B9</f>
        <v>50449.2099</v>
      </c>
      <c r="H12" s="9">
        <f>'Calcs-1'!H71*'Calcs-2'!$B9</f>
        <v>51205.94805</v>
      </c>
      <c r="I12" s="9">
        <f>'Calcs-1'!I71*'Calcs-2'!$B9</f>
        <v>51974.03727</v>
      </c>
      <c r="J12" s="9">
        <f>'Calcs-1'!J71*'Calcs-2'!$B9</f>
        <v>52753.64783</v>
      </c>
      <c r="K12" s="9">
        <f>'Calcs-1'!K71*'Calcs-2'!$B9</f>
        <v>53544.95255</v>
      </c>
      <c r="L12" s="9">
        <f>'Calcs-1'!L71*'Calcs-2'!$B9</f>
        <v>54348.12684</v>
      </c>
      <c r="M12" s="9">
        <f>'Calcs-1'!M71*'Calcs-2'!$B9</f>
        <v>55163.34874</v>
      </c>
      <c r="N12" s="9">
        <f>'Calcs-1'!N71*'Calcs-2'!$B9</f>
        <v>55990.79897</v>
      </c>
      <c r="O12" s="9">
        <f>'Calcs-1'!O71*'Calcs-2'!$B9</f>
        <v>56830.66095</v>
      </c>
      <c r="P12" s="9">
        <f>'Calcs-1'!P71*'Calcs-2'!$B9</f>
        <v>57683.12087</v>
      </c>
      <c r="Q12" s="9">
        <f>'Calcs-1'!Q71*'Calcs-2'!$B9</f>
        <v>58548.36768</v>
      </c>
      <c r="R12" s="9">
        <f>'Calcs-1'!R71*'Calcs-2'!$B9</f>
        <v>59426.5932</v>
      </c>
      <c r="S12" s="9">
        <f>'Calcs-1'!S71*'Calcs-2'!$B9</f>
        <v>60317.99209</v>
      </c>
      <c r="T12" s="9">
        <f>'Calcs-1'!T71*'Calcs-2'!$B9</f>
        <v>61222.76198</v>
      </c>
      <c r="U12" s="9">
        <f>'Calcs-1'!U71*'Calcs-2'!$B9</f>
        <v>62141.10341</v>
      </c>
      <c r="V12" s="9">
        <f>'Calcs-1'!V71*'Calcs-2'!$B9</f>
        <v>63073.21996</v>
      </c>
      <c r="W12" s="9">
        <f>'Calcs-1'!W71*'Calcs-2'!$B9</f>
        <v>64019.31826</v>
      </c>
      <c r="X12" s="9">
        <f>'Calcs-1'!X71*'Calcs-2'!$B9</f>
        <v>64979.60803</v>
      </c>
      <c r="Y12" s="9">
        <f>'Calcs-1'!Y71*'Calcs-2'!$B9</f>
        <v>65954.30215</v>
      </c>
    </row>
    <row r="13">
      <c r="A13" s="6" t="str">
        <f t="shared" si="2"/>
        <v>Rose Scented</v>
      </c>
      <c r="B13" s="9">
        <f>'Calcs-1'!B72*'Calcs-2'!$B17</f>
        <v>63744</v>
      </c>
      <c r="C13" s="9">
        <f>'Calcs-1'!C72*'Calcs-2'!$B17</f>
        <v>64381.44</v>
      </c>
      <c r="D13" s="9">
        <f>'Calcs-1'!D72*'Calcs-2'!$B17</f>
        <v>65025.2544</v>
      </c>
      <c r="E13" s="9">
        <f>'Calcs-1'!E72*'Calcs-2'!$B17</f>
        <v>65675.50694</v>
      </c>
      <c r="F13" s="9">
        <f>'Calcs-1'!F72*'Calcs-2'!$B17</f>
        <v>66332.26201</v>
      </c>
      <c r="G13" s="9">
        <f>'Calcs-1'!G72*'Calcs-2'!$B17</f>
        <v>66995.58463</v>
      </c>
      <c r="H13" s="9">
        <f>'Calcs-1'!H72*'Calcs-2'!$B17</f>
        <v>67665.54048</v>
      </c>
      <c r="I13" s="9">
        <f>'Calcs-1'!I72*'Calcs-2'!$B17</f>
        <v>68342.19588</v>
      </c>
      <c r="J13" s="9">
        <f>'Calcs-1'!J72*'Calcs-2'!$B17</f>
        <v>69025.61784</v>
      </c>
      <c r="K13" s="9">
        <f>'Calcs-1'!K72*'Calcs-2'!$B17</f>
        <v>69715.87402</v>
      </c>
      <c r="L13" s="9">
        <f>'Calcs-1'!L72*'Calcs-2'!$B17</f>
        <v>70413.03276</v>
      </c>
      <c r="M13" s="9">
        <f>'Calcs-1'!M72*'Calcs-2'!$B17</f>
        <v>71117.16309</v>
      </c>
      <c r="N13" s="9">
        <f>'Calcs-1'!N72*'Calcs-2'!$B17</f>
        <v>71828.33472</v>
      </c>
      <c r="O13" s="9">
        <f>'Calcs-1'!O72*'Calcs-2'!$B17</f>
        <v>72546.61807</v>
      </c>
      <c r="P13" s="9">
        <f>'Calcs-1'!P72*'Calcs-2'!$B17</f>
        <v>73272.08425</v>
      </c>
      <c r="Q13" s="9">
        <f>'Calcs-1'!Q72*'Calcs-2'!$B17</f>
        <v>74004.80509</v>
      </c>
      <c r="R13" s="9">
        <f>'Calcs-1'!R72*'Calcs-2'!$B17</f>
        <v>74744.85314</v>
      </c>
      <c r="S13" s="9">
        <f>'Calcs-1'!S72*'Calcs-2'!$B17</f>
        <v>75492.30167</v>
      </c>
      <c r="T13" s="9">
        <f>'Calcs-1'!T72*'Calcs-2'!$B17</f>
        <v>76247.22469</v>
      </c>
      <c r="U13" s="9">
        <f>'Calcs-1'!U72*'Calcs-2'!$B17</f>
        <v>77009.69694</v>
      </c>
      <c r="V13" s="9">
        <f>'Calcs-1'!V72*'Calcs-2'!$B17</f>
        <v>77779.79391</v>
      </c>
      <c r="W13" s="9">
        <f>'Calcs-1'!W72*'Calcs-2'!$B17</f>
        <v>78557.59185</v>
      </c>
      <c r="X13" s="9">
        <f>'Calcs-1'!X72*'Calcs-2'!$B17</f>
        <v>79343.16776</v>
      </c>
      <c r="Y13" s="9">
        <f>'Calcs-1'!Y72*'Calcs-2'!$B17</f>
        <v>80136.59944</v>
      </c>
    </row>
    <row r="14">
      <c r="A14" s="6" t="str">
        <f t="shared" si="2"/>
        <v>Musk Scented</v>
      </c>
      <c r="B14" s="9">
        <f>'Calcs-1'!B73*'Calcs-2'!$B25</f>
        <v>73590</v>
      </c>
      <c r="C14" s="9">
        <f>'Calcs-1'!C73*'Calcs-2'!$B25</f>
        <v>74325.9</v>
      </c>
      <c r="D14" s="9">
        <f>'Calcs-1'!D73*'Calcs-2'!$B25</f>
        <v>75069.159</v>
      </c>
      <c r="E14" s="9">
        <f>'Calcs-1'!E73*'Calcs-2'!$B25</f>
        <v>75819.85059</v>
      </c>
      <c r="F14" s="9">
        <f>'Calcs-1'!F73*'Calcs-2'!$B25</f>
        <v>76578.0491</v>
      </c>
      <c r="G14" s="9">
        <f>'Calcs-1'!G73*'Calcs-2'!$B25</f>
        <v>77343.82959</v>
      </c>
      <c r="H14" s="9">
        <f>'Calcs-1'!H73*'Calcs-2'!$B25</f>
        <v>78117.26788</v>
      </c>
      <c r="I14" s="9">
        <f>'Calcs-1'!I73*'Calcs-2'!$B25</f>
        <v>78898.44056</v>
      </c>
      <c r="J14" s="9">
        <f>'Calcs-1'!J73*'Calcs-2'!$B25</f>
        <v>79687.42497</v>
      </c>
      <c r="K14" s="9">
        <f>'Calcs-1'!K73*'Calcs-2'!$B25</f>
        <v>80484.29922</v>
      </c>
      <c r="L14" s="9">
        <f>'Calcs-1'!L73*'Calcs-2'!$B25</f>
        <v>81289.14221</v>
      </c>
      <c r="M14" s="9">
        <f>'Calcs-1'!M73*'Calcs-2'!$B25</f>
        <v>82102.03363</v>
      </c>
      <c r="N14" s="9">
        <f>'Calcs-1'!N73*'Calcs-2'!$B25</f>
        <v>82923.05397</v>
      </c>
      <c r="O14" s="9">
        <f>'Calcs-1'!O73*'Calcs-2'!$B25</f>
        <v>83752.28451</v>
      </c>
      <c r="P14" s="9">
        <f>'Calcs-1'!P73*'Calcs-2'!$B25</f>
        <v>84589.80735</v>
      </c>
      <c r="Q14" s="9">
        <f>'Calcs-1'!Q73*'Calcs-2'!$B25</f>
        <v>85435.70543</v>
      </c>
      <c r="R14" s="9">
        <f>'Calcs-1'!R73*'Calcs-2'!$B25</f>
        <v>86290.06248</v>
      </c>
      <c r="S14" s="9">
        <f>'Calcs-1'!S73*'Calcs-2'!$B25</f>
        <v>87152.9631</v>
      </c>
      <c r="T14" s="9">
        <f>'Calcs-1'!T73*'Calcs-2'!$B25</f>
        <v>88024.49274</v>
      </c>
      <c r="U14" s="9">
        <f>'Calcs-1'!U73*'Calcs-2'!$B25</f>
        <v>88904.73766</v>
      </c>
      <c r="V14" s="9">
        <f>'Calcs-1'!V73*'Calcs-2'!$B25</f>
        <v>89793.78504</v>
      </c>
      <c r="W14" s="9">
        <f>'Calcs-1'!W73*'Calcs-2'!$B25</f>
        <v>90691.72289</v>
      </c>
      <c r="X14" s="9">
        <f>'Calcs-1'!X73*'Calcs-2'!$B25</f>
        <v>91598.64012</v>
      </c>
      <c r="Y14" s="9">
        <f>'Calcs-1'!Y73*'Calcs-2'!$B25</f>
        <v>92514.62652</v>
      </c>
    </row>
    <row r="15">
      <c r="A15" s="6" t="str">
        <f t="shared" si="2"/>
        <v>Jasmine Scented</v>
      </c>
      <c r="B15" s="9">
        <f>'Calcs-1'!B74*'Calcs-2'!$B33</f>
        <v>78588</v>
      </c>
      <c r="C15" s="9">
        <f>'Calcs-1'!C74*'Calcs-2'!$B33</f>
        <v>78980.94</v>
      </c>
      <c r="D15" s="9">
        <f>'Calcs-1'!D74*'Calcs-2'!$B33</f>
        <v>79375.8447</v>
      </c>
      <c r="E15" s="9">
        <f>'Calcs-1'!E74*'Calcs-2'!$B33</f>
        <v>79772.72392</v>
      </c>
      <c r="F15" s="9">
        <f>'Calcs-1'!F74*'Calcs-2'!$B33</f>
        <v>80171.58754</v>
      </c>
      <c r="G15" s="9">
        <f>'Calcs-1'!G74*'Calcs-2'!$B33</f>
        <v>80572.44548</v>
      </c>
      <c r="H15" s="9">
        <f>'Calcs-1'!H74*'Calcs-2'!$B33</f>
        <v>80975.30771</v>
      </c>
      <c r="I15" s="9">
        <f>'Calcs-1'!I74*'Calcs-2'!$B33</f>
        <v>81380.18425</v>
      </c>
      <c r="J15" s="9">
        <f>'Calcs-1'!J74*'Calcs-2'!$B33</f>
        <v>81787.08517</v>
      </c>
      <c r="K15" s="9">
        <f>'Calcs-1'!K74*'Calcs-2'!$B33</f>
        <v>82196.02059</v>
      </c>
      <c r="L15" s="9">
        <f>'Calcs-1'!L74*'Calcs-2'!$B33</f>
        <v>82607.0007</v>
      </c>
      <c r="M15" s="9">
        <f>'Calcs-1'!M74*'Calcs-2'!$B33</f>
        <v>83020.0357</v>
      </c>
      <c r="N15" s="9">
        <f>'Calcs-1'!N74*'Calcs-2'!$B33</f>
        <v>83435.13588</v>
      </c>
      <c r="O15" s="9">
        <f>'Calcs-1'!O74*'Calcs-2'!$B33</f>
        <v>83852.31156</v>
      </c>
      <c r="P15" s="9">
        <f>'Calcs-1'!P74*'Calcs-2'!$B33</f>
        <v>84271.57312</v>
      </c>
      <c r="Q15" s="9">
        <f>'Calcs-1'!Q74*'Calcs-2'!$B33</f>
        <v>84692.93098</v>
      </c>
      <c r="R15" s="9">
        <f>'Calcs-1'!R74*'Calcs-2'!$B33</f>
        <v>85116.39564</v>
      </c>
      <c r="S15" s="9">
        <f>'Calcs-1'!S74*'Calcs-2'!$B33</f>
        <v>85541.97761</v>
      </c>
      <c r="T15" s="9">
        <f>'Calcs-1'!T74*'Calcs-2'!$B33</f>
        <v>85969.6875</v>
      </c>
      <c r="U15" s="9">
        <f>'Calcs-1'!U74*'Calcs-2'!$B33</f>
        <v>86399.53594</v>
      </c>
      <c r="V15" s="9">
        <f>'Calcs-1'!V74*'Calcs-2'!$B33</f>
        <v>86831.53362</v>
      </c>
      <c r="W15" s="9">
        <f>'Calcs-1'!W74*'Calcs-2'!$B33</f>
        <v>87265.69129</v>
      </c>
      <c r="X15" s="9">
        <f>'Calcs-1'!X74*'Calcs-2'!$B33</f>
        <v>87702.01974</v>
      </c>
      <c r="Y15" s="9">
        <f>'Calcs-1'!Y74*'Calcs-2'!$B33</f>
        <v>88140.52984</v>
      </c>
    </row>
    <row r="16">
      <c r="A16" s="6" t="str">
        <f t="shared" si="2"/>
        <v>Warm Vanilla</v>
      </c>
      <c r="B16" s="9">
        <f>'Calcs-1'!B75*'Calcs-2'!$B41</f>
        <v>53520</v>
      </c>
      <c r="C16" s="9">
        <f>'Calcs-1'!C75*'Calcs-2'!$B41</f>
        <v>54055.2</v>
      </c>
      <c r="D16" s="9">
        <f>'Calcs-1'!D75*'Calcs-2'!$B41</f>
        <v>54595.752</v>
      </c>
      <c r="E16" s="9">
        <f>'Calcs-1'!E75*'Calcs-2'!$B41</f>
        <v>55141.70952</v>
      </c>
      <c r="F16" s="9">
        <f>'Calcs-1'!F75*'Calcs-2'!$B41</f>
        <v>55693.12662</v>
      </c>
      <c r="G16" s="9">
        <f>'Calcs-1'!G75*'Calcs-2'!$B41</f>
        <v>56250.05788</v>
      </c>
      <c r="H16" s="9">
        <f>'Calcs-1'!H75*'Calcs-2'!$B41</f>
        <v>56812.55846</v>
      </c>
      <c r="I16" s="9">
        <f>'Calcs-1'!I75*'Calcs-2'!$B41</f>
        <v>57380.68404</v>
      </c>
      <c r="J16" s="9">
        <f>'Calcs-1'!J75*'Calcs-2'!$B41</f>
        <v>57954.49089</v>
      </c>
      <c r="K16" s="9">
        <f>'Calcs-1'!K75*'Calcs-2'!$B41</f>
        <v>58534.03579</v>
      </c>
      <c r="L16" s="9">
        <f>'Calcs-1'!L75*'Calcs-2'!$B41</f>
        <v>59119.37615</v>
      </c>
      <c r="M16" s="9">
        <f>'Calcs-1'!M75*'Calcs-2'!$B41</f>
        <v>59710.56991</v>
      </c>
      <c r="N16" s="9">
        <f>'Calcs-1'!N75*'Calcs-2'!$B41</f>
        <v>60307.67561</v>
      </c>
      <c r="O16" s="9">
        <f>'Calcs-1'!O75*'Calcs-2'!$B41</f>
        <v>60910.75237</v>
      </c>
      <c r="P16" s="9">
        <f>'Calcs-1'!P75*'Calcs-2'!$B41</f>
        <v>61519.85989</v>
      </c>
      <c r="Q16" s="9">
        <f>'Calcs-1'!Q75*'Calcs-2'!$B41</f>
        <v>62135.05849</v>
      </c>
      <c r="R16" s="9">
        <f>'Calcs-1'!R75*'Calcs-2'!$B41</f>
        <v>62756.40908</v>
      </c>
      <c r="S16" s="9">
        <f>'Calcs-1'!S75*'Calcs-2'!$B41</f>
        <v>63383.97317</v>
      </c>
      <c r="T16" s="9">
        <f>'Calcs-1'!T75*'Calcs-2'!$B41</f>
        <v>64017.8129</v>
      </c>
      <c r="U16" s="9">
        <f>'Calcs-1'!U75*'Calcs-2'!$B41</f>
        <v>64657.99103</v>
      </c>
      <c r="V16" s="9">
        <f>'Calcs-1'!V75*'Calcs-2'!$B41</f>
        <v>65304.57094</v>
      </c>
      <c r="W16" s="9">
        <f>'Calcs-1'!W75*'Calcs-2'!$B41</f>
        <v>65957.61665</v>
      </c>
      <c r="X16" s="9">
        <f>'Calcs-1'!X75*'Calcs-2'!$B41</f>
        <v>66617.19281</v>
      </c>
      <c r="Y16" s="9">
        <f>'Calcs-1'!Y75*'Calcs-2'!$B41</f>
        <v>67283.36474</v>
      </c>
    </row>
    <row r="17">
      <c r="A17" s="6" t="str">
        <f t="shared" si="2"/>
        <v>Floral Aroma</v>
      </c>
      <c r="B17" s="9">
        <f>'Calcs-1'!B76*'Calcs-2'!$B49</f>
        <v>39900</v>
      </c>
      <c r="C17" s="9">
        <f>'Calcs-1'!C76*'Calcs-2'!$B49</f>
        <v>40498.5</v>
      </c>
      <c r="D17" s="9">
        <f>'Calcs-1'!D76*'Calcs-2'!$B49</f>
        <v>41105.9775</v>
      </c>
      <c r="E17" s="9">
        <f>'Calcs-1'!E76*'Calcs-2'!$B49</f>
        <v>41722.56716</v>
      </c>
      <c r="F17" s="9">
        <f>'Calcs-1'!F76*'Calcs-2'!$B49</f>
        <v>42348.40567</v>
      </c>
      <c r="G17" s="9">
        <f>'Calcs-1'!G76*'Calcs-2'!$B49</f>
        <v>42983.63175</v>
      </c>
      <c r="H17" s="9">
        <f>'Calcs-1'!H76*'Calcs-2'!$B49</f>
        <v>43628.38623</v>
      </c>
      <c r="I17" s="9">
        <f>'Calcs-1'!I76*'Calcs-2'!$B49</f>
        <v>44282.81202</v>
      </c>
      <c r="J17" s="9">
        <f>'Calcs-1'!J76*'Calcs-2'!$B49</f>
        <v>44947.05421</v>
      </c>
      <c r="K17" s="9">
        <f>'Calcs-1'!K76*'Calcs-2'!$B49</f>
        <v>45621.26002</v>
      </c>
      <c r="L17" s="9">
        <f>'Calcs-1'!L76*'Calcs-2'!$B49</f>
        <v>46305.57892</v>
      </c>
      <c r="M17" s="9">
        <f>'Calcs-1'!M76*'Calcs-2'!$B49</f>
        <v>47000.1626</v>
      </c>
      <c r="N17" s="9">
        <f>'Calcs-1'!N76*'Calcs-2'!$B49</f>
        <v>47705.16504</v>
      </c>
      <c r="O17" s="9">
        <f>'Calcs-1'!O76*'Calcs-2'!$B49</f>
        <v>48420.74252</v>
      </c>
      <c r="P17" s="9">
        <f>'Calcs-1'!P76*'Calcs-2'!$B49</f>
        <v>49147.05365</v>
      </c>
      <c r="Q17" s="9">
        <f>'Calcs-1'!Q76*'Calcs-2'!$B49</f>
        <v>49884.25946</v>
      </c>
      <c r="R17" s="9">
        <f>'Calcs-1'!R76*'Calcs-2'!$B49</f>
        <v>50632.52335</v>
      </c>
      <c r="S17" s="9">
        <f>'Calcs-1'!S76*'Calcs-2'!$B49</f>
        <v>51392.0112</v>
      </c>
      <c r="T17" s="9">
        <f>'Calcs-1'!T76*'Calcs-2'!$B49</f>
        <v>52162.89137</v>
      </c>
      <c r="U17" s="9">
        <f>'Calcs-1'!U76*'Calcs-2'!$B49</f>
        <v>52945.33474</v>
      </c>
      <c r="V17" s="9">
        <f>'Calcs-1'!V76*'Calcs-2'!$B49</f>
        <v>53739.51476</v>
      </c>
      <c r="W17" s="9">
        <f>'Calcs-1'!W76*'Calcs-2'!$B49</f>
        <v>54545.60748</v>
      </c>
      <c r="X17" s="9">
        <f>'Calcs-1'!X76*'Calcs-2'!$B49</f>
        <v>55363.7916</v>
      </c>
      <c r="Y17" s="9">
        <f>'Calcs-1'!Y76*'Calcs-2'!$B49</f>
        <v>56194.24847</v>
      </c>
    </row>
    <row r="18">
      <c r="A18" s="6" t="s">
        <v>82</v>
      </c>
      <c r="B18" s="9">
        <f t="shared" ref="B18:Y18" si="3">SUM(B12:B17)</f>
        <v>356172</v>
      </c>
      <c r="C18" s="9">
        <f t="shared" si="3"/>
        <v>359774.43</v>
      </c>
      <c r="D18" s="9">
        <f t="shared" si="3"/>
        <v>363417.4244</v>
      </c>
      <c r="E18" s="9">
        <f t="shared" si="3"/>
        <v>367101.4764</v>
      </c>
      <c r="F18" s="9">
        <f t="shared" si="3"/>
        <v>370827.086</v>
      </c>
      <c r="G18" s="9">
        <f t="shared" si="3"/>
        <v>374594.7592</v>
      </c>
      <c r="H18" s="9">
        <f t="shared" si="3"/>
        <v>378405.0088</v>
      </c>
      <c r="I18" s="9">
        <f t="shared" si="3"/>
        <v>382258.354</v>
      </c>
      <c r="J18" s="9">
        <f t="shared" si="3"/>
        <v>386155.3209</v>
      </c>
      <c r="K18" s="9">
        <f t="shared" si="3"/>
        <v>390096.4422</v>
      </c>
      <c r="L18" s="9">
        <f t="shared" si="3"/>
        <v>394082.2576</v>
      </c>
      <c r="M18" s="9">
        <f t="shared" si="3"/>
        <v>398113.3137</v>
      </c>
      <c r="N18" s="9">
        <f t="shared" si="3"/>
        <v>402190.1642</v>
      </c>
      <c r="O18" s="9">
        <f t="shared" si="3"/>
        <v>406313.37</v>
      </c>
      <c r="P18" s="9">
        <f t="shared" si="3"/>
        <v>410483.4991</v>
      </c>
      <c r="Q18" s="9">
        <f t="shared" si="3"/>
        <v>414701.1271</v>
      </c>
      <c r="R18" s="9">
        <f t="shared" si="3"/>
        <v>418966.8369</v>
      </c>
      <c r="S18" s="9">
        <f t="shared" si="3"/>
        <v>423281.2189</v>
      </c>
      <c r="T18" s="9">
        <f t="shared" si="3"/>
        <v>427644.8712</v>
      </c>
      <c r="U18" s="9">
        <f t="shared" si="3"/>
        <v>432058.3997</v>
      </c>
      <c r="V18" s="9">
        <f t="shared" si="3"/>
        <v>436522.4182</v>
      </c>
      <c r="W18" s="9">
        <f t="shared" si="3"/>
        <v>441037.5484</v>
      </c>
      <c r="X18" s="9">
        <f t="shared" si="3"/>
        <v>445604.4201</v>
      </c>
      <c r="Y18" s="9">
        <f t="shared" si="3"/>
        <v>450223.6712</v>
      </c>
    </row>
    <row r="19">
      <c r="A19" s="6"/>
      <c r="B19" s="6"/>
      <c r="C19" s="6"/>
      <c r="D19" s="6"/>
      <c r="E19" s="6"/>
      <c r="F19" s="6"/>
      <c r="G19" s="6"/>
      <c r="H19" s="6"/>
      <c r="I19" s="6"/>
      <c r="J19" s="6"/>
      <c r="K19" s="6"/>
      <c r="L19" s="6"/>
      <c r="M19" s="6"/>
      <c r="N19" s="6"/>
      <c r="O19" s="6"/>
      <c r="P19" s="6"/>
      <c r="Q19" s="6"/>
      <c r="R19" s="6"/>
      <c r="S19" s="6"/>
      <c r="T19" s="6"/>
      <c r="U19" s="6"/>
      <c r="V19" s="6"/>
      <c r="W19" s="6"/>
      <c r="X19" s="6"/>
      <c r="Y19" s="6"/>
    </row>
    <row r="20">
      <c r="A20" s="6" t="s">
        <v>82</v>
      </c>
      <c r="B20" s="9">
        <f t="shared" ref="B20:Y20" si="4">B18</f>
        <v>356172</v>
      </c>
      <c r="C20" s="9">
        <f t="shared" si="4"/>
        <v>359774.43</v>
      </c>
      <c r="D20" s="9">
        <f t="shared" si="4"/>
        <v>363417.4244</v>
      </c>
      <c r="E20" s="9">
        <f t="shared" si="4"/>
        <v>367101.4764</v>
      </c>
      <c r="F20" s="9">
        <f t="shared" si="4"/>
        <v>370827.086</v>
      </c>
      <c r="G20" s="9">
        <f t="shared" si="4"/>
        <v>374594.7592</v>
      </c>
      <c r="H20" s="9">
        <f t="shared" si="4"/>
        <v>378405.0088</v>
      </c>
      <c r="I20" s="9">
        <f t="shared" si="4"/>
        <v>382258.354</v>
      </c>
      <c r="J20" s="9">
        <f t="shared" si="4"/>
        <v>386155.3209</v>
      </c>
      <c r="K20" s="9">
        <f t="shared" si="4"/>
        <v>390096.4422</v>
      </c>
      <c r="L20" s="9">
        <f t="shared" si="4"/>
        <v>394082.2576</v>
      </c>
      <c r="M20" s="9">
        <f t="shared" si="4"/>
        <v>398113.3137</v>
      </c>
      <c r="N20" s="9">
        <f t="shared" si="4"/>
        <v>402190.1642</v>
      </c>
      <c r="O20" s="9">
        <f t="shared" si="4"/>
        <v>406313.37</v>
      </c>
      <c r="P20" s="9">
        <f t="shared" si="4"/>
        <v>410483.4991</v>
      </c>
      <c r="Q20" s="9">
        <f t="shared" si="4"/>
        <v>414701.1271</v>
      </c>
      <c r="R20" s="9">
        <f t="shared" si="4"/>
        <v>418966.8369</v>
      </c>
      <c r="S20" s="9">
        <f t="shared" si="4"/>
        <v>423281.2189</v>
      </c>
      <c r="T20" s="9">
        <f t="shared" si="4"/>
        <v>427644.8712</v>
      </c>
      <c r="U20" s="9">
        <f t="shared" si="4"/>
        <v>432058.3997</v>
      </c>
      <c r="V20" s="9">
        <f t="shared" si="4"/>
        <v>436522.4182</v>
      </c>
      <c r="W20" s="9">
        <f t="shared" si="4"/>
        <v>441037.5484</v>
      </c>
      <c r="X20" s="9">
        <f t="shared" si="4"/>
        <v>445604.4201</v>
      </c>
      <c r="Y20" s="9">
        <f t="shared" si="4"/>
        <v>450223.6712</v>
      </c>
    </row>
    <row r="21">
      <c r="A21" s="6"/>
      <c r="B21" s="6"/>
      <c r="C21" s="6"/>
      <c r="D21" s="6"/>
      <c r="E21" s="6"/>
      <c r="F21" s="6"/>
      <c r="G21" s="6"/>
      <c r="H21" s="6"/>
      <c r="I21" s="6"/>
      <c r="J21" s="6"/>
      <c r="K21" s="6"/>
      <c r="L21" s="6"/>
      <c r="M21" s="6"/>
      <c r="N21" s="6"/>
      <c r="O21" s="6"/>
      <c r="P21" s="6"/>
      <c r="Q21" s="6"/>
      <c r="R21" s="6"/>
      <c r="S21" s="6"/>
      <c r="T21" s="6"/>
      <c r="U21" s="6"/>
      <c r="V21" s="6"/>
      <c r="W21" s="6"/>
      <c r="X21" s="6"/>
      <c r="Y21" s="6"/>
    </row>
    <row r="22">
      <c r="A22" s="6" t="s">
        <v>85</v>
      </c>
      <c r="B22" s="9">
        <f t="shared" ref="B22:Y22" si="5">B9-B20</f>
        <v>178928</v>
      </c>
      <c r="C22" s="9">
        <f t="shared" si="5"/>
        <v>180729.57</v>
      </c>
      <c r="D22" s="9">
        <f t="shared" si="5"/>
        <v>182551.6057</v>
      </c>
      <c r="E22" s="9">
        <f t="shared" si="5"/>
        <v>184394.3597</v>
      </c>
      <c r="F22" s="9">
        <f t="shared" si="5"/>
        <v>186258.0881</v>
      </c>
      <c r="G22" s="9">
        <f t="shared" si="5"/>
        <v>188143.0504</v>
      </c>
      <c r="H22" s="9">
        <f t="shared" si="5"/>
        <v>190049.5093</v>
      </c>
      <c r="I22" s="9">
        <f t="shared" si="5"/>
        <v>191977.731</v>
      </c>
      <c r="J22" s="9">
        <f t="shared" si="5"/>
        <v>193927.9852</v>
      </c>
      <c r="K22" s="9">
        <f t="shared" si="5"/>
        <v>195900.5452</v>
      </c>
      <c r="L22" s="9">
        <f t="shared" si="5"/>
        <v>197895.6879</v>
      </c>
      <c r="M22" s="9">
        <f t="shared" si="5"/>
        <v>199913.6936</v>
      </c>
      <c r="N22" s="9">
        <f t="shared" si="5"/>
        <v>201954.8466</v>
      </c>
      <c r="O22" s="9">
        <f t="shared" si="5"/>
        <v>204019.4347</v>
      </c>
      <c r="P22" s="9">
        <f t="shared" si="5"/>
        <v>206107.7497</v>
      </c>
      <c r="Q22" s="9">
        <f t="shared" si="5"/>
        <v>208220.087</v>
      </c>
      <c r="R22" s="9">
        <f t="shared" si="5"/>
        <v>210356.746</v>
      </c>
      <c r="S22" s="9">
        <f t="shared" si="5"/>
        <v>212518.03</v>
      </c>
      <c r="T22" s="9">
        <f t="shared" si="5"/>
        <v>214704.2465</v>
      </c>
      <c r="U22" s="9">
        <f t="shared" si="5"/>
        <v>216915.7067</v>
      </c>
      <c r="V22" s="9">
        <f t="shared" si="5"/>
        <v>219152.7262</v>
      </c>
      <c r="W22" s="9">
        <f t="shared" si="5"/>
        <v>221415.6247</v>
      </c>
      <c r="X22" s="9">
        <f t="shared" si="5"/>
        <v>223704.7259</v>
      </c>
      <c r="Y22" s="9">
        <f t="shared" si="5"/>
        <v>226020.3581</v>
      </c>
    </row>
    <row r="23">
      <c r="A23" s="6"/>
      <c r="B23" s="6"/>
      <c r="C23" s="6"/>
      <c r="D23" s="6"/>
      <c r="E23" s="6"/>
      <c r="F23" s="6"/>
      <c r="G23" s="6"/>
      <c r="H23" s="6"/>
      <c r="I23" s="6"/>
      <c r="J23" s="6"/>
      <c r="K23" s="6"/>
      <c r="L23" s="6"/>
      <c r="M23" s="6"/>
      <c r="N23" s="6"/>
      <c r="O23" s="6"/>
      <c r="P23" s="6"/>
      <c r="Q23" s="6"/>
      <c r="R23" s="6"/>
      <c r="S23" s="6"/>
      <c r="T23" s="6"/>
      <c r="U23" s="6"/>
      <c r="V23" s="6"/>
      <c r="W23" s="6"/>
      <c r="X23" s="6"/>
      <c r="Y23" s="6"/>
    </row>
    <row r="24">
      <c r="A24" s="6"/>
      <c r="B24" s="6"/>
      <c r="C24" s="6"/>
      <c r="D24" s="6"/>
      <c r="E24" s="6"/>
      <c r="F24" s="6"/>
      <c r="G24" s="6"/>
      <c r="H24" s="6"/>
      <c r="I24" s="6"/>
      <c r="J24" s="6"/>
      <c r="K24" s="6"/>
      <c r="L24" s="6"/>
      <c r="M24" s="6"/>
      <c r="N24" s="6"/>
      <c r="O24" s="6"/>
      <c r="P24" s="6"/>
      <c r="Q24" s="6"/>
      <c r="R24" s="6"/>
      <c r="S24" s="6"/>
      <c r="T24" s="6"/>
      <c r="U24" s="6"/>
      <c r="V24" s="6"/>
      <c r="W24" s="6"/>
      <c r="X24" s="6"/>
      <c r="Y24"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52</v>
      </c>
      <c r="C1" s="6" t="s">
        <v>53</v>
      </c>
      <c r="D1" s="6" t="s">
        <v>54</v>
      </c>
      <c r="E1" s="6" t="s">
        <v>55</v>
      </c>
      <c r="F1" s="6" t="s">
        <v>56</v>
      </c>
      <c r="G1" s="6" t="s">
        <v>57</v>
      </c>
      <c r="H1" s="6" t="s">
        <v>58</v>
      </c>
      <c r="I1" s="6" t="s">
        <v>59</v>
      </c>
      <c r="J1" s="6" t="s">
        <v>60</v>
      </c>
      <c r="K1" s="6" t="s">
        <v>61</v>
      </c>
      <c r="L1" s="6" t="s">
        <v>62</v>
      </c>
      <c r="M1" s="6" t="s">
        <v>63</v>
      </c>
      <c r="N1" s="6" t="s">
        <v>64</v>
      </c>
      <c r="O1" s="6" t="s">
        <v>65</v>
      </c>
      <c r="P1" s="6" t="s">
        <v>66</v>
      </c>
      <c r="Q1" s="6" t="s">
        <v>67</v>
      </c>
      <c r="R1" s="6" t="s">
        <v>68</v>
      </c>
      <c r="S1" s="6" t="s">
        <v>69</v>
      </c>
      <c r="T1" s="6" t="s">
        <v>70</v>
      </c>
      <c r="U1" s="6" t="s">
        <v>71</v>
      </c>
      <c r="V1" s="6" t="s">
        <v>72</v>
      </c>
      <c r="W1" s="6" t="s">
        <v>73</v>
      </c>
      <c r="X1" s="6" t="s">
        <v>74</v>
      </c>
      <c r="Y1" s="6" t="s">
        <v>75</v>
      </c>
    </row>
    <row r="2">
      <c r="A2" s="6" t="s">
        <v>86</v>
      </c>
      <c r="B2" s="6"/>
      <c r="C2" s="6"/>
      <c r="D2" s="6"/>
      <c r="E2" s="6"/>
      <c r="F2" s="6"/>
      <c r="G2" s="6"/>
      <c r="H2" s="6"/>
      <c r="I2" s="6"/>
      <c r="J2" s="6"/>
      <c r="K2" s="6"/>
      <c r="L2" s="6"/>
      <c r="M2" s="6"/>
      <c r="N2" s="6"/>
      <c r="O2" s="6"/>
      <c r="P2" s="6"/>
      <c r="Q2" s="6"/>
      <c r="R2" s="6"/>
      <c r="S2" s="6"/>
      <c r="T2" s="6"/>
      <c r="U2" s="6"/>
      <c r="V2" s="6"/>
      <c r="W2" s="6"/>
      <c r="X2" s="6"/>
      <c r="Y2" s="6"/>
    </row>
    <row r="3">
      <c r="A3" s="6" t="str">
        <f>Assumptions!A34</f>
        <v>BeesWax</v>
      </c>
      <c r="B3" s="9">
        <f>'Calcs-1'!B63*Assumptions!$B26</f>
        <v>378000</v>
      </c>
      <c r="C3" s="9">
        <f>'Calcs-1'!C63*Assumptions!$B26</f>
        <v>383670</v>
      </c>
      <c r="D3" s="9">
        <f>'Calcs-1'!D63*Assumptions!$B26</f>
        <v>389425.05</v>
      </c>
      <c r="E3" s="9">
        <f>'Calcs-1'!E63*Assumptions!$B26</f>
        <v>395266.4258</v>
      </c>
      <c r="F3" s="9">
        <f>'Calcs-1'!F63*Assumptions!$B26</f>
        <v>401195.4221</v>
      </c>
      <c r="G3" s="9">
        <f>'Calcs-1'!G63*Assumptions!$B26</f>
        <v>407213.3535</v>
      </c>
      <c r="H3" s="9">
        <f>'Calcs-1'!H63*Assumptions!$B26</f>
        <v>413321.5538</v>
      </c>
      <c r="I3" s="9">
        <f>'Calcs-1'!I63*Assumptions!$B26</f>
        <v>419521.3771</v>
      </c>
      <c r="J3" s="9">
        <f>'Calcs-1'!J63*Assumptions!$B26</f>
        <v>425814.1977</v>
      </c>
      <c r="K3" s="9">
        <f>'Calcs-1'!K63*Assumptions!$B26</f>
        <v>432201.4107</v>
      </c>
      <c r="L3" s="9">
        <f>'Calcs-1'!L63*Assumptions!$B26</f>
        <v>438684.4319</v>
      </c>
      <c r="M3" s="9">
        <f>'Calcs-1'!M63*Assumptions!$B26</f>
        <v>445264.6983</v>
      </c>
      <c r="N3" s="9">
        <f>'Calcs-1'!N63*Assumptions!$B26</f>
        <v>451943.6688</v>
      </c>
      <c r="O3" s="9">
        <f>'Calcs-1'!O63*Assumptions!$B26</f>
        <v>458722.8238</v>
      </c>
      <c r="P3" s="9">
        <f>'Calcs-1'!P63*Assumptions!$B26</f>
        <v>465603.6662</v>
      </c>
      <c r="Q3" s="9">
        <f>'Calcs-1'!Q63*Assumptions!$B26</f>
        <v>472587.7212</v>
      </c>
      <c r="R3" s="9">
        <f>'Calcs-1'!R63*Assumptions!$B26</f>
        <v>479676.537</v>
      </c>
      <c r="S3" s="9">
        <f>'Calcs-1'!S63*Assumptions!$B26</f>
        <v>486871.6851</v>
      </c>
      <c r="T3" s="9">
        <f>'Calcs-1'!T63*Assumptions!$B26</f>
        <v>494174.7603</v>
      </c>
      <c r="U3" s="9">
        <f>'Calcs-1'!U63*Assumptions!$B26</f>
        <v>501587.3817</v>
      </c>
      <c r="V3" s="9">
        <f>'Calcs-1'!V63*Assumptions!$B26</f>
        <v>509111.1925</v>
      </c>
      <c r="W3" s="9">
        <f>'Calcs-1'!W63*Assumptions!$B26</f>
        <v>516747.8604</v>
      </c>
      <c r="X3" s="9">
        <f>'Calcs-1'!X63*Assumptions!$B26</f>
        <v>524499.0783</v>
      </c>
      <c r="Y3" s="9">
        <f>'Calcs-1'!Y63*Assumptions!$B26</f>
        <v>532366.5644</v>
      </c>
    </row>
    <row r="4">
      <c r="A4" s="6" t="str">
        <f>Assumptions!A35</f>
        <v>Paraffin Wax</v>
      </c>
      <c r="B4" s="9">
        <f>'Calcs-1'!B64*Assumptions!$B27</f>
        <v>90000</v>
      </c>
      <c r="C4" s="9">
        <f>'Calcs-1'!C64*Assumptions!$B27</f>
        <v>91800</v>
      </c>
      <c r="D4" s="9">
        <f>'Calcs-1'!D64*Assumptions!$B27</f>
        <v>93636</v>
      </c>
      <c r="E4" s="9">
        <f>'Calcs-1'!E64*Assumptions!$B27</f>
        <v>95508.72</v>
      </c>
      <c r="F4" s="9">
        <f>'Calcs-1'!F64*Assumptions!$B27</f>
        <v>97418.8944</v>
      </c>
      <c r="G4" s="9">
        <f>'Calcs-1'!G64*Assumptions!$B27</f>
        <v>99367.27229</v>
      </c>
      <c r="H4" s="9">
        <f>'Calcs-1'!H64*Assumptions!$B27</f>
        <v>101354.6177</v>
      </c>
      <c r="I4" s="9">
        <f>'Calcs-1'!I64*Assumptions!$B27</f>
        <v>103381.7101</v>
      </c>
      <c r="J4" s="9">
        <f>'Calcs-1'!J64*Assumptions!$B27</f>
        <v>105449.3443</v>
      </c>
      <c r="K4" s="9">
        <f>'Calcs-1'!K64*Assumptions!$B27</f>
        <v>107558.3312</v>
      </c>
      <c r="L4" s="9">
        <f>'Calcs-1'!L64*Assumptions!$B27</f>
        <v>109709.4978</v>
      </c>
      <c r="M4" s="9">
        <f>'Calcs-1'!M64*Assumptions!$B27</f>
        <v>111903.6878</v>
      </c>
      <c r="N4" s="9">
        <f>'Calcs-1'!N64*Assumptions!$B27</f>
        <v>114141.7615</v>
      </c>
      <c r="O4" s="9">
        <f>'Calcs-1'!O64*Assumptions!$B27</f>
        <v>116424.5967</v>
      </c>
      <c r="P4" s="9">
        <f>'Calcs-1'!P64*Assumptions!$B27</f>
        <v>118753.0887</v>
      </c>
      <c r="Q4" s="9">
        <f>'Calcs-1'!Q64*Assumptions!$B27</f>
        <v>121128.1504</v>
      </c>
      <c r="R4" s="9">
        <f>'Calcs-1'!R64*Assumptions!$B27</f>
        <v>123550.7135</v>
      </c>
      <c r="S4" s="9">
        <f>'Calcs-1'!S64*Assumptions!$B27</f>
        <v>126021.7277</v>
      </c>
      <c r="T4" s="9">
        <f>'Calcs-1'!T64*Assumptions!$B27</f>
        <v>128542.1623</v>
      </c>
      <c r="U4" s="9">
        <f>'Calcs-1'!U64*Assumptions!$B27</f>
        <v>131113.0055</v>
      </c>
      <c r="V4" s="9">
        <f>'Calcs-1'!V64*Assumptions!$B27</f>
        <v>133735.2656</v>
      </c>
      <c r="W4" s="9">
        <f>'Calcs-1'!W64*Assumptions!$B27</f>
        <v>136409.971</v>
      </c>
      <c r="X4" s="9">
        <f>'Calcs-1'!X64*Assumptions!$B27</f>
        <v>139138.1704</v>
      </c>
      <c r="Y4" s="9">
        <f>'Calcs-1'!Y64*Assumptions!$B27</f>
        <v>141920.9338</v>
      </c>
    </row>
    <row r="5">
      <c r="A5" s="6" t="str">
        <f>Assumptions!A36</f>
        <v>Vanilla Powder</v>
      </c>
      <c r="B5" s="9">
        <f>'Calcs-1'!B65*Assumptions!$B28</f>
        <v>15000</v>
      </c>
      <c r="C5" s="9">
        <f>'Calcs-1'!C65*Assumptions!$B28</f>
        <v>15225</v>
      </c>
      <c r="D5" s="9">
        <f>'Calcs-1'!D65*Assumptions!$B28</f>
        <v>15453.375</v>
      </c>
      <c r="E5" s="9">
        <f>'Calcs-1'!E65*Assumptions!$B28</f>
        <v>15685.17563</v>
      </c>
      <c r="F5" s="9">
        <f>'Calcs-1'!F65*Assumptions!$B28</f>
        <v>15920.45326</v>
      </c>
      <c r="G5" s="9">
        <f>'Calcs-1'!G65*Assumptions!$B28</f>
        <v>16159.26006</v>
      </c>
      <c r="H5" s="9">
        <f>'Calcs-1'!H65*Assumptions!$B28</f>
        <v>16401.64896</v>
      </c>
      <c r="I5" s="9">
        <f>'Calcs-1'!I65*Assumptions!$B28</f>
        <v>16647.67369</v>
      </c>
      <c r="J5" s="9">
        <f>'Calcs-1'!J65*Assumptions!$B28</f>
        <v>16897.3888</v>
      </c>
      <c r="K5" s="9">
        <f>'Calcs-1'!K65*Assumptions!$B28</f>
        <v>17150.84963</v>
      </c>
      <c r="L5" s="9">
        <f>'Calcs-1'!L65*Assumptions!$B28</f>
        <v>17408.11238</v>
      </c>
      <c r="M5" s="9">
        <f>'Calcs-1'!M65*Assumptions!$B28</f>
        <v>17669.23406</v>
      </c>
      <c r="N5" s="9">
        <f>'Calcs-1'!N65*Assumptions!$B28</f>
        <v>17934.27257</v>
      </c>
      <c r="O5" s="9">
        <f>'Calcs-1'!O65*Assumptions!$B28</f>
        <v>18203.28666</v>
      </c>
      <c r="P5" s="9">
        <f>'Calcs-1'!P65*Assumptions!$B28</f>
        <v>18476.33596</v>
      </c>
      <c r="Q5" s="9">
        <f>'Calcs-1'!Q65*Assumptions!$B28</f>
        <v>18753.481</v>
      </c>
      <c r="R5" s="9">
        <f>'Calcs-1'!R65*Assumptions!$B28</f>
        <v>19034.78321</v>
      </c>
      <c r="S5" s="9">
        <f>'Calcs-1'!S65*Assumptions!$B28</f>
        <v>19320.30496</v>
      </c>
      <c r="T5" s="9">
        <f>'Calcs-1'!T65*Assumptions!$B28</f>
        <v>19610.10954</v>
      </c>
      <c r="U5" s="9">
        <f>'Calcs-1'!U65*Assumptions!$B28</f>
        <v>19904.26118</v>
      </c>
      <c r="V5" s="9">
        <f>'Calcs-1'!V65*Assumptions!$B28</f>
        <v>20202.8251</v>
      </c>
      <c r="W5" s="9">
        <f>'Calcs-1'!W65*Assumptions!$B28</f>
        <v>20505.86747</v>
      </c>
      <c r="X5" s="9">
        <f>'Calcs-1'!X65*Assumptions!$B28</f>
        <v>20813.45549</v>
      </c>
      <c r="Y5" s="9">
        <f>'Calcs-1'!Y65*Assumptions!$B28</f>
        <v>21125.65732</v>
      </c>
    </row>
    <row r="6">
      <c r="A6" s="6" t="str">
        <f>Assumptions!A37</f>
        <v>Rose Powder</v>
      </c>
      <c r="B6" s="9">
        <f>'Calcs-1'!B66*Assumptions!$B29</f>
        <v>14000</v>
      </c>
      <c r="C6" s="9">
        <f>'Calcs-1'!C66*Assumptions!$B29</f>
        <v>14140</v>
      </c>
      <c r="D6" s="9">
        <f>'Calcs-1'!D66*Assumptions!$B29</f>
        <v>14281.4</v>
      </c>
      <c r="E6" s="9">
        <f>'Calcs-1'!E66*Assumptions!$B29</f>
        <v>14424.214</v>
      </c>
      <c r="F6" s="9">
        <f>'Calcs-1'!F66*Assumptions!$B29</f>
        <v>14568.45614</v>
      </c>
      <c r="G6" s="9">
        <f>'Calcs-1'!G66*Assumptions!$B29</f>
        <v>14714.1407</v>
      </c>
      <c r="H6" s="9">
        <f>'Calcs-1'!H66*Assumptions!$B29</f>
        <v>14861.28211</v>
      </c>
      <c r="I6" s="9">
        <f>'Calcs-1'!I66*Assumptions!$B29</f>
        <v>15009.89493</v>
      </c>
      <c r="J6" s="9">
        <f>'Calcs-1'!J66*Assumptions!$B29</f>
        <v>15159.99388</v>
      </c>
      <c r="K6" s="9">
        <f>'Calcs-1'!K66*Assumptions!$B29</f>
        <v>15311.59382</v>
      </c>
      <c r="L6" s="9">
        <f>'Calcs-1'!L66*Assumptions!$B29</f>
        <v>15464.70976</v>
      </c>
      <c r="M6" s="9">
        <f>'Calcs-1'!M66*Assumptions!$B29</f>
        <v>15619.35685</v>
      </c>
      <c r="N6" s="9">
        <f>'Calcs-1'!N66*Assumptions!$B29</f>
        <v>15775.55042</v>
      </c>
      <c r="O6" s="9">
        <f>'Calcs-1'!O66*Assumptions!$B29</f>
        <v>15933.30593</v>
      </c>
      <c r="P6" s="9">
        <f>'Calcs-1'!P66*Assumptions!$B29</f>
        <v>16092.63899</v>
      </c>
      <c r="Q6" s="9">
        <f>'Calcs-1'!Q66*Assumptions!$B29</f>
        <v>16253.56538</v>
      </c>
      <c r="R6" s="9">
        <f>'Calcs-1'!R66*Assumptions!$B29</f>
        <v>16416.10103</v>
      </c>
      <c r="S6" s="9">
        <f>'Calcs-1'!S66*Assumptions!$B29</f>
        <v>16580.26204</v>
      </c>
      <c r="T6" s="9">
        <f>'Calcs-1'!T66*Assumptions!$B29</f>
        <v>16746.06466</v>
      </c>
      <c r="U6" s="9">
        <f>'Calcs-1'!U66*Assumptions!$B29</f>
        <v>16913.52531</v>
      </c>
      <c r="V6" s="9">
        <f>'Calcs-1'!V66*Assumptions!$B29</f>
        <v>17082.66056</v>
      </c>
      <c r="W6" s="9">
        <f>'Calcs-1'!W66*Assumptions!$B29</f>
        <v>17253.48716</v>
      </c>
      <c r="X6" s="9">
        <f>'Calcs-1'!X66*Assumptions!$B29</f>
        <v>17426.02204</v>
      </c>
      <c r="Y6" s="9">
        <f>'Calcs-1'!Y66*Assumptions!$B29</f>
        <v>17600.28226</v>
      </c>
    </row>
    <row r="7">
      <c r="A7" s="6" t="str">
        <f>Assumptions!A38</f>
        <v>Musk Powder</v>
      </c>
      <c r="B7" s="9">
        <f>'Calcs-1'!B67*Assumptions!$B30</f>
        <v>22500</v>
      </c>
      <c r="C7" s="9">
        <f>'Calcs-1'!C67*Assumptions!$B30</f>
        <v>22950</v>
      </c>
      <c r="D7" s="9">
        <f>'Calcs-1'!D67*Assumptions!$B30</f>
        <v>23409</v>
      </c>
      <c r="E7" s="9">
        <f>'Calcs-1'!E67*Assumptions!$B30</f>
        <v>23877.18</v>
      </c>
      <c r="F7" s="9">
        <f>'Calcs-1'!F67*Assumptions!$B30</f>
        <v>24354.7236</v>
      </c>
      <c r="G7" s="9">
        <f>'Calcs-1'!G67*Assumptions!$B30</f>
        <v>24841.81807</v>
      </c>
      <c r="H7" s="9">
        <f>'Calcs-1'!H67*Assumptions!$B30</f>
        <v>25338.65443</v>
      </c>
      <c r="I7" s="9">
        <f>'Calcs-1'!I67*Assumptions!$B30</f>
        <v>25845.42752</v>
      </c>
      <c r="J7" s="9">
        <f>'Calcs-1'!J67*Assumptions!$B30</f>
        <v>26362.33607</v>
      </c>
      <c r="K7" s="9">
        <f>'Calcs-1'!K67*Assumptions!$B30</f>
        <v>26889.58279</v>
      </c>
      <c r="L7" s="9">
        <f>'Calcs-1'!L67*Assumptions!$B30</f>
        <v>27427.37445</v>
      </c>
      <c r="M7" s="9">
        <f>'Calcs-1'!M67*Assumptions!$B30</f>
        <v>27975.92194</v>
      </c>
      <c r="N7" s="9">
        <f>'Calcs-1'!N67*Assumptions!$B30</f>
        <v>28535.44038</v>
      </c>
      <c r="O7" s="9">
        <f>'Calcs-1'!O67*Assumptions!$B30</f>
        <v>29106.14919</v>
      </c>
      <c r="P7" s="9">
        <f>'Calcs-1'!P67*Assumptions!$B30</f>
        <v>29688.27217</v>
      </c>
      <c r="Q7" s="9">
        <f>'Calcs-1'!Q67*Assumptions!$B30</f>
        <v>30282.03761</v>
      </c>
      <c r="R7" s="9">
        <f>'Calcs-1'!R67*Assumptions!$B30</f>
        <v>30887.67836</v>
      </c>
      <c r="S7" s="9">
        <f>'Calcs-1'!S67*Assumptions!$B30</f>
        <v>31505.43193</v>
      </c>
      <c r="T7" s="9">
        <f>'Calcs-1'!T67*Assumptions!$B30</f>
        <v>32135.54057</v>
      </c>
      <c r="U7" s="9">
        <f>'Calcs-1'!U67*Assumptions!$B30</f>
        <v>32778.25138</v>
      </c>
      <c r="V7" s="9">
        <f>'Calcs-1'!V67*Assumptions!$B30</f>
        <v>33433.81641</v>
      </c>
      <c r="W7" s="9">
        <f>'Calcs-1'!W67*Assumptions!$B30</f>
        <v>34102.49274</v>
      </c>
      <c r="X7" s="9">
        <f>'Calcs-1'!X67*Assumptions!$B30</f>
        <v>34784.54259</v>
      </c>
      <c r="Y7" s="9">
        <f>'Calcs-1'!Y67*Assumptions!$B30</f>
        <v>35480.23344</v>
      </c>
    </row>
    <row r="8">
      <c r="A8" s="6" t="str">
        <f>Assumptions!A39</f>
        <v>Jasmine Powder</v>
      </c>
      <c r="B8" s="9">
        <f>'Calcs-1'!B68*Assumptions!$B31</f>
        <v>21600</v>
      </c>
      <c r="C8" s="9">
        <f>'Calcs-1'!C68*Assumptions!$B31</f>
        <v>21924</v>
      </c>
      <c r="D8" s="9">
        <f>'Calcs-1'!D68*Assumptions!$B31</f>
        <v>22252.86</v>
      </c>
      <c r="E8" s="9">
        <f>'Calcs-1'!E68*Assumptions!$B31</f>
        <v>22586.6529</v>
      </c>
      <c r="F8" s="9">
        <f>'Calcs-1'!F68*Assumptions!$B31</f>
        <v>22925.45269</v>
      </c>
      <c r="G8" s="9">
        <f>'Calcs-1'!G68*Assumptions!$B31</f>
        <v>23269.33448</v>
      </c>
      <c r="H8" s="9">
        <f>'Calcs-1'!H68*Assumptions!$B31</f>
        <v>23618.3745</v>
      </c>
      <c r="I8" s="9">
        <f>'Calcs-1'!I68*Assumptions!$B31</f>
        <v>23972.65012</v>
      </c>
      <c r="J8" s="9">
        <f>'Calcs-1'!J68*Assumptions!$B31</f>
        <v>24332.23987</v>
      </c>
      <c r="K8" s="9">
        <f>'Calcs-1'!K68*Assumptions!$B31</f>
        <v>24697.22347</v>
      </c>
      <c r="L8" s="9">
        <f>'Calcs-1'!L68*Assumptions!$B31</f>
        <v>25067.68182</v>
      </c>
      <c r="M8" s="9">
        <f>'Calcs-1'!M68*Assumptions!$B31</f>
        <v>25443.69705</v>
      </c>
      <c r="N8" s="9">
        <f>'Calcs-1'!N68*Assumptions!$B31</f>
        <v>25825.3525</v>
      </c>
      <c r="O8" s="9">
        <f>'Calcs-1'!O68*Assumptions!$B31</f>
        <v>26212.73279</v>
      </c>
      <c r="P8" s="9">
        <f>'Calcs-1'!P68*Assumptions!$B31</f>
        <v>26605.92378</v>
      </c>
      <c r="Q8" s="9">
        <f>'Calcs-1'!Q68*Assumptions!$B31</f>
        <v>27005.01264</v>
      </c>
      <c r="R8" s="9">
        <f>'Calcs-1'!R68*Assumptions!$B31</f>
        <v>27410.08783</v>
      </c>
      <c r="S8" s="9">
        <f>'Calcs-1'!S68*Assumptions!$B31</f>
        <v>27821.23915</v>
      </c>
      <c r="T8" s="9">
        <f>'Calcs-1'!T68*Assumptions!$B31</f>
        <v>28238.55773</v>
      </c>
      <c r="U8" s="9">
        <f>'Calcs-1'!U68*Assumptions!$B31</f>
        <v>28662.1361</v>
      </c>
      <c r="V8" s="9">
        <f>'Calcs-1'!V68*Assumptions!$B31</f>
        <v>29092.06814</v>
      </c>
      <c r="W8" s="9">
        <f>'Calcs-1'!W68*Assumptions!$B31</f>
        <v>29528.44916</v>
      </c>
      <c r="X8" s="9">
        <f>'Calcs-1'!X68*Assumptions!$B31</f>
        <v>29971.3759</v>
      </c>
      <c r="Y8" s="9">
        <f>'Calcs-1'!Y68*Assumptions!$B31</f>
        <v>30420.94654</v>
      </c>
    </row>
    <row r="9">
      <c r="A9" s="6" t="s">
        <v>87</v>
      </c>
      <c r="B9" s="9">
        <f t="shared" ref="B9:Y9" si="1">SUM(B3:B8)</f>
        <v>541100</v>
      </c>
      <c r="C9" s="9">
        <f t="shared" si="1"/>
        <v>549709</v>
      </c>
      <c r="D9" s="9">
        <f t="shared" si="1"/>
        <v>558457.685</v>
      </c>
      <c r="E9" s="9">
        <f t="shared" si="1"/>
        <v>567348.3683</v>
      </c>
      <c r="F9" s="9">
        <f t="shared" si="1"/>
        <v>576383.4022</v>
      </c>
      <c r="G9" s="9">
        <f t="shared" si="1"/>
        <v>585565.1791</v>
      </c>
      <c r="H9" s="9">
        <f t="shared" si="1"/>
        <v>594896.1315</v>
      </c>
      <c r="I9" s="9">
        <f t="shared" si="1"/>
        <v>604378.7334</v>
      </c>
      <c r="J9" s="9">
        <f t="shared" si="1"/>
        <v>614015.5006</v>
      </c>
      <c r="K9" s="9">
        <f t="shared" si="1"/>
        <v>623808.9916</v>
      </c>
      <c r="L9" s="9">
        <f t="shared" si="1"/>
        <v>633761.8081</v>
      </c>
      <c r="M9" s="9">
        <f t="shared" si="1"/>
        <v>643876.596</v>
      </c>
      <c r="N9" s="9">
        <f t="shared" si="1"/>
        <v>654156.0462</v>
      </c>
      <c r="O9" s="9">
        <f t="shared" si="1"/>
        <v>664602.8951</v>
      </c>
      <c r="P9" s="9">
        <f t="shared" si="1"/>
        <v>675219.9258</v>
      </c>
      <c r="Q9" s="9">
        <f t="shared" si="1"/>
        <v>686009.9683</v>
      </c>
      <c r="R9" s="9">
        <f t="shared" si="1"/>
        <v>696975.9009</v>
      </c>
      <c r="S9" s="9">
        <f t="shared" si="1"/>
        <v>708120.6509</v>
      </c>
      <c r="T9" s="9">
        <f t="shared" si="1"/>
        <v>719447.1951</v>
      </c>
      <c r="U9" s="9">
        <f t="shared" si="1"/>
        <v>730958.5612</v>
      </c>
      <c r="V9" s="9">
        <f t="shared" si="1"/>
        <v>742657.8283</v>
      </c>
      <c r="W9" s="9">
        <f t="shared" si="1"/>
        <v>754548.1279</v>
      </c>
      <c r="X9" s="9">
        <f t="shared" si="1"/>
        <v>766632.6447</v>
      </c>
      <c r="Y9" s="9">
        <f t="shared" si="1"/>
        <v>778914.6178</v>
      </c>
    </row>
    <row r="10">
      <c r="A10" s="6"/>
      <c r="B10" s="6"/>
      <c r="C10" s="6"/>
      <c r="D10" s="6"/>
      <c r="E10" s="6"/>
      <c r="F10" s="6"/>
      <c r="G10" s="6"/>
      <c r="H10" s="6"/>
      <c r="I10" s="6"/>
      <c r="J10" s="6"/>
      <c r="K10" s="6"/>
      <c r="L10" s="6"/>
      <c r="M10" s="6"/>
      <c r="N10" s="6"/>
      <c r="O10" s="6"/>
      <c r="P10" s="6"/>
      <c r="Q10" s="6"/>
      <c r="R10" s="6"/>
      <c r="S10" s="6"/>
      <c r="T10" s="6"/>
      <c r="U10" s="6"/>
      <c r="V10" s="6"/>
      <c r="W10" s="6"/>
      <c r="X10" s="6"/>
      <c r="Y10" s="6"/>
    </row>
    <row r="11">
      <c r="A11" s="7" t="s">
        <v>88</v>
      </c>
      <c r="B11" s="6"/>
      <c r="C11" s="6"/>
      <c r="D11" s="6"/>
      <c r="E11" s="6"/>
      <c r="F11" s="6"/>
      <c r="G11" s="6"/>
      <c r="H11" s="6"/>
      <c r="I11" s="6"/>
      <c r="J11" s="6"/>
      <c r="K11" s="6"/>
      <c r="L11" s="6"/>
      <c r="M11" s="6"/>
      <c r="N11" s="6"/>
      <c r="O11" s="6"/>
      <c r="P11" s="6"/>
      <c r="Q11" s="6"/>
      <c r="R11" s="6"/>
      <c r="S11" s="6"/>
      <c r="T11" s="6"/>
      <c r="U11" s="6"/>
      <c r="V11" s="6"/>
      <c r="W11" s="6"/>
      <c r="X11" s="6"/>
      <c r="Y11" s="6"/>
    </row>
    <row r="12">
      <c r="A12" s="6" t="str">
        <f t="shared" ref="A12:A17" si="3">A3</f>
        <v>BeesWax</v>
      </c>
      <c r="B12" s="12">
        <v>0.0</v>
      </c>
      <c r="C12" s="12">
        <v>0.0</v>
      </c>
      <c r="D12" s="12">
        <v>0.0</v>
      </c>
      <c r="E12" s="9">
        <f t="shared" ref="E12:Y12" si="2">B3</f>
        <v>378000</v>
      </c>
      <c r="F12" s="9">
        <f t="shared" si="2"/>
        <v>383670</v>
      </c>
      <c r="G12" s="9">
        <f t="shared" si="2"/>
        <v>389425.05</v>
      </c>
      <c r="H12" s="9">
        <f t="shared" si="2"/>
        <v>395266.4258</v>
      </c>
      <c r="I12" s="9">
        <f t="shared" si="2"/>
        <v>401195.4221</v>
      </c>
      <c r="J12" s="9">
        <f t="shared" si="2"/>
        <v>407213.3535</v>
      </c>
      <c r="K12" s="9">
        <f t="shared" si="2"/>
        <v>413321.5538</v>
      </c>
      <c r="L12" s="9">
        <f t="shared" si="2"/>
        <v>419521.3771</v>
      </c>
      <c r="M12" s="9">
        <f t="shared" si="2"/>
        <v>425814.1977</v>
      </c>
      <c r="N12" s="9">
        <f t="shared" si="2"/>
        <v>432201.4107</v>
      </c>
      <c r="O12" s="9">
        <f t="shared" si="2"/>
        <v>438684.4319</v>
      </c>
      <c r="P12" s="9">
        <f t="shared" si="2"/>
        <v>445264.6983</v>
      </c>
      <c r="Q12" s="9">
        <f t="shared" si="2"/>
        <v>451943.6688</v>
      </c>
      <c r="R12" s="9">
        <f t="shared" si="2"/>
        <v>458722.8238</v>
      </c>
      <c r="S12" s="9">
        <f t="shared" si="2"/>
        <v>465603.6662</v>
      </c>
      <c r="T12" s="9">
        <f t="shared" si="2"/>
        <v>472587.7212</v>
      </c>
      <c r="U12" s="9">
        <f t="shared" si="2"/>
        <v>479676.537</v>
      </c>
      <c r="V12" s="9">
        <f t="shared" si="2"/>
        <v>486871.6851</v>
      </c>
      <c r="W12" s="9">
        <f t="shared" si="2"/>
        <v>494174.7603</v>
      </c>
      <c r="X12" s="9">
        <f t="shared" si="2"/>
        <v>501587.3817</v>
      </c>
      <c r="Y12" s="9">
        <f t="shared" si="2"/>
        <v>509111.1925</v>
      </c>
    </row>
    <row r="13">
      <c r="A13" s="6" t="str">
        <f t="shared" si="3"/>
        <v>Paraffin Wax</v>
      </c>
      <c r="B13" s="9">
        <f t="shared" ref="B13:Y13" si="4">B4</f>
        <v>90000</v>
      </c>
      <c r="C13" s="9">
        <f t="shared" si="4"/>
        <v>91800</v>
      </c>
      <c r="D13" s="9">
        <f t="shared" si="4"/>
        <v>93636</v>
      </c>
      <c r="E13" s="9">
        <f t="shared" si="4"/>
        <v>95508.72</v>
      </c>
      <c r="F13" s="9">
        <f t="shared" si="4"/>
        <v>97418.8944</v>
      </c>
      <c r="G13" s="9">
        <f t="shared" si="4"/>
        <v>99367.27229</v>
      </c>
      <c r="H13" s="9">
        <f t="shared" si="4"/>
        <v>101354.6177</v>
      </c>
      <c r="I13" s="9">
        <f t="shared" si="4"/>
        <v>103381.7101</v>
      </c>
      <c r="J13" s="9">
        <f t="shared" si="4"/>
        <v>105449.3443</v>
      </c>
      <c r="K13" s="9">
        <f t="shared" si="4"/>
        <v>107558.3312</v>
      </c>
      <c r="L13" s="9">
        <f t="shared" si="4"/>
        <v>109709.4978</v>
      </c>
      <c r="M13" s="9">
        <f t="shared" si="4"/>
        <v>111903.6878</v>
      </c>
      <c r="N13" s="9">
        <f t="shared" si="4"/>
        <v>114141.7615</v>
      </c>
      <c r="O13" s="9">
        <f t="shared" si="4"/>
        <v>116424.5967</v>
      </c>
      <c r="P13" s="9">
        <f t="shared" si="4"/>
        <v>118753.0887</v>
      </c>
      <c r="Q13" s="9">
        <f t="shared" si="4"/>
        <v>121128.1504</v>
      </c>
      <c r="R13" s="9">
        <f t="shared" si="4"/>
        <v>123550.7135</v>
      </c>
      <c r="S13" s="9">
        <f t="shared" si="4"/>
        <v>126021.7277</v>
      </c>
      <c r="T13" s="9">
        <f t="shared" si="4"/>
        <v>128542.1623</v>
      </c>
      <c r="U13" s="9">
        <f t="shared" si="4"/>
        <v>131113.0055</v>
      </c>
      <c r="V13" s="9">
        <f t="shared" si="4"/>
        <v>133735.2656</v>
      </c>
      <c r="W13" s="9">
        <f t="shared" si="4"/>
        <v>136409.971</v>
      </c>
      <c r="X13" s="9">
        <f t="shared" si="4"/>
        <v>139138.1704</v>
      </c>
      <c r="Y13" s="9">
        <f t="shared" si="4"/>
        <v>141920.9338</v>
      </c>
    </row>
    <row r="14">
      <c r="A14" s="6" t="str">
        <f t="shared" si="3"/>
        <v>Vanilla Powder</v>
      </c>
      <c r="B14" s="12">
        <v>0.0</v>
      </c>
      <c r="C14" s="9">
        <f t="shared" ref="C14:Y14" si="5">B5</f>
        <v>15000</v>
      </c>
      <c r="D14" s="9">
        <f t="shared" si="5"/>
        <v>15225</v>
      </c>
      <c r="E14" s="9">
        <f t="shared" si="5"/>
        <v>15453.375</v>
      </c>
      <c r="F14" s="9">
        <f t="shared" si="5"/>
        <v>15685.17563</v>
      </c>
      <c r="G14" s="9">
        <f t="shared" si="5"/>
        <v>15920.45326</v>
      </c>
      <c r="H14" s="9">
        <f t="shared" si="5"/>
        <v>16159.26006</v>
      </c>
      <c r="I14" s="9">
        <f t="shared" si="5"/>
        <v>16401.64896</v>
      </c>
      <c r="J14" s="9">
        <f t="shared" si="5"/>
        <v>16647.67369</v>
      </c>
      <c r="K14" s="9">
        <f t="shared" si="5"/>
        <v>16897.3888</v>
      </c>
      <c r="L14" s="9">
        <f t="shared" si="5"/>
        <v>17150.84963</v>
      </c>
      <c r="M14" s="9">
        <f t="shared" si="5"/>
        <v>17408.11238</v>
      </c>
      <c r="N14" s="9">
        <f t="shared" si="5"/>
        <v>17669.23406</v>
      </c>
      <c r="O14" s="9">
        <f t="shared" si="5"/>
        <v>17934.27257</v>
      </c>
      <c r="P14" s="9">
        <f t="shared" si="5"/>
        <v>18203.28666</v>
      </c>
      <c r="Q14" s="9">
        <f t="shared" si="5"/>
        <v>18476.33596</v>
      </c>
      <c r="R14" s="9">
        <f t="shared" si="5"/>
        <v>18753.481</v>
      </c>
      <c r="S14" s="9">
        <f t="shared" si="5"/>
        <v>19034.78321</v>
      </c>
      <c r="T14" s="9">
        <f t="shared" si="5"/>
        <v>19320.30496</v>
      </c>
      <c r="U14" s="9">
        <f t="shared" si="5"/>
        <v>19610.10954</v>
      </c>
      <c r="V14" s="9">
        <f t="shared" si="5"/>
        <v>19904.26118</v>
      </c>
      <c r="W14" s="9">
        <f t="shared" si="5"/>
        <v>20202.8251</v>
      </c>
      <c r="X14" s="9">
        <f t="shared" si="5"/>
        <v>20505.86747</v>
      </c>
      <c r="Y14" s="9">
        <f t="shared" si="5"/>
        <v>20813.45549</v>
      </c>
    </row>
    <row r="15">
      <c r="A15" s="6" t="str">
        <f t="shared" si="3"/>
        <v>Rose Powder</v>
      </c>
      <c r="B15" s="12">
        <v>0.0</v>
      </c>
      <c r="C15" s="12">
        <v>0.0</v>
      </c>
      <c r="D15" s="9">
        <f t="shared" ref="D15:Y15" si="6">B6</f>
        <v>14000</v>
      </c>
      <c r="E15" s="9">
        <f t="shared" si="6"/>
        <v>14140</v>
      </c>
      <c r="F15" s="9">
        <f t="shared" si="6"/>
        <v>14281.4</v>
      </c>
      <c r="G15" s="9">
        <f t="shared" si="6"/>
        <v>14424.214</v>
      </c>
      <c r="H15" s="9">
        <f t="shared" si="6"/>
        <v>14568.45614</v>
      </c>
      <c r="I15" s="9">
        <f t="shared" si="6"/>
        <v>14714.1407</v>
      </c>
      <c r="J15" s="9">
        <f t="shared" si="6"/>
        <v>14861.28211</v>
      </c>
      <c r="K15" s="9">
        <f t="shared" si="6"/>
        <v>15009.89493</v>
      </c>
      <c r="L15" s="9">
        <f t="shared" si="6"/>
        <v>15159.99388</v>
      </c>
      <c r="M15" s="9">
        <f t="shared" si="6"/>
        <v>15311.59382</v>
      </c>
      <c r="N15" s="9">
        <f t="shared" si="6"/>
        <v>15464.70976</v>
      </c>
      <c r="O15" s="9">
        <f t="shared" si="6"/>
        <v>15619.35685</v>
      </c>
      <c r="P15" s="9">
        <f t="shared" si="6"/>
        <v>15775.55042</v>
      </c>
      <c r="Q15" s="9">
        <f t="shared" si="6"/>
        <v>15933.30593</v>
      </c>
      <c r="R15" s="9">
        <f t="shared" si="6"/>
        <v>16092.63899</v>
      </c>
      <c r="S15" s="9">
        <f t="shared" si="6"/>
        <v>16253.56538</v>
      </c>
      <c r="T15" s="9">
        <f t="shared" si="6"/>
        <v>16416.10103</v>
      </c>
      <c r="U15" s="9">
        <f t="shared" si="6"/>
        <v>16580.26204</v>
      </c>
      <c r="V15" s="9">
        <f t="shared" si="6"/>
        <v>16746.06466</v>
      </c>
      <c r="W15" s="9">
        <f t="shared" si="6"/>
        <v>16913.52531</v>
      </c>
      <c r="X15" s="9">
        <f t="shared" si="6"/>
        <v>17082.66056</v>
      </c>
      <c r="Y15" s="9">
        <f t="shared" si="6"/>
        <v>17253.48716</v>
      </c>
    </row>
    <row r="16">
      <c r="A16" s="6" t="str">
        <f t="shared" si="3"/>
        <v>Musk Powder</v>
      </c>
      <c r="B16" s="12">
        <v>0.0</v>
      </c>
      <c r="C16" s="9">
        <f t="shared" ref="C16:Y16" si="7">B7</f>
        <v>22500</v>
      </c>
      <c r="D16" s="9">
        <f t="shared" si="7"/>
        <v>22950</v>
      </c>
      <c r="E16" s="9">
        <f t="shared" si="7"/>
        <v>23409</v>
      </c>
      <c r="F16" s="9">
        <f t="shared" si="7"/>
        <v>23877.18</v>
      </c>
      <c r="G16" s="9">
        <f t="shared" si="7"/>
        <v>24354.7236</v>
      </c>
      <c r="H16" s="9">
        <f t="shared" si="7"/>
        <v>24841.81807</v>
      </c>
      <c r="I16" s="9">
        <f t="shared" si="7"/>
        <v>25338.65443</v>
      </c>
      <c r="J16" s="9">
        <f t="shared" si="7"/>
        <v>25845.42752</v>
      </c>
      <c r="K16" s="9">
        <f t="shared" si="7"/>
        <v>26362.33607</v>
      </c>
      <c r="L16" s="9">
        <f t="shared" si="7"/>
        <v>26889.58279</v>
      </c>
      <c r="M16" s="9">
        <f t="shared" si="7"/>
        <v>27427.37445</v>
      </c>
      <c r="N16" s="9">
        <f t="shared" si="7"/>
        <v>27975.92194</v>
      </c>
      <c r="O16" s="9">
        <f t="shared" si="7"/>
        <v>28535.44038</v>
      </c>
      <c r="P16" s="9">
        <f t="shared" si="7"/>
        <v>29106.14919</v>
      </c>
      <c r="Q16" s="9">
        <f t="shared" si="7"/>
        <v>29688.27217</v>
      </c>
      <c r="R16" s="9">
        <f t="shared" si="7"/>
        <v>30282.03761</v>
      </c>
      <c r="S16" s="9">
        <f t="shared" si="7"/>
        <v>30887.67836</v>
      </c>
      <c r="T16" s="9">
        <f t="shared" si="7"/>
        <v>31505.43193</v>
      </c>
      <c r="U16" s="9">
        <f t="shared" si="7"/>
        <v>32135.54057</v>
      </c>
      <c r="V16" s="9">
        <f t="shared" si="7"/>
        <v>32778.25138</v>
      </c>
      <c r="W16" s="9">
        <f t="shared" si="7"/>
        <v>33433.81641</v>
      </c>
      <c r="X16" s="9">
        <f t="shared" si="7"/>
        <v>34102.49274</v>
      </c>
      <c r="Y16" s="9">
        <f t="shared" si="7"/>
        <v>34784.54259</v>
      </c>
    </row>
    <row r="17">
      <c r="A17" s="6" t="str">
        <f t="shared" si="3"/>
        <v>Jasmine Powder</v>
      </c>
      <c r="B17" s="12">
        <v>0.0</v>
      </c>
      <c r="C17" s="12">
        <v>0.0</v>
      </c>
      <c r="D17" s="9">
        <f t="shared" ref="D17:Y17" si="8">B8</f>
        <v>21600</v>
      </c>
      <c r="E17" s="9">
        <f t="shared" si="8"/>
        <v>21924</v>
      </c>
      <c r="F17" s="9">
        <f t="shared" si="8"/>
        <v>22252.86</v>
      </c>
      <c r="G17" s="9">
        <f t="shared" si="8"/>
        <v>22586.6529</v>
      </c>
      <c r="H17" s="9">
        <f t="shared" si="8"/>
        <v>22925.45269</v>
      </c>
      <c r="I17" s="9">
        <f t="shared" si="8"/>
        <v>23269.33448</v>
      </c>
      <c r="J17" s="9">
        <f t="shared" si="8"/>
        <v>23618.3745</v>
      </c>
      <c r="K17" s="9">
        <f t="shared" si="8"/>
        <v>23972.65012</v>
      </c>
      <c r="L17" s="9">
        <f t="shared" si="8"/>
        <v>24332.23987</v>
      </c>
      <c r="M17" s="9">
        <f t="shared" si="8"/>
        <v>24697.22347</v>
      </c>
      <c r="N17" s="9">
        <f t="shared" si="8"/>
        <v>25067.68182</v>
      </c>
      <c r="O17" s="9">
        <f t="shared" si="8"/>
        <v>25443.69705</v>
      </c>
      <c r="P17" s="9">
        <f t="shared" si="8"/>
        <v>25825.3525</v>
      </c>
      <c r="Q17" s="9">
        <f t="shared" si="8"/>
        <v>26212.73279</v>
      </c>
      <c r="R17" s="9">
        <f t="shared" si="8"/>
        <v>26605.92378</v>
      </c>
      <c r="S17" s="9">
        <f t="shared" si="8"/>
        <v>27005.01264</v>
      </c>
      <c r="T17" s="9">
        <f t="shared" si="8"/>
        <v>27410.08783</v>
      </c>
      <c r="U17" s="9">
        <f t="shared" si="8"/>
        <v>27821.23915</v>
      </c>
      <c r="V17" s="9">
        <f t="shared" si="8"/>
        <v>28238.55773</v>
      </c>
      <c r="W17" s="9">
        <f t="shared" si="8"/>
        <v>28662.1361</v>
      </c>
      <c r="X17" s="9">
        <f t="shared" si="8"/>
        <v>29092.06814</v>
      </c>
      <c r="Y17" s="9">
        <f t="shared" si="8"/>
        <v>29528.44916</v>
      </c>
    </row>
    <row r="18">
      <c r="A18" s="6" t="s">
        <v>89</v>
      </c>
      <c r="B18" s="12">
        <f t="shared" ref="B18:Y18" si="9">SUM(B12:B17)</f>
        <v>90000</v>
      </c>
      <c r="C18" s="12">
        <f t="shared" si="9"/>
        <v>129300</v>
      </c>
      <c r="D18" s="12">
        <f t="shared" si="9"/>
        <v>167411</v>
      </c>
      <c r="E18" s="9">
        <f t="shared" si="9"/>
        <v>548435.095</v>
      </c>
      <c r="F18" s="9">
        <f t="shared" si="9"/>
        <v>557185.51</v>
      </c>
      <c r="G18" s="9">
        <f t="shared" si="9"/>
        <v>566078.366</v>
      </c>
      <c r="H18" s="9">
        <f t="shared" si="9"/>
        <v>575116.0304</v>
      </c>
      <c r="I18" s="9">
        <f t="shared" si="9"/>
        <v>584300.9108</v>
      </c>
      <c r="J18" s="9">
        <f t="shared" si="9"/>
        <v>593635.4556</v>
      </c>
      <c r="K18" s="9">
        <f t="shared" si="9"/>
        <v>603122.1549</v>
      </c>
      <c r="L18" s="9">
        <f t="shared" si="9"/>
        <v>612763.5411</v>
      </c>
      <c r="M18" s="9">
        <f t="shared" si="9"/>
        <v>622562.1896</v>
      </c>
      <c r="N18" s="9">
        <f t="shared" si="9"/>
        <v>632520.7198</v>
      </c>
      <c r="O18" s="9">
        <f t="shared" si="9"/>
        <v>642641.7955</v>
      </c>
      <c r="P18" s="9">
        <f t="shared" si="9"/>
        <v>652928.1258</v>
      </c>
      <c r="Q18" s="9">
        <f t="shared" si="9"/>
        <v>663382.4661</v>
      </c>
      <c r="R18" s="9">
        <f t="shared" si="9"/>
        <v>674007.6187</v>
      </c>
      <c r="S18" s="9">
        <f t="shared" si="9"/>
        <v>684806.4335</v>
      </c>
      <c r="T18" s="9">
        <f t="shared" si="9"/>
        <v>695781.8092</v>
      </c>
      <c r="U18" s="9">
        <f t="shared" si="9"/>
        <v>706936.6938</v>
      </c>
      <c r="V18" s="9">
        <f t="shared" si="9"/>
        <v>718274.0857</v>
      </c>
      <c r="W18" s="9">
        <f t="shared" si="9"/>
        <v>729797.0342</v>
      </c>
      <c r="X18" s="9">
        <f t="shared" si="9"/>
        <v>741508.641</v>
      </c>
      <c r="Y18" s="9">
        <f t="shared" si="9"/>
        <v>753412.0607</v>
      </c>
    </row>
    <row r="19">
      <c r="A19" s="6"/>
      <c r="B19" s="6"/>
      <c r="C19" s="6"/>
      <c r="D19" s="6"/>
      <c r="E19" s="6"/>
      <c r="F19" s="6"/>
      <c r="G19" s="6"/>
      <c r="H19" s="6"/>
      <c r="I19" s="6"/>
      <c r="J19" s="6"/>
      <c r="K19" s="6"/>
      <c r="L19" s="6"/>
      <c r="M19" s="6"/>
      <c r="N19" s="6"/>
      <c r="O19" s="6"/>
      <c r="P19" s="6"/>
      <c r="Q19" s="6"/>
      <c r="R19" s="6"/>
      <c r="S19" s="6"/>
      <c r="T19" s="6"/>
      <c r="U19" s="6"/>
      <c r="V19" s="6"/>
      <c r="W19" s="6"/>
      <c r="X19" s="6"/>
      <c r="Y19" s="6"/>
    </row>
    <row r="20">
      <c r="A20" s="7" t="s">
        <v>90</v>
      </c>
      <c r="B20" s="6"/>
      <c r="C20" s="6"/>
      <c r="D20" s="6"/>
      <c r="E20" s="6"/>
      <c r="F20" s="6"/>
      <c r="G20" s="6"/>
      <c r="H20" s="6"/>
      <c r="I20" s="6"/>
      <c r="J20" s="6"/>
      <c r="K20" s="6"/>
      <c r="L20" s="6"/>
      <c r="M20" s="6"/>
      <c r="N20" s="6"/>
      <c r="O20" s="6"/>
      <c r="P20" s="6"/>
      <c r="Q20" s="6"/>
      <c r="R20" s="6"/>
      <c r="S20" s="6"/>
      <c r="T20" s="6"/>
      <c r="U20" s="6"/>
      <c r="V20" s="6"/>
      <c r="W20" s="6"/>
      <c r="X20" s="6"/>
      <c r="Y20" s="6"/>
    </row>
    <row r="21">
      <c r="A21" s="6" t="str">
        <f t="shared" ref="A21:A26" si="11">A12</f>
        <v>BeesWax</v>
      </c>
      <c r="B21" s="9">
        <f t="shared" ref="B21:B26" si="12">B3-B12</f>
        <v>378000</v>
      </c>
      <c r="C21" s="9">
        <f t="shared" ref="C21:Y21" si="10">B21+C3-C12</f>
        <v>761670</v>
      </c>
      <c r="D21" s="9">
        <f t="shared" si="10"/>
        <v>1151095.05</v>
      </c>
      <c r="E21" s="9">
        <f t="shared" si="10"/>
        <v>1168361.476</v>
      </c>
      <c r="F21" s="9">
        <f t="shared" si="10"/>
        <v>1185886.898</v>
      </c>
      <c r="G21" s="9">
        <f t="shared" si="10"/>
        <v>1203675.201</v>
      </c>
      <c r="H21" s="9">
        <f t="shared" si="10"/>
        <v>1221730.329</v>
      </c>
      <c r="I21" s="9">
        <f t="shared" si="10"/>
        <v>1240056.284</v>
      </c>
      <c r="J21" s="9">
        <f t="shared" si="10"/>
        <v>1258657.129</v>
      </c>
      <c r="K21" s="9">
        <f t="shared" si="10"/>
        <v>1277536.986</v>
      </c>
      <c r="L21" s="9">
        <f t="shared" si="10"/>
        <v>1296700.04</v>
      </c>
      <c r="M21" s="9">
        <f t="shared" si="10"/>
        <v>1316150.541</v>
      </c>
      <c r="N21" s="9">
        <f t="shared" si="10"/>
        <v>1335892.799</v>
      </c>
      <c r="O21" s="9">
        <f t="shared" si="10"/>
        <v>1355931.191</v>
      </c>
      <c r="P21" s="9">
        <f t="shared" si="10"/>
        <v>1376270.159</v>
      </c>
      <c r="Q21" s="9">
        <f t="shared" si="10"/>
        <v>1396914.211</v>
      </c>
      <c r="R21" s="9">
        <f t="shared" si="10"/>
        <v>1417867.924</v>
      </c>
      <c r="S21" s="9">
        <f t="shared" si="10"/>
        <v>1439135.943</v>
      </c>
      <c r="T21" s="9">
        <f t="shared" si="10"/>
        <v>1460722.982</v>
      </c>
      <c r="U21" s="9">
        <f t="shared" si="10"/>
        <v>1482633.827</v>
      </c>
      <c r="V21" s="9">
        <f t="shared" si="10"/>
        <v>1504873.335</v>
      </c>
      <c r="W21" s="9">
        <f t="shared" si="10"/>
        <v>1527446.435</v>
      </c>
      <c r="X21" s="9">
        <f t="shared" si="10"/>
        <v>1550358.131</v>
      </c>
      <c r="Y21" s="9">
        <f t="shared" si="10"/>
        <v>1573613.503</v>
      </c>
    </row>
    <row r="22">
      <c r="A22" s="6" t="str">
        <f t="shared" si="11"/>
        <v>Paraffin Wax</v>
      </c>
      <c r="B22" s="9">
        <f t="shared" si="12"/>
        <v>0</v>
      </c>
      <c r="C22" s="9">
        <f t="shared" ref="C22:Y22" si="13">B22+C4-C13</f>
        <v>0</v>
      </c>
      <c r="D22" s="9">
        <f t="shared" si="13"/>
        <v>0</v>
      </c>
      <c r="E22" s="9">
        <f t="shared" si="13"/>
        <v>0</v>
      </c>
      <c r="F22" s="9">
        <f t="shared" si="13"/>
        <v>0</v>
      </c>
      <c r="G22" s="9">
        <f t="shared" si="13"/>
        <v>0</v>
      </c>
      <c r="H22" s="9">
        <f t="shared" si="13"/>
        <v>0</v>
      </c>
      <c r="I22" s="9">
        <f t="shared" si="13"/>
        <v>0</v>
      </c>
      <c r="J22" s="9">
        <f t="shared" si="13"/>
        <v>0</v>
      </c>
      <c r="K22" s="9">
        <f t="shared" si="13"/>
        <v>0</v>
      </c>
      <c r="L22" s="9">
        <f t="shared" si="13"/>
        <v>0</v>
      </c>
      <c r="M22" s="9">
        <f t="shared" si="13"/>
        <v>0</v>
      </c>
      <c r="N22" s="9">
        <f t="shared" si="13"/>
        <v>0</v>
      </c>
      <c r="O22" s="9">
        <f t="shared" si="13"/>
        <v>0</v>
      </c>
      <c r="P22" s="9">
        <f t="shared" si="13"/>
        <v>0</v>
      </c>
      <c r="Q22" s="9">
        <f t="shared" si="13"/>
        <v>0</v>
      </c>
      <c r="R22" s="9">
        <f t="shared" si="13"/>
        <v>0</v>
      </c>
      <c r="S22" s="9">
        <f t="shared" si="13"/>
        <v>0</v>
      </c>
      <c r="T22" s="9">
        <f t="shared" si="13"/>
        <v>0</v>
      </c>
      <c r="U22" s="9">
        <f t="shared" si="13"/>
        <v>0</v>
      </c>
      <c r="V22" s="9">
        <f t="shared" si="13"/>
        <v>0</v>
      </c>
      <c r="W22" s="9">
        <f t="shared" si="13"/>
        <v>0</v>
      </c>
      <c r="X22" s="9">
        <f t="shared" si="13"/>
        <v>0</v>
      </c>
      <c r="Y22" s="9">
        <f t="shared" si="13"/>
        <v>0</v>
      </c>
    </row>
    <row r="23">
      <c r="A23" s="6" t="str">
        <f t="shared" si="11"/>
        <v>Vanilla Powder</v>
      </c>
      <c r="B23" s="9">
        <f t="shared" si="12"/>
        <v>15000</v>
      </c>
      <c r="C23" s="9">
        <f t="shared" ref="C23:Y23" si="14">B23+C5-C14</f>
        <v>15225</v>
      </c>
      <c r="D23" s="9">
        <f t="shared" si="14"/>
        <v>15453.375</v>
      </c>
      <c r="E23" s="9">
        <f t="shared" si="14"/>
        <v>15685.17563</v>
      </c>
      <c r="F23" s="9">
        <f t="shared" si="14"/>
        <v>15920.45326</v>
      </c>
      <c r="G23" s="9">
        <f t="shared" si="14"/>
        <v>16159.26006</v>
      </c>
      <c r="H23" s="9">
        <f t="shared" si="14"/>
        <v>16401.64896</v>
      </c>
      <c r="I23" s="9">
        <f t="shared" si="14"/>
        <v>16647.67369</v>
      </c>
      <c r="J23" s="9">
        <f t="shared" si="14"/>
        <v>16897.3888</v>
      </c>
      <c r="K23" s="9">
        <f t="shared" si="14"/>
        <v>17150.84963</v>
      </c>
      <c r="L23" s="9">
        <f t="shared" si="14"/>
        <v>17408.11238</v>
      </c>
      <c r="M23" s="9">
        <f t="shared" si="14"/>
        <v>17669.23406</v>
      </c>
      <c r="N23" s="9">
        <f t="shared" si="14"/>
        <v>17934.27257</v>
      </c>
      <c r="O23" s="9">
        <f t="shared" si="14"/>
        <v>18203.28666</v>
      </c>
      <c r="P23" s="9">
        <f t="shared" si="14"/>
        <v>18476.33596</v>
      </c>
      <c r="Q23" s="9">
        <f t="shared" si="14"/>
        <v>18753.481</v>
      </c>
      <c r="R23" s="9">
        <f t="shared" si="14"/>
        <v>19034.78321</v>
      </c>
      <c r="S23" s="9">
        <f t="shared" si="14"/>
        <v>19320.30496</v>
      </c>
      <c r="T23" s="9">
        <f t="shared" si="14"/>
        <v>19610.10954</v>
      </c>
      <c r="U23" s="9">
        <f t="shared" si="14"/>
        <v>19904.26118</v>
      </c>
      <c r="V23" s="9">
        <f t="shared" si="14"/>
        <v>20202.8251</v>
      </c>
      <c r="W23" s="9">
        <f t="shared" si="14"/>
        <v>20505.86747</v>
      </c>
      <c r="X23" s="9">
        <f t="shared" si="14"/>
        <v>20813.45549</v>
      </c>
      <c r="Y23" s="9">
        <f t="shared" si="14"/>
        <v>21125.65732</v>
      </c>
    </row>
    <row r="24">
      <c r="A24" s="6" t="str">
        <f t="shared" si="11"/>
        <v>Rose Powder</v>
      </c>
      <c r="B24" s="9">
        <f t="shared" si="12"/>
        <v>14000</v>
      </c>
      <c r="C24" s="9">
        <f t="shared" ref="C24:Y24" si="15">B24+C6-C15</f>
        <v>28140</v>
      </c>
      <c r="D24" s="9">
        <f t="shared" si="15"/>
        <v>28421.4</v>
      </c>
      <c r="E24" s="9">
        <f t="shared" si="15"/>
        <v>28705.614</v>
      </c>
      <c r="F24" s="9">
        <f t="shared" si="15"/>
        <v>28992.67014</v>
      </c>
      <c r="G24" s="9">
        <f t="shared" si="15"/>
        <v>29282.59684</v>
      </c>
      <c r="H24" s="9">
        <f t="shared" si="15"/>
        <v>29575.42281</v>
      </c>
      <c r="I24" s="9">
        <f t="shared" si="15"/>
        <v>29871.17704</v>
      </c>
      <c r="J24" s="9">
        <f t="shared" si="15"/>
        <v>30169.88881</v>
      </c>
      <c r="K24" s="9">
        <f t="shared" si="15"/>
        <v>30471.5877</v>
      </c>
      <c r="L24" s="9">
        <f t="shared" si="15"/>
        <v>30776.30357</v>
      </c>
      <c r="M24" s="9">
        <f t="shared" si="15"/>
        <v>31084.06661</v>
      </c>
      <c r="N24" s="9">
        <f t="shared" si="15"/>
        <v>31394.90728</v>
      </c>
      <c r="O24" s="9">
        <f t="shared" si="15"/>
        <v>31708.85635</v>
      </c>
      <c r="P24" s="9">
        <f t="shared" si="15"/>
        <v>32025.94491</v>
      </c>
      <c r="Q24" s="9">
        <f t="shared" si="15"/>
        <v>32346.20436</v>
      </c>
      <c r="R24" s="9">
        <f t="shared" si="15"/>
        <v>32669.6664</v>
      </c>
      <c r="S24" s="9">
        <f t="shared" si="15"/>
        <v>32996.36307</v>
      </c>
      <c r="T24" s="9">
        <f t="shared" si="15"/>
        <v>33326.3267</v>
      </c>
      <c r="U24" s="9">
        <f t="shared" si="15"/>
        <v>33659.58997</v>
      </c>
      <c r="V24" s="9">
        <f t="shared" si="15"/>
        <v>33996.18587</v>
      </c>
      <c r="W24" s="9">
        <f t="shared" si="15"/>
        <v>34336.14772</v>
      </c>
      <c r="X24" s="9">
        <f t="shared" si="15"/>
        <v>34679.5092</v>
      </c>
      <c r="Y24" s="9">
        <f t="shared" si="15"/>
        <v>35026.30429</v>
      </c>
    </row>
    <row r="25">
      <c r="A25" s="6" t="str">
        <f t="shared" si="11"/>
        <v>Musk Powder</v>
      </c>
      <c r="B25" s="9">
        <f t="shared" si="12"/>
        <v>22500</v>
      </c>
      <c r="C25" s="9">
        <f t="shared" ref="C25:Y25" si="16">B25+C7-C16</f>
        <v>22950</v>
      </c>
      <c r="D25" s="9">
        <f t="shared" si="16"/>
        <v>23409</v>
      </c>
      <c r="E25" s="9">
        <f t="shared" si="16"/>
        <v>23877.18</v>
      </c>
      <c r="F25" s="9">
        <f t="shared" si="16"/>
        <v>24354.7236</v>
      </c>
      <c r="G25" s="9">
        <f t="shared" si="16"/>
        <v>24841.81807</v>
      </c>
      <c r="H25" s="9">
        <f t="shared" si="16"/>
        <v>25338.65443</v>
      </c>
      <c r="I25" s="9">
        <f t="shared" si="16"/>
        <v>25845.42752</v>
      </c>
      <c r="J25" s="9">
        <f t="shared" si="16"/>
        <v>26362.33607</v>
      </c>
      <c r="K25" s="9">
        <f t="shared" si="16"/>
        <v>26889.58279</v>
      </c>
      <c r="L25" s="9">
        <f t="shared" si="16"/>
        <v>27427.37445</v>
      </c>
      <c r="M25" s="9">
        <f t="shared" si="16"/>
        <v>27975.92194</v>
      </c>
      <c r="N25" s="9">
        <f t="shared" si="16"/>
        <v>28535.44038</v>
      </c>
      <c r="O25" s="9">
        <f t="shared" si="16"/>
        <v>29106.14919</v>
      </c>
      <c r="P25" s="9">
        <f t="shared" si="16"/>
        <v>29688.27217</v>
      </c>
      <c r="Q25" s="9">
        <f t="shared" si="16"/>
        <v>30282.03761</v>
      </c>
      <c r="R25" s="9">
        <f t="shared" si="16"/>
        <v>30887.67836</v>
      </c>
      <c r="S25" s="9">
        <f t="shared" si="16"/>
        <v>31505.43193</v>
      </c>
      <c r="T25" s="9">
        <f t="shared" si="16"/>
        <v>32135.54057</v>
      </c>
      <c r="U25" s="9">
        <f t="shared" si="16"/>
        <v>32778.25138</v>
      </c>
      <c r="V25" s="9">
        <f t="shared" si="16"/>
        <v>33433.81641</v>
      </c>
      <c r="W25" s="9">
        <f t="shared" si="16"/>
        <v>34102.49274</v>
      </c>
      <c r="X25" s="9">
        <f t="shared" si="16"/>
        <v>34784.54259</v>
      </c>
      <c r="Y25" s="9">
        <f t="shared" si="16"/>
        <v>35480.23344</v>
      </c>
    </row>
    <row r="26">
      <c r="A26" s="6" t="str">
        <f t="shared" si="11"/>
        <v>Jasmine Powder</v>
      </c>
      <c r="B26" s="9">
        <f t="shared" si="12"/>
        <v>21600</v>
      </c>
      <c r="C26" s="9">
        <f t="shared" ref="C26:Y26" si="17">B26+C8-C17</f>
        <v>43524</v>
      </c>
      <c r="D26" s="9">
        <f t="shared" si="17"/>
        <v>44176.86</v>
      </c>
      <c r="E26" s="9">
        <f t="shared" si="17"/>
        <v>44839.5129</v>
      </c>
      <c r="F26" s="9">
        <f t="shared" si="17"/>
        <v>45512.10559</v>
      </c>
      <c r="G26" s="9">
        <f t="shared" si="17"/>
        <v>46194.78718</v>
      </c>
      <c r="H26" s="9">
        <f t="shared" si="17"/>
        <v>46887.70899</v>
      </c>
      <c r="I26" s="9">
        <f t="shared" si="17"/>
        <v>47591.02462</v>
      </c>
      <c r="J26" s="9">
        <f t="shared" si="17"/>
        <v>48304.88999</v>
      </c>
      <c r="K26" s="9">
        <f t="shared" si="17"/>
        <v>49029.46334</v>
      </c>
      <c r="L26" s="9">
        <f t="shared" si="17"/>
        <v>49764.90529</v>
      </c>
      <c r="M26" s="9">
        <f t="shared" si="17"/>
        <v>50511.37887</v>
      </c>
      <c r="N26" s="9">
        <f t="shared" si="17"/>
        <v>51269.04955</v>
      </c>
      <c r="O26" s="9">
        <f t="shared" si="17"/>
        <v>52038.08529</v>
      </c>
      <c r="P26" s="9">
        <f t="shared" si="17"/>
        <v>52818.65657</v>
      </c>
      <c r="Q26" s="9">
        <f t="shared" si="17"/>
        <v>53610.93642</v>
      </c>
      <c r="R26" s="9">
        <f t="shared" si="17"/>
        <v>54415.10047</v>
      </c>
      <c r="S26" s="9">
        <f t="shared" si="17"/>
        <v>55231.32698</v>
      </c>
      <c r="T26" s="9">
        <f t="shared" si="17"/>
        <v>56059.79688</v>
      </c>
      <c r="U26" s="9">
        <f t="shared" si="17"/>
        <v>56900.69383</v>
      </c>
      <c r="V26" s="9">
        <f t="shared" si="17"/>
        <v>57754.20424</v>
      </c>
      <c r="W26" s="9">
        <f t="shared" si="17"/>
        <v>58620.51731</v>
      </c>
      <c r="X26" s="9">
        <f t="shared" si="17"/>
        <v>59499.82506</v>
      </c>
      <c r="Y26" s="9">
        <f t="shared" si="17"/>
        <v>60392.32244</v>
      </c>
    </row>
    <row r="27">
      <c r="A27" s="6" t="s">
        <v>91</v>
      </c>
      <c r="B27" s="9">
        <f t="shared" ref="B27:Y27" si="18">SUM(B21:B26)</f>
        <v>451100</v>
      </c>
      <c r="C27" s="9">
        <f t="shared" si="18"/>
        <v>871509</v>
      </c>
      <c r="D27" s="9">
        <f t="shared" si="18"/>
        <v>1262555.685</v>
      </c>
      <c r="E27" s="9">
        <f t="shared" si="18"/>
        <v>1281468.958</v>
      </c>
      <c r="F27" s="9">
        <f t="shared" si="18"/>
        <v>1300666.85</v>
      </c>
      <c r="G27" s="9">
        <f t="shared" si="18"/>
        <v>1320153.664</v>
      </c>
      <c r="H27" s="9">
        <f t="shared" si="18"/>
        <v>1339933.765</v>
      </c>
      <c r="I27" s="9">
        <f t="shared" si="18"/>
        <v>1360011.587</v>
      </c>
      <c r="J27" s="9">
        <f t="shared" si="18"/>
        <v>1380391.632</v>
      </c>
      <c r="K27" s="9">
        <f t="shared" si="18"/>
        <v>1401078.469</v>
      </c>
      <c r="L27" s="9">
        <f t="shared" si="18"/>
        <v>1422076.736</v>
      </c>
      <c r="M27" s="9">
        <f t="shared" si="18"/>
        <v>1443391.142</v>
      </c>
      <c r="N27" s="9">
        <f t="shared" si="18"/>
        <v>1465026.469</v>
      </c>
      <c r="O27" s="9">
        <f t="shared" si="18"/>
        <v>1486987.568</v>
      </c>
      <c r="P27" s="9">
        <f t="shared" si="18"/>
        <v>1509279.368</v>
      </c>
      <c r="Q27" s="9">
        <f t="shared" si="18"/>
        <v>1531906.871</v>
      </c>
      <c r="R27" s="9">
        <f t="shared" si="18"/>
        <v>1554875.153</v>
      </c>
      <c r="S27" s="9">
        <f t="shared" si="18"/>
        <v>1578189.37</v>
      </c>
      <c r="T27" s="9">
        <f t="shared" si="18"/>
        <v>1601854.756</v>
      </c>
      <c r="U27" s="9">
        <f t="shared" si="18"/>
        <v>1625876.624</v>
      </c>
      <c r="V27" s="9">
        <f t="shared" si="18"/>
        <v>1650260.366</v>
      </c>
      <c r="W27" s="9">
        <f t="shared" si="18"/>
        <v>1675011.46</v>
      </c>
      <c r="X27" s="9">
        <f t="shared" si="18"/>
        <v>1700135.463</v>
      </c>
      <c r="Y27" s="9">
        <f t="shared" si="18"/>
        <v>1725638.021</v>
      </c>
    </row>
    <row r="28">
      <c r="A28" s="6"/>
      <c r="B28" s="6"/>
      <c r="C28" s="6"/>
      <c r="D28" s="6"/>
      <c r="E28" s="6"/>
      <c r="F28" s="6"/>
      <c r="G28" s="6"/>
      <c r="H28" s="6"/>
      <c r="I28" s="6"/>
      <c r="J28" s="6"/>
      <c r="K28" s="6"/>
      <c r="L28" s="6"/>
      <c r="M28" s="6"/>
      <c r="N28" s="6"/>
      <c r="O28" s="6"/>
      <c r="P28" s="6"/>
      <c r="Q28" s="6"/>
      <c r="R28" s="6"/>
      <c r="S28" s="6"/>
      <c r="T28" s="6"/>
      <c r="U28" s="6"/>
      <c r="V28" s="6"/>
      <c r="W28" s="6"/>
      <c r="X28" s="6"/>
      <c r="Y28" s="6"/>
    </row>
    <row r="29">
      <c r="A29" s="6"/>
      <c r="B29" s="6"/>
      <c r="C29" s="6"/>
      <c r="D29" s="6"/>
      <c r="E29" s="6"/>
      <c r="F29" s="6"/>
      <c r="G29" s="6"/>
      <c r="H29" s="6"/>
      <c r="I29" s="6"/>
      <c r="J29" s="6"/>
      <c r="K29" s="6"/>
      <c r="L29" s="6"/>
      <c r="M29" s="6"/>
      <c r="N29" s="6"/>
      <c r="O29" s="6"/>
      <c r="P29" s="6"/>
      <c r="Q29" s="6"/>
      <c r="R29" s="6"/>
      <c r="S29" s="6"/>
      <c r="T29" s="6"/>
      <c r="U29" s="6"/>
      <c r="V29" s="6"/>
      <c r="W29" s="6"/>
      <c r="X29" s="6"/>
      <c r="Y2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52</v>
      </c>
      <c r="C1" s="6" t="s">
        <v>53</v>
      </c>
      <c r="D1" s="6" t="s">
        <v>54</v>
      </c>
      <c r="E1" s="6" t="s">
        <v>55</v>
      </c>
      <c r="F1" s="6" t="s">
        <v>56</v>
      </c>
      <c r="G1" s="6" t="s">
        <v>57</v>
      </c>
      <c r="H1" s="6" t="s">
        <v>58</v>
      </c>
      <c r="I1" s="6" t="s">
        <v>59</v>
      </c>
      <c r="J1" s="6" t="s">
        <v>60</v>
      </c>
      <c r="K1" s="6" t="s">
        <v>61</v>
      </c>
      <c r="L1" s="6" t="s">
        <v>62</v>
      </c>
      <c r="M1" s="6" t="s">
        <v>63</v>
      </c>
      <c r="N1" s="6" t="s">
        <v>64</v>
      </c>
      <c r="O1" s="6" t="s">
        <v>65</v>
      </c>
      <c r="P1" s="6" t="s">
        <v>66</v>
      </c>
      <c r="Q1" s="6" t="s">
        <v>67</v>
      </c>
      <c r="R1" s="6" t="s">
        <v>68</v>
      </c>
      <c r="S1" s="6" t="s">
        <v>69</v>
      </c>
      <c r="T1" s="6" t="s">
        <v>70</v>
      </c>
      <c r="U1" s="6" t="s">
        <v>71</v>
      </c>
      <c r="V1" s="6" t="s">
        <v>72</v>
      </c>
      <c r="W1" s="6" t="s">
        <v>73</v>
      </c>
      <c r="X1" s="6" t="s">
        <v>74</v>
      </c>
      <c r="Y1" s="6" t="s">
        <v>75</v>
      </c>
    </row>
    <row r="2">
      <c r="A2" s="7" t="s">
        <v>92</v>
      </c>
      <c r="B2" s="6"/>
      <c r="C2" s="6"/>
      <c r="D2" s="6"/>
      <c r="E2" s="6"/>
      <c r="F2" s="6"/>
      <c r="G2" s="6"/>
      <c r="H2" s="6"/>
      <c r="I2" s="6"/>
      <c r="J2" s="6"/>
      <c r="K2" s="6"/>
      <c r="L2" s="6"/>
      <c r="M2" s="6"/>
      <c r="N2" s="6"/>
      <c r="O2" s="6"/>
      <c r="P2" s="6"/>
      <c r="Q2" s="6"/>
      <c r="R2" s="6"/>
      <c r="S2" s="6"/>
      <c r="T2" s="6"/>
      <c r="U2" s="6"/>
      <c r="V2" s="6"/>
      <c r="W2" s="6"/>
      <c r="X2" s="6"/>
      <c r="Y2" s="6"/>
    </row>
    <row r="3">
      <c r="A3" s="6" t="s">
        <v>48</v>
      </c>
      <c r="B3" s="9">
        <f>'Sales and Costs'!B9*Assumptions!$B58</f>
        <v>53510</v>
      </c>
      <c r="C3" s="9">
        <f>'Sales and Costs'!C9*Assumptions!$B58</f>
        <v>54050.4</v>
      </c>
      <c r="D3" s="9">
        <f>'Sales and Costs'!D9*Assumptions!$B58</f>
        <v>54596.903</v>
      </c>
      <c r="E3" s="9">
        <f>'Sales and Costs'!E9*Assumptions!$B58</f>
        <v>55149.58361</v>
      </c>
      <c r="F3" s="9">
        <f>'Sales and Costs'!F9*Assumptions!$B58</f>
        <v>55708.51742</v>
      </c>
      <c r="G3" s="9">
        <f>'Sales and Costs'!G9*Assumptions!$B58</f>
        <v>56273.78096</v>
      </c>
      <c r="H3" s="9">
        <f>'Sales and Costs'!H9*Assumptions!$B58</f>
        <v>56845.45181</v>
      </c>
      <c r="I3" s="9">
        <f>'Sales and Costs'!I9*Assumptions!$B58</f>
        <v>57423.6085</v>
      </c>
      <c r="J3" s="9">
        <f>'Sales and Costs'!J9*Assumptions!$B58</f>
        <v>58008.33061</v>
      </c>
      <c r="K3" s="9">
        <f>'Sales and Costs'!K9*Assumptions!$B58</f>
        <v>58599.69874</v>
      </c>
      <c r="L3" s="9">
        <f>'Sales and Costs'!L9*Assumptions!$B58</f>
        <v>59197.79454</v>
      </c>
      <c r="M3" s="9">
        <f>'Sales and Costs'!M9*Assumptions!$B58</f>
        <v>59802.70073</v>
      </c>
      <c r="N3" s="9">
        <f>'Sales and Costs'!N9*Assumptions!$B58</f>
        <v>60414.50108</v>
      </c>
      <c r="O3" s="9">
        <f>'Sales and Costs'!O9*Assumptions!$B58</f>
        <v>61033.28047</v>
      </c>
      <c r="P3" s="9">
        <f>'Sales and Costs'!P9*Assumptions!$B58</f>
        <v>61659.12488</v>
      </c>
      <c r="Q3" s="9">
        <f>'Sales and Costs'!Q9*Assumptions!$B58</f>
        <v>62292.12141</v>
      </c>
      <c r="R3" s="9">
        <f>'Sales and Costs'!R9*Assumptions!$B58</f>
        <v>62932.35829</v>
      </c>
      <c r="S3" s="9">
        <f>'Sales and Costs'!S9*Assumptions!$B58</f>
        <v>63579.92489</v>
      </c>
      <c r="T3" s="9">
        <f>'Sales and Costs'!T9*Assumptions!$B58</f>
        <v>64234.91177</v>
      </c>
      <c r="U3" s="9">
        <f>'Sales and Costs'!U9*Assumptions!$B58</f>
        <v>64897.41064</v>
      </c>
      <c r="V3" s="9">
        <f>'Sales and Costs'!V9*Assumptions!$B58</f>
        <v>65567.51444</v>
      </c>
      <c r="W3" s="9">
        <f>'Sales and Costs'!W9*Assumptions!$B58</f>
        <v>66245.31731</v>
      </c>
      <c r="X3" s="9">
        <f>'Sales and Costs'!X9*Assumptions!$B58</f>
        <v>66930.9146</v>
      </c>
      <c r="Y3" s="9">
        <f>'Sales and Costs'!Y9*Assumptions!$B58</f>
        <v>67624.40293</v>
      </c>
    </row>
    <row r="4">
      <c r="A4" s="6" t="s">
        <v>49</v>
      </c>
      <c r="B4" s="9">
        <f>'Sales and Costs'!B9*Assumptions!$B59</f>
        <v>80265</v>
      </c>
      <c r="C4" s="9">
        <f>'Sales and Costs'!C9*Assumptions!$B59</f>
        <v>81075.6</v>
      </c>
      <c r="D4" s="9">
        <f>'Sales and Costs'!D9*Assumptions!$B59</f>
        <v>81895.3545</v>
      </c>
      <c r="E4" s="9">
        <f>'Sales and Costs'!E9*Assumptions!$B59</f>
        <v>82724.37542</v>
      </c>
      <c r="F4" s="9">
        <f>'Sales and Costs'!F9*Assumptions!$B59</f>
        <v>83562.77612</v>
      </c>
      <c r="G4" s="9">
        <f>'Sales and Costs'!G9*Assumptions!$B59</f>
        <v>84410.67145</v>
      </c>
      <c r="H4" s="9">
        <f>'Sales and Costs'!H9*Assumptions!$B59</f>
        <v>85268.17771</v>
      </c>
      <c r="I4" s="9">
        <f>'Sales and Costs'!I9*Assumptions!$B59</f>
        <v>86135.41275</v>
      </c>
      <c r="J4" s="9">
        <f>'Sales and Costs'!J9*Assumptions!$B59</f>
        <v>87012.49591</v>
      </c>
      <c r="K4" s="9">
        <f>'Sales and Costs'!K9*Assumptions!$B59</f>
        <v>87899.54811</v>
      </c>
      <c r="L4" s="9">
        <f>'Sales and Costs'!L9*Assumptions!$B59</f>
        <v>88796.69181</v>
      </c>
      <c r="M4" s="9">
        <f>'Sales and Costs'!M9*Assumptions!$B59</f>
        <v>89704.05109</v>
      </c>
      <c r="N4" s="9">
        <f>'Sales and Costs'!N9*Assumptions!$B59</f>
        <v>90621.75162</v>
      </c>
      <c r="O4" s="9">
        <f>'Sales and Costs'!O9*Assumptions!$B59</f>
        <v>91549.92071</v>
      </c>
      <c r="P4" s="9">
        <f>'Sales and Costs'!P9*Assumptions!$B59</f>
        <v>92488.68732</v>
      </c>
      <c r="Q4" s="9">
        <f>'Sales and Costs'!Q9*Assumptions!$B59</f>
        <v>93438.18212</v>
      </c>
      <c r="R4" s="9">
        <f>'Sales and Costs'!R9*Assumptions!$B59</f>
        <v>94398.53743</v>
      </c>
      <c r="S4" s="9">
        <f>'Sales and Costs'!S9*Assumptions!$B59</f>
        <v>95369.88733</v>
      </c>
      <c r="T4" s="9">
        <f>'Sales and Costs'!T9*Assumptions!$B59</f>
        <v>96352.36765</v>
      </c>
      <c r="U4" s="9">
        <f>'Sales and Costs'!U9*Assumptions!$B59</f>
        <v>97346.11596</v>
      </c>
      <c r="V4" s="9">
        <f>'Sales and Costs'!V9*Assumptions!$B59</f>
        <v>98351.27167</v>
      </c>
      <c r="W4" s="9">
        <f>'Sales and Costs'!W9*Assumptions!$B59</f>
        <v>99367.97596</v>
      </c>
      <c r="X4" s="9">
        <f>'Sales and Costs'!X9*Assumptions!$B59</f>
        <v>100396.3719</v>
      </c>
      <c r="Y4" s="9">
        <f>'Sales and Costs'!Y9*Assumptions!$B59</f>
        <v>101436.6044</v>
      </c>
    </row>
    <row r="5">
      <c r="A5" s="6" t="s">
        <v>50</v>
      </c>
      <c r="B5" s="9">
        <f>'Sales and Costs'!B9*Assumptions!$B60</f>
        <v>53510</v>
      </c>
      <c r="C5" s="9">
        <f>'Sales and Costs'!C9*Assumptions!$B60</f>
        <v>54050.4</v>
      </c>
      <c r="D5" s="9">
        <f>'Sales and Costs'!D9*Assumptions!$B60</f>
        <v>54596.903</v>
      </c>
      <c r="E5" s="9">
        <f>'Sales and Costs'!E9*Assumptions!$B60</f>
        <v>55149.58361</v>
      </c>
      <c r="F5" s="9">
        <f>'Sales and Costs'!F9*Assumptions!$B60</f>
        <v>55708.51742</v>
      </c>
      <c r="G5" s="9">
        <f>'Sales and Costs'!G9*Assumptions!$B60</f>
        <v>56273.78096</v>
      </c>
      <c r="H5" s="9">
        <f>'Sales and Costs'!H9*Assumptions!$B60</f>
        <v>56845.45181</v>
      </c>
      <c r="I5" s="9">
        <f>'Sales and Costs'!I9*Assumptions!$B60</f>
        <v>57423.6085</v>
      </c>
      <c r="J5" s="9">
        <f>'Sales and Costs'!J9*Assumptions!$B60</f>
        <v>58008.33061</v>
      </c>
      <c r="K5" s="9">
        <f>'Sales and Costs'!K9*Assumptions!$B60</f>
        <v>58599.69874</v>
      </c>
      <c r="L5" s="9">
        <f>'Sales and Costs'!L9*Assumptions!$B60</f>
        <v>59197.79454</v>
      </c>
      <c r="M5" s="9">
        <f>'Sales and Costs'!M9*Assumptions!$B60</f>
        <v>59802.70073</v>
      </c>
      <c r="N5" s="9">
        <f>'Sales and Costs'!N9*Assumptions!$B60</f>
        <v>60414.50108</v>
      </c>
      <c r="O5" s="9">
        <f>'Sales and Costs'!O9*Assumptions!$B60</f>
        <v>61033.28047</v>
      </c>
      <c r="P5" s="9">
        <f>'Sales and Costs'!P9*Assumptions!$B60</f>
        <v>61659.12488</v>
      </c>
      <c r="Q5" s="9">
        <f>'Sales and Costs'!Q9*Assumptions!$B60</f>
        <v>62292.12141</v>
      </c>
      <c r="R5" s="9">
        <f>'Sales and Costs'!R9*Assumptions!$B60</f>
        <v>62932.35829</v>
      </c>
      <c r="S5" s="9">
        <f>'Sales and Costs'!S9*Assumptions!$B60</f>
        <v>63579.92489</v>
      </c>
      <c r="T5" s="9">
        <f>'Sales and Costs'!T9*Assumptions!$B60</f>
        <v>64234.91177</v>
      </c>
      <c r="U5" s="9">
        <f>'Sales and Costs'!U9*Assumptions!$B60</f>
        <v>64897.41064</v>
      </c>
      <c r="V5" s="9">
        <f>'Sales and Costs'!V9*Assumptions!$B60</f>
        <v>65567.51444</v>
      </c>
      <c r="W5" s="9">
        <f>'Sales and Costs'!W9*Assumptions!$B60</f>
        <v>66245.31731</v>
      </c>
      <c r="X5" s="9">
        <f>'Sales and Costs'!X9*Assumptions!$B60</f>
        <v>66930.9146</v>
      </c>
      <c r="Y5" s="9">
        <f>'Sales and Costs'!Y9*Assumptions!$B60</f>
        <v>67624.40293</v>
      </c>
    </row>
    <row r="6">
      <c r="A6" s="6" t="s">
        <v>51</v>
      </c>
      <c r="B6" s="9">
        <f>'Sales and Costs'!B9*Assumptions!$B61</f>
        <v>347815</v>
      </c>
      <c r="C6" s="9">
        <f>'Sales and Costs'!C9*Assumptions!$B61</f>
        <v>351327.6</v>
      </c>
      <c r="D6" s="9">
        <f>'Sales and Costs'!D9*Assumptions!$B61</f>
        <v>354879.8695</v>
      </c>
      <c r="E6" s="9">
        <f>'Sales and Costs'!E9*Assumptions!$B61</f>
        <v>358472.2935</v>
      </c>
      <c r="F6" s="9">
        <f>'Sales and Costs'!F9*Assumptions!$B61</f>
        <v>362105.3632</v>
      </c>
      <c r="G6" s="9">
        <f>'Sales and Costs'!G9*Assumptions!$B61</f>
        <v>365779.5763</v>
      </c>
      <c r="H6" s="9">
        <f>'Sales and Costs'!H9*Assumptions!$B61</f>
        <v>369495.4368</v>
      </c>
      <c r="I6" s="9">
        <f>'Sales and Costs'!I9*Assumptions!$B61</f>
        <v>373253.4552</v>
      </c>
      <c r="J6" s="9">
        <f>'Sales and Costs'!J9*Assumptions!$B61</f>
        <v>377054.149</v>
      </c>
      <c r="K6" s="9">
        <f>'Sales and Costs'!K9*Assumptions!$B61</f>
        <v>380898.0418</v>
      </c>
      <c r="L6" s="9">
        <f>'Sales and Costs'!L9*Assumptions!$B61</f>
        <v>384785.6645</v>
      </c>
      <c r="M6" s="9">
        <f>'Sales and Costs'!M9*Assumptions!$B61</f>
        <v>388717.5547</v>
      </c>
      <c r="N6" s="9">
        <f>'Sales and Costs'!N9*Assumptions!$B61</f>
        <v>392694.257</v>
      </c>
      <c r="O6" s="9">
        <f>'Sales and Costs'!O9*Assumptions!$B61</f>
        <v>396716.3231</v>
      </c>
      <c r="P6" s="9">
        <f>'Sales and Costs'!P9*Assumptions!$B61</f>
        <v>400784.3117</v>
      </c>
      <c r="Q6" s="9">
        <f>'Sales and Costs'!Q9*Assumptions!$B61</f>
        <v>404898.7892</v>
      </c>
      <c r="R6" s="9">
        <f>'Sales and Costs'!R9*Assumptions!$B61</f>
        <v>409060.3289</v>
      </c>
      <c r="S6" s="9">
        <f>'Sales and Costs'!S9*Assumptions!$B61</f>
        <v>413269.5118</v>
      </c>
      <c r="T6" s="9">
        <f>'Sales and Costs'!T9*Assumptions!$B61</f>
        <v>417526.9265</v>
      </c>
      <c r="U6" s="9">
        <f>'Sales and Costs'!U9*Assumptions!$B61</f>
        <v>421833.1692</v>
      </c>
      <c r="V6" s="9">
        <f>'Sales and Costs'!V9*Assumptions!$B61</f>
        <v>426188.8439</v>
      </c>
      <c r="W6" s="9">
        <f>'Sales and Costs'!W9*Assumptions!$B61</f>
        <v>430594.5625</v>
      </c>
      <c r="X6" s="9">
        <f>'Sales and Costs'!X9*Assumptions!$B61</f>
        <v>435050.9449</v>
      </c>
      <c r="Y6" s="9">
        <f>'Sales and Costs'!Y9*Assumptions!$B61</f>
        <v>439558.619</v>
      </c>
    </row>
    <row r="7">
      <c r="A7" s="6" t="s">
        <v>83</v>
      </c>
      <c r="B7" s="9">
        <f t="shared" ref="B7:Y7" si="1">SUM(B3:B6)</f>
        <v>535100</v>
      </c>
      <c r="C7" s="9">
        <f t="shared" si="1"/>
        <v>540504</v>
      </c>
      <c r="D7" s="9">
        <f t="shared" si="1"/>
        <v>545969.03</v>
      </c>
      <c r="E7" s="9">
        <f t="shared" si="1"/>
        <v>551495.8361</v>
      </c>
      <c r="F7" s="9">
        <f t="shared" si="1"/>
        <v>557085.1742</v>
      </c>
      <c r="G7" s="9">
        <f t="shared" si="1"/>
        <v>562737.8096</v>
      </c>
      <c r="H7" s="9">
        <f t="shared" si="1"/>
        <v>568454.5181</v>
      </c>
      <c r="I7" s="9">
        <f t="shared" si="1"/>
        <v>574236.085</v>
      </c>
      <c r="J7" s="9">
        <f t="shared" si="1"/>
        <v>580083.3061</v>
      </c>
      <c r="K7" s="9">
        <f t="shared" si="1"/>
        <v>585996.9874</v>
      </c>
      <c r="L7" s="9">
        <f t="shared" si="1"/>
        <v>591977.9454</v>
      </c>
      <c r="M7" s="9">
        <f t="shared" si="1"/>
        <v>598027.0073</v>
      </c>
      <c r="N7" s="9">
        <f t="shared" si="1"/>
        <v>604145.0108</v>
      </c>
      <c r="O7" s="9">
        <f t="shared" si="1"/>
        <v>610332.8047</v>
      </c>
      <c r="P7" s="9">
        <f t="shared" si="1"/>
        <v>616591.2488</v>
      </c>
      <c r="Q7" s="9">
        <f t="shared" si="1"/>
        <v>622921.2141</v>
      </c>
      <c r="R7" s="9">
        <f t="shared" si="1"/>
        <v>629323.5829</v>
      </c>
      <c r="S7" s="9">
        <f t="shared" si="1"/>
        <v>635799.2489</v>
      </c>
      <c r="T7" s="9">
        <f t="shared" si="1"/>
        <v>642349.1177</v>
      </c>
      <c r="U7" s="9">
        <f t="shared" si="1"/>
        <v>648974.1064</v>
      </c>
      <c r="V7" s="9">
        <f t="shared" si="1"/>
        <v>655675.1444</v>
      </c>
      <c r="W7" s="9">
        <f t="shared" si="1"/>
        <v>662453.1731</v>
      </c>
      <c r="X7" s="9">
        <f t="shared" si="1"/>
        <v>669309.146</v>
      </c>
      <c r="Y7" s="9">
        <f t="shared" si="1"/>
        <v>676244.0293</v>
      </c>
    </row>
    <row r="8">
      <c r="A8" s="6"/>
      <c r="B8" s="6"/>
      <c r="C8" s="6"/>
      <c r="D8" s="6"/>
      <c r="E8" s="6"/>
      <c r="F8" s="6"/>
      <c r="G8" s="6"/>
      <c r="H8" s="6"/>
      <c r="I8" s="6"/>
      <c r="J8" s="6"/>
      <c r="K8" s="6"/>
      <c r="L8" s="6"/>
      <c r="M8" s="6"/>
      <c r="N8" s="6"/>
      <c r="O8" s="6"/>
      <c r="P8" s="6"/>
      <c r="Q8" s="6"/>
      <c r="R8" s="6"/>
      <c r="S8" s="6"/>
      <c r="T8" s="6"/>
      <c r="U8" s="6"/>
      <c r="V8" s="6"/>
      <c r="W8" s="6"/>
      <c r="X8" s="6"/>
      <c r="Y8" s="6"/>
    </row>
    <row r="9">
      <c r="A9" s="6" t="s">
        <v>93</v>
      </c>
      <c r="B9" s="6"/>
      <c r="C9" s="6"/>
      <c r="D9" s="6"/>
      <c r="E9" s="6"/>
      <c r="F9" s="6"/>
      <c r="G9" s="6"/>
      <c r="H9" s="6"/>
      <c r="I9" s="6"/>
      <c r="J9" s="6"/>
      <c r="K9" s="6"/>
      <c r="L9" s="6"/>
      <c r="M9" s="6"/>
      <c r="N9" s="6"/>
      <c r="O9" s="6"/>
      <c r="P9" s="6"/>
      <c r="Q9" s="6"/>
      <c r="R9" s="6"/>
      <c r="S9" s="6"/>
      <c r="T9" s="6"/>
      <c r="U9" s="6"/>
      <c r="V9" s="6"/>
      <c r="W9" s="6"/>
      <c r="X9" s="6"/>
      <c r="Y9" s="6"/>
    </row>
    <row r="10">
      <c r="A10" s="6" t="str">
        <f t="shared" ref="A10:A13" si="3">A3</f>
        <v>Big Customer 1</v>
      </c>
      <c r="B10" s="12">
        <v>0.0</v>
      </c>
      <c r="C10" s="9">
        <f t="shared" ref="C10:Y10" si="2">B3</f>
        <v>53510</v>
      </c>
      <c r="D10" s="9">
        <f t="shared" si="2"/>
        <v>54050.4</v>
      </c>
      <c r="E10" s="9">
        <f t="shared" si="2"/>
        <v>54596.903</v>
      </c>
      <c r="F10" s="9">
        <f t="shared" si="2"/>
        <v>55149.58361</v>
      </c>
      <c r="G10" s="9">
        <f t="shared" si="2"/>
        <v>55708.51742</v>
      </c>
      <c r="H10" s="9">
        <f t="shared" si="2"/>
        <v>56273.78096</v>
      </c>
      <c r="I10" s="9">
        <f t="shared" si="2"/>
        <v>56845.45181</v>
      </c>
      <c r="J10" s="9">
        <f t="shared" si="2"/>
        <v>57423.6085</v>
      </c>
      <c r="K10" s="9">
        <f t="shared" si="2"/>
        <v>58008.33061</v>
      </c>
      <c r="L10" s="9">
        <f t="shared" si="2"/>
        <v>58599.69874</v>
      </c>
      <c r="M10" s="9">
        <f t="shared" si="2"/>
        <v>59197.79454</v>
      </c>
      <c r="N10" s="9">
        <f t="shared" si="2"/>
        <v>59802.70073</v>
      </c>
      <c r="O10" s="9">
        <f t="shared" si="2"/>
        <v>60414.50108</v>
      </c>
      <c r="P10" s="9">
        <f t="shared" si="2"/>
        <v>61033.28047</v>
      </c>
      <c r="Q10" s="9">
        <f t="shared" si="2"/>
        <v>61659.12488</v>
      </c>
      <c r="R10" s="9">
        <f t="shared" si="2"/>
        <v>62292.12141</v>
      </c>
      <c r="S10" s="9">
        <f t="shared" si="2"/>
        <v>62932.35829</v>
      </c>
      <c r="T10" s="9">
        <f t="shared" si="2"/>
        <v>63579.92489</v>
      </c>
      <c r="U10" s="9">
        <f t="shared" si="2"/>
        <v>64234.91177</v>
      </c>
      <c r="V10" s="9">
        <f t="shared" si="2"/>
        <v>64897.41064</v>
      </c>
      <c r="W10" s="9">
        <f t="shared" si="2"/>
        <v>65567.51444</v>
      </c>
      <c r="X10" s="9">
        <f t="shared" si="2"/>
        <v>66245.31731</v>
      </c>
      <c r="Y10" s="9">
        <f t="shared" si="2"/>
        <v>66930.9146</v>
      </c>
    </row>
    <row r="11">
      <c r="A11" s="6" t="str">
        <f t="shared" si="3"/>
        <v>Big Customer 2</v>
      </c>
      <c r="B11" s="12">
        <v>0.0</v>
      </c>
      <c r="C11" s="12">
        <v>0.0</v>
      </c>
      <c r="D11" s="9">
        <f t="shared" ref="D11:Y11" si="4">B4</f>
        <v>80265</v>
      </c>
      <c r="E11" s="9">
        <f t="shared" si="4"/>
        <v>81075.6</v>
      </c>
      <c r="F11" s="9">
        <f t="shared" si="4"/>
        <v>81895.3545</v>
      </c>
      <c r="G11" s="9">
        <f t="shared" si="4"/>
        <v>82724.37542</v>
      </c>
      <c r="H11" s="9">
        <f t="shared" si="4"/>
        <v>83562.77612</v>
      </c>
      <c r="I11" s="9">
        <f t="shared" si="4"/>
        <v>84410.67145</v>
      </c>
      <c r="J11" s="9">
        <f t="shared" si="4"/>
        <v>85268.17771</v>
      </c>
      <c r="K11" s="9">
        <f t="shared" si="4"/>
        <v>86135.41275</v>
      </c>
      <c r="L11" s="9">
        <f t="shared" si="4"/>
        <v>87012.49591</v>
      </c>
      <c r="M11" s="9">
        <f t="shared" si="4"/>
        <v>87899.54811</v>
      </c>
      <c r="N11" s="9">
        <f t="shared" si="4"/>
        <v>88796.69181</v>
      </c>
      <c r="O11" s="9">
        <f t="shared" si="4"/>
        <v>89704.05109</v>
      </c>
      <c r="P11" s="9">
        <f t="shared" si="4"/>
        <v>90621.75162</v>
      </c>
      <c r="Q11" s="9">
        <f t="shared" si="4"/>
        <v>91549.92071</v>
      </c>
      <c r="R11" s="9">
        <f t="shared" si="4"/>
        <v>92488.68732</v>
      </c>
      <c r="S11" s="9">
        <f t="shared" si="4"/>
        <v>93438.18212</v>
      </c>
      <c r="T11" s="9">
        <f t="shared" si="4"/>
        <v>94398.53743</v>
      </c>
      <c r="U11" s="9">
        <f t="shared" si="4"/>
        <v>95369.88733</v>
      </c>
      <c r="V11" s="9">
        <f t="shared" si="4"/>
        <v>96352.36765</v>
      </c>
      <c r="W11" s="9">
        <f t="shared" si="4"/>
        <v>97346.11596</v>
      </c>
      <c r="X11" s="9">
        <f t="shared" si="4"/>
        <v>98351.27167</v>
      </c>
      <c r="Y11" s="9">
        <f t="shared" si="4"/>
        <v>99367.97596</v>
      </c>
    </row>
    <row r="12">
      <c r="A12" s="6" t="str">
        <f t="shared" si="3"/>
        <v>Big Customer 3</v>
      </c>
      <c r="B12" s="12">
        <v>0.0</v>
      </c>
      <c r="C12" s="12">
        <v>0.0</v>
      </c>
      <c r="D12" s="12">
        <v>0.0</v>
      </c>
      <c r="E12" s="9">
        <f t="shared" ref="E12:Y12" si="5">B5</f>
        <v>53510</v>
      </c>
      <c r="F12" s="9">
        <f t="shared" si="5"/>
        <v>54050.4</v>
      </c>
      <c r="G12" s="9">
        <f t="shared" si="5"/>
        <v>54596.903</v>
      </c>
      <c r="H12" s="9">
        <f t="shared" si="5"/>
        <v>55149.58361</v>
      </c>
      <c r="I12" s="9">
        <f t="shared" si="5"/>
        <v>55708.51742</v>
      </c>
      <c r="J12" s="9">
        <f t="shared" si="5"/>
        <v>56273.78096</v>
      </c>
      <c r="K12" s="9">
        <f t="shared" si="5"/>
        <v>56845.45181</v>
      </c>
      <c r="L12" s="9">
        <f t="shared" si="5"/>
        <v>57423.6085</v>
      </c>
      <c r="M12" s="9">
        <f t="shared" si="5"/>
        <v>58008.33061</v>
      </c>
      <c r="N12" s="9">
        <f t="shared" si="5"/>
        <v>58599.69874</v>
      </c>
      <c r="O12" s="9">
        <f t="shared" si="5"/>
        <v>59197.79454</v>
      </c>
      <c r="P12" s="9">
        <f t="shared" si="5"/>
        <v>59802.70073</v>
      </c>
      <c r="Q12" s="9">
        <f t="shared" si="5"/>
        <v>60414.50108</v>
      </c>
      <c r="R12" s="9">
        <f t="shared" si="5"/>
        <v>61033.28047</v>
      </c>
      <c r="S12" s="9">
        <f t="shared" si="5"/>
        <v>61659.12488</v>
      </c>
      <c r="T12" s="9">
        <f t="shared" si="5"/>
        <v>62292.12141</v>
      </c>
      <c r="U12" s="9">
        <f t="shared" si="5"/>
        <v>62932.35829</v>
      </c>
      <c r="V12" s="9">
        <f t="shared" si="5"/>
        <v>63579.92489</v>
      </c>
      <c r="W12" s="9">
        <f t="shared" si="5"/>
        <v>64234.91177</v>
      </c>
      <c r="X12" s="9">
        <f t="shared" si="5"/>
        <v>64897.41064</v>
      </c>
      <c r="Y12" s="9">
        <f t="shared" si="5"/>
        <v>65567.51444</v>
      </c>
    </row>
    <row r="13">
      <c r="A13" s="6" t="str">
        <f t="shared" si="3"/>
        <v>Cash</v>
      </c>
      <c r="B13" s="9">
        <f t="shared" ref="B13:Y13" si="6">B6</f>
        <v>347815</v>
      </c>
      <c r="C13" s="9">
        <f t="shared" si="6"/>
        <v>351327.6</v>
      </c>
      <c r="D13" s="9">
        <f t="shared" si="6"/>
        <v>354879.8695</v>
      </c>
      <c r="E13" s="9">
        <f t="shared" si="6"/>
        <v>358472.2935</v>
      </c>
      <c r="F13" s="9">
        <f t="shared" si="6"/>
        <v>362105.3632</v>
      </c>
      <c r="G13" s="9">
        <f t="shared" si="6"/>
        <v>365779.5763</v>
      </c>
      <c r="H13" s="9">
        <f t="shared" si="6"/>
        <v>369495.4368</v>
      </c>
      <c r="I13" s="9">
        <f t="shared" si="6"/>
        <v>373253.4552</v>
      </c>
      <c r="J13" s="9">
        <f t="shared" si="6"/>
        <v>377054.149</v>
      </c>
      <c r="K13" s="9">
        <f t="shared" si="6"/>
        <v>380898.0418</v>
      </c>
      <c r="L13" s="9">
        <f t="shared" si="6"/>
        <v>384785.6645</v>
      </c>
      <c r="M13" s="9">
        <f t="shared" si="6"/>
        <v>388717.5547</v>
      </c>
      <c r="N13" s="9">
        <f t="shared" si="6"/>
        <v>392694.257</v>
      </c>
      <c r="O13" s="9">
        <f t="shared" si="6"/>
        <v>396716.3231</v>
      </c>
      <c r="P13" s="9">
        <f t="shared" si="6"/>
        <v>400784.3117</v>
      </c>
      <c r="Q13" s="9">
        <f t="shared" si="6"/>
        <v>404898.7892</v>
      </c>
      <c r="R13" s="9">
        <f t="shared" si="6"/>
        <v>409060.3289</v>
      </c>
      <c r="S13" s="9">
        <f t="shared" si="6"/>
        <v>413269.5118</v>
      </c>
      <c r="T13" s="9">
        <f t="shared" si="6"/>
        <v>417526.9265</v>
      </c>
      <c r="U13" s="9">
        <f t="shared" si="6"/>
        <v>421833.1692</v>
      </c>
      <c r="V13" s="9">
        <f t="shared" si="6"/>
        <v>426188.8439</v>
      </c>
      <c r="W13" s="9">
        <f t="shared" si="6"/>
        <v>430594.5625</v>
      </c>
      <c r="X13" s="9">
        <f t="shared" si="6"/>
        <v>435050.9449</v>
      </c>
      <c r="Y13" s="9">
        <f t="shared" si="6"/>
        <v>439558.619</v>
      </c>
    </row>
    <row r="14">
      <c r="A14" s="6" t="s">
        <v>94</v>
      </c>
      <c r="B14" s="9">
        <f t="shared" ref="B14:Y14" si="7">SUM(B10:B13)</f>
        <v>347815</v>
      </c>
      <c r="C14" s="9">
        <f t="shared" si="7"/>
        <v>404837.6</v>
      </c>
      <c r="D14" s="9">
        <f t="shared" si="7"/>
        <v>489195.2695</v>
      </c>
      <c r="E14" s="9">
        <f t="shared" si="7"/>
        <v>547654.7965</v>
      </c>
      <c r="F14" s="9">
        <f t="shared" si="7"/>
        <v>553200.7013</v>
      </c>
      <c r="G14" s="9">
        <f t="shared" si="7"/>
        <v>558809.3721</v>
      </c>
      <c r="H14" s="9">
        <f t="shared" si="7"/>
        <v>564481.5775</v>
      </c>
      <c r="I14" s="9">
        <f t="shared" si="7"/>
        <v>570218.0959</v>
      </c>
      <c r="J14" s="9">
        <f t="shared" si="7"/>
        <v>576019.7161</v>
      </c>
      <c r="K14" s="9">
        <f t="shared" si="7"/>
        <v>581887.237</v>
      </c>
      <c r="L14" s="9">
        <f t="shared" si="7"/>
        <v>587821.4677</v>
      </c>
      <c r="M14" s="9">
        <f t="shared" si="7"/>
        <v>593823.228</v>
      </c>
      <c r="N14" s="9">
        <f t="shared" si="7"/>
        <v>599893.3483</v>
      </c>
      <c r="O14" s="9">
        <f t="shared" si="7"/>
        <v>606032.6698</v>
      </c>
      <c r="P14" s="9">
        <f t="shared" si="7"/>
        <v>612242.0446</v>
      </c>
      <c r="Q14" s="9">
        <f t="shared" si="7"/>
        <v>618522.3358</v>
      </c>
      <c r="R14" s="9">
        <f t="shared" si="7"/>
        <v>624874.4181</v>
      </c>
      <c r="S14" s="9">
        <f t="shared" si="7"/>
        <v>631299.1771</v>
      </c>
      <c r="T14" s="9">
        <f t="shared" si="7"/>
        <v>637797.5102</v>
      </c>
      <c r="U14" s="9">
        <f t="shared" si="7"/>
        <v>644370.3266</v>
      </c>
      <c r="V14" s="9">
        <f t="shared" si="7"/>
        <v>651018.5471</v>
      </c>
      <c r="W14" s="9">
        <f t="shared" si="7"/>
        <v>657743.1047</v>
      </c>
      <c r="X14" s="9">
        <f t="shared" si="7"/>
        <v>664544.9445</v>
      </c>
      <c r="Y14" s="9">
        <f t="shared" si="7"/>
        <v>671425.024</v>
      </c>
    </row>
    <row r="15">
      <c r="A15" s="6"/>
      <c r="B15" s="6"/>
      <c r="C15" s="6"/>
      <c r="D15" s="6"/>
      <c r="E15" s="6"/>
      <c r="F15" s="6"/>
      <c r="G15" s="6"/>
      <c r="H15" s="6"/>
      <c r="I15" s="6"/>
      <c r="J15" s="6"/>
      <c r="K15" s="6"/>
      <c r="L15" s="6"/>
      <c r="M15" s="6"/>
      <c r="N15" s="6"/>
      <c r="O15" s="6"/>
      <c r="P15" s="6"/>
      <c r="Q15" s="6"/>
      <c r="R15" s="6"/>
      <c r="S15" s="6"/>
      <c r="T15" s="6"/>
      <c r="U15" s="6"/>
      <c r="V15" s="6"/>
      <c r="W15" s="6"/>
      <c r="X15" s="6"/>
      <c r="Y15" s="6"/>
    </row>
    <row r="16">
      <c r="A16" s="7" t="s">
        <v>95</v>
      </c>
      <c r="B16" s="6"/>
      <c r="C16" s="6"/>
      <c r="D16" s="6"/>
      <c r="E16" s="6"/>
      <c r="F16" s="6"/>
      <c r="G16" s="6"/>
      <c r="H16" s="6"/>
      <c r="I16" s="6"/>
      <c r="J16" s="6"/>
      <c r="K16" s="6"/>
      <c r="L16" s="6"/>
      <c r="M16" s="6"/>
      <c r="N16" s="6"/>
      <c r="O16" s="6"/>
      <c r="P16" s="6"/>
      <c r="Q16" s="6"/>
      <c r="R16" s="6"/>
      <c r="S16" s="6"/>
      <c r="T16" s="6"/>
      <c r="U16" s="6"/>
      <c r="V16" s="6"/>
      <c r="W16" s="6"/>
      <c r="X16" s="6"/>
      <c r="Y16" s="6"/>
    </row>
    <row r="17">
      <c r="A17" s="6" t="str">
        <f t="shared" ref="A17:A20" si="9">A10</f>
        <v>Big Customer 1</v>
      </c>
      <c r="B17" s="9">
        <f t="shared" ref="B17:B20" si="10">B3-B10</f>
        <v>53510</v>
      </c>
      <c r="C17" s="9">
        <f t="shared" ref="C17:Y17" si="8">B17+C3-C10</f>
        <v>54050.4</v>
      </c>
      <c r="D17" s="9">
        <f t="shared" si="8"/>
        <v>54596.903</v>
      </c>
      <c r="E17" s="9">
        <f t="shared" si="8"/>
        <v>55149.58361</v>
      </c>
      <c r="F17" s="9">
        <f t="shared" si="8"/>
        <v>55708.51742</v>
      </c>
      <c r="G17" s="9">
        <f t="shared" si="8"/>
        <v>56273.78096</v>
      </c>
      <c r="H17" s="9">
        <f t="shared" si="8"/>
        <v>56845.45181</v>
      </c>
      <c r="I17" s="9">
        <f t="shared" si="8"/>
        <v>57423.6085</v>
      </c>
      <c r="J17" s="9">
        <f t="shared" si="8"/>
        <v>58008.33061</v>
      </c>
      <c r="K17" s="9">
        <f t="shared" si="8"/>
        <v>58599.69874</v>
      </c>
      <c r="L17" s="9">
        <f t="shared" si="8"/>
        <v>59197.79454</v>
      </c>
      <c r="M17" s="9">
        <f t="shared" si="8"/>
        <v>59802.70073</v>
      </c>
      <c r="N17" s="9">
        <f t="shared" si="8"/>
        <v>60414.50108</v>
      </c>
      <c r="O17" s="9">
        <f t="shared" si="8"/>
        <v>61033.28047</v>
      </c>
      <c r="P17" s="9">
        <f t="shared" si="8"/>
        <v>61659.12488</v>
      </c>
      <c r="Q17" s="9">
        <f t="shared" si="8"/>
        <v>62292.12141</v>
      </c>
      <c r="R17" s="9">
        <f t="shared" si="8"/>
        <v>62932.35829</v>
      </c>
      <c r="S17" s="9">
        <f t="shared" si="8"/>
        <v>63579.92489</v>
      </c>
      <c r="T17" s="9">
        <f t="shared" si="8"/>
        <v>64234.91177</v>
      </c>
      <c r="U17" s="9">
        <f t="shared" si="8"/>
        <v>64897.41064</v>
      </c>
      <c r="V17" s="9">
        <f t="shared" si="8"/>
        <v>65567.51444</v>
      </c>
      <c r="W17" s="9">
        <f t="shared" si="8"/>
        <v>66245.31731</v>
      </c>
      <c r="X17" s="9">
        <f t="shared" si="8"/>
        <v>66930.9146</v>
      </c>
      <c r="Y17" s="9">
        <f t="shared" si="8"/>
        <v>67624.40293</v>
      </c>
    </row>
    <row r="18">
      <c r="A18" s="6" t="str">
        <f t="shared" si="9"/>
        <v>Big Customer 2</v>
      </c>
      <c r="B18" s="9">
        <f t="shared" si="10"/>
        <v>80265</v>
      </c>
      <c r="C18" s="9">
        <f t="shared" ref="C18:Y18" si="11">B18+C4-C11</f>
        <v>161340.6</v>
      </c>
      <c r="D18" s="9">
        <f t="shared" si="11"/>
        <v>162970.9545</v>
      </c>
      <c r="E18" s="9">
        <f t="shared" si="11"/>
        <v>164619.7299</v>
      </c>
      <c r="F18" s="9">
        <f t="shared" si="11"/>
        <v>166287.1515</v>
      </c>
      <c r="G18" s="9">
        <f t="shared" si="11"/>
        <v>167973.4476</v>
      </c>
      <c r="H18" s="9">
        <f t="shared" si="11"/>
        <v>169678.8492</v>
      </c>
      <c r="I18" s="9">
        <f t="shared" si="11"/>
        <v>171403.5905</v>
      </c>
      <c r="J18" s="9">
        <f t="shared" si="11"/>
        <v>173147.9087</v>
      </c>
      <c r="K18" s="9">
        <f t="shared" si="11"/>
        <v>174912.044</v>
      </c>
      <c r="L18" s="9">
        <f t="shared" si="11"/>
        <v>176696.2399</v>
      </c>
      <c r="M18" s="9">
        <f t="shared" si="11"/>
        <v>178500.7429</v>
      </c>
      <c r="N18" s="9">
        <f t="shared" si="11"/>
        <v>180325.8027</v>
      </c>
      <c r="O18" s="9">
        <f t="shared" si="11"/>
        <v>182171.6723</v>
      </c>
      <c r="P18" s="9">
        <f t="shared" si="11"/>
        <v>184038.608</v>
      </c>
      <c r="Q18" s="9">
        <f t="shared" si="11"/>
        <v>185926.8694</v>
      </c>
      <c r="R18" s="9">
        <f t="shared" si="11"/>
        <v>187836.7195</v>
      </c>
      <c r="S18" s="9">
        <f t="shared" si="11"/>
        <v>189768.4248</v>
      </c>
      <c r="T18" s="9">
        <f t="shared" si="11"/>
        <v>191722.255</v>
      </c>
      <c r="U18" s="9">
        <f t="shared" si="11"/>
        <v>193698.4836</v>
      </c>
      <c r="V18" s="9">
        <f t="shared" si="11"/>
        <v>195697.3876</v>
      </c>
      <c r="W18" s="9">
        <f t="shared" si="11"/>
        <v>197719.2476</v>
      </c>
      <c r="X18" s="9">
        <f t="shared" si="11"/>
        <v>199764.3479</v>
      </c>
      <c r="Y18" s="9">
        <f t="shared" si="11"/>
        <v>201832.9763</v>
      </c>
    </row>
    <row r="19">
      <c r="A19" s="6" t="str">
        <f t="shared" si="9"/>
        <v>Big Customer 3</v>
      </c>
      <c r="B19" s="9">
        <f t="shared" si="10"/>
        <v>53510</v>
      </c>
      <c r="C19" s="9">
        <f t="shared" ref="C19:Y19" si="12">B19+C5-C12</f>
        <v>107560.4</v>
      </c>
      <c r="D19" s="9">
        <f t="shared" si="12"/>
        <v>162157.303</v>
      </c>
      <c r="E19" s="9">
        <f t="shared" si="12"/>
        <v>163796.8866</v>
      </c>
      <c r="F19" s="9">
        <f t="shared" si="12"/>
        <v>165455.004</v>
      </c>
      <c r="G19" s="9">
        <f t="shared" si="12"/>
        <v>167131.882</v>
      </c>
      <c r="H19" s="9">
        <f t="shared" si="12"/>
        <v>168827.7502</v>
      </c>
      <c r="I19" s="9">
        <f t="shared" si="12"/>
        <v>170542.8413</v>
      </c>
      <c r="J19" s="9">
        <f t="shared" si="12"/>
        <v>172277.3909</v>
      </c>
      <c r="K19" s="9">
        <f t="shared" si="12"/>
        <v>174031.6378</v>
      </c>
      <c r="L19" s="9">
        <f t="shared" si="12"/>
        <v>175805.8239</v>
      </c>
      <c r="M19" s="9">
        <f t="shared" si="12"/>
        <v>177600.194</v>
      </c>
      <c r="N19" s="9">
        <f t="shared" si="12"/>
        <v>179414.9963</v>
      </c>
      <c r="O19" s="9">
        <f t="shared" si="12"/>
        <v>181250.4823</v>
      </c>
      <c r="P19" s="9">
        <f t="shared" si="12"/>
        <v>183106.9064</v>
      </c>
      <c r="Q19" s="9">
        <f t="shared" si="12"/>
        <v>184984.5268</v>
      </c>
      <c r="R19" s="9">
        <f t="shared" si="12"/>
        <v>186883.6046</v>
      </c>
      <c r="S19" s="9">
        <f t="shared" si="12"/>
        <v>188804.4046</v>
      </c>
      <c r="T19" s="9">
        <f t="shared" si="12"/>
        <v>190747.1949</v>
      </c>
      <c r="U19" s="9">
        <f t="shared" si="12"/>
        <v>192712.2473</v>
      </c>
      <c r="V19" s="9">
        <f t="shared" si="12"/>
        <v>194699.8369</v>
      </c>
      <c r="W19" s="9">
        <f t="shared" si="12"/>
        <v>196710.2424</v>
      </c>
      <c r="X19" s="9">
        <f t="shared" si="12"/>
        <v>198743.7463</v>
      </c>
      <c r="Y19" s="9">
        <f t="shared" si="12"/>
        <v>200800.6348</v>
      </c>
    </row>
    <row r="20">
      <c r="A20" s="6" t="str">
        <f t="shared" si="9"/>
        <v>Cash</v>
      </c>
      <c r="B20" s="9">
        <f t="shared" si="10"/>
        <v>0</v>
      </c>
      <c r="C20" s="9">
        <f t="shared" ref="C20:Y20" si="13">B20+C6-C13</f>
        <v>0</v>
      </c>
      <c r="D20" s="9">
        <f t="shared" si="13"/>
        <v>0</v>
      </c>
      <c r="E20" s="9">
        <f t="shared" si="13"/>
        <v>0</v>
      </c>
      <c r="F20" s="9">
        <f t="shared" si="13"/>
        <v>0</v>
      </c>
      <c r="G20" s="9">
        <f t="shared" si="13"/>
        <v>0</v>
      </c>
      <c r="H20" s="9">
        <f t="shared" si="13"/>
        <v>0</v>
      </c>
      <c r="I20" s="9">
        <f t="shared" si="13"/>
        <v>0</v>
      </c>
      <c r="J20" s="9">
        <f t="shared" si="13"/>
        <v>0</v>
      </c>
      <c r="K20" s="9">
        <f t="shared" si="13"/>
        <v>0</v>
      </c>
      <c r="L20" s="9">
        <f t="shared" si="13"/>
        <v>0</v>
      </c>
      <c r="M20" s="9">
        <f t="shared" si="13"/>
        <v>0</v>
      </c>
      <c r="N20" s="9">
        <f t="shared" si="13"/>
        <v>0</v>
      </c>
      <c r="O20" s="9">
        <f t="shared" si="13"/>
        <v>0</v>
      </c>
      <c r="P20" s="9">
        <f t="shared" si="13"/>
        <v>0</v>
      </c>
      <c r="Q20" s="9">
        <f t="shared" si="13"/>
        <v>0</v>
      </c>
      <c r="R20" s="9">
        <f t="shared" si="13"/>
        <v>0</v>
      </c>
      <c r="S20" s="9">
        <f t="shared" si="13"/>
        <v>0</v>
      </c>
      <c r="T20" s="9">
        <f t="shared" si="13"/>
        <v>0</v>
      </c>
      <c r="U20" s="9">
        <f t="shared" si="13"/>
        <v>0</v>
      </c>
      <c r="V20" s="9">
        <f t="shared" si="13"/>
        <v>0</v>
      </c>
      <c r="W20" s="9">
        <f t="shared" si="13"/>
        <v>0</v>
      </c>
      <c r="X20" s="9">
        <f t="shared" si="13"/>
        <v>0</v>
      </c>
      <c r="Y20" s="9">
        <f t="shared" si="13"/>
        <v>0</v>
      </c>
    </row>
    <row r="21">
      <c r="A21" s="6" t="s">
        <v>96</v>
      </c>
      <c r="B21" s="9">
        <f t="shared" ref="B21:Y21" si="14">SUM(B17:B20)</f>
        <v>187285</v>
      </c>
      <c r="C21" s="9">
        <f t="shared" si="14"/>
        <v>322951.4</v>
      </c>
      <c r="D21" s="9">
        <f t="shared" si="14"/>
        <v>379725.1605</v>
      </c>
      <c r="E21" s="9">
        <f t="shared" si="14"/>
        <v>383566.2001</v>
      </c>
      <c r="F21" s="9">
        <f t="shared" si="14"/>
        <v>387450.673</v>
      </c>
      <c r="G21" s="9">
        <f t="shared" si="14"/>
        <v>391379.1105</v>
      </c>
      <c r="H21" s="9">
        <f t="shared" si="14"/>
        <v>395352.0512</v>
      </c>
      <c r="I21" s="9">
        <f t="shared" si="14"/>
        <v>399370.0402</v>
      </c>
      <c r="J21" s="9">
        <f t="shared" si="14"/>
        <v>403433.6302</v>
      </c>
      <c r="K21" s="9">
        <f t="shared" si="14"/>
        <v>407543.3806</v>
      </c>
      <c r="L21" s="9">
        <f t="shared" si="14"/>
        <v>411699.8584</v>
      </c>
      <c r="M21" s="9">
        <f t="shared" si="14"/>
        <v>415903.6376</v>
      </c>
      <c r="N21" s="9">
        <f t="shared" si="14"/>
        <v>420155.3001</v>
      </c>
      <c r="O21" s="9">
        <f t="shared" si="14"/>
        <v>424455.4351</v>
      </c>
      <c r="P21" s="9">
        <f t="shared" si="14"/>
        <v>428804.6393</v>
      </c>
      <c r="Q21" s="9">
        <f t="shared" si="14"/>
        <v>433203.5176</v>
      </c>
      <c r="R21" s="9">
        <f t="shared" si="14"/>
        <v>437652.6824</v>
      </c>
      <c r="S21" s="9">
        <f t="shared" si="14"/>
        <v>442152.7542</v>
      </c>
      <c r="T21" s="9">
        <f t="shared" si="14"/>
        <v>446704.3617</v>
      </c>
      <c r="U21" s="9">
        <f t="shared" si="14"/>
        <v>451308.1416</v>
      </c>
      <c r="V21" s="9">
        <f t="shared" si="14"/>
        <v>455964.7389</v>
      </c>
      <c r="W21" s="9">
        <f t="shared" si="14"/>
        <v>460674.8073</v>
      </c>
      <c r="X21" s="9">
        <f t="shared" si="14"/>
        <v>465439.0088</v>
      </c>
      <c r="Y21" s="9">
        <f t="shared" si="14"/>
        <v>470258.014</v>
      </c>
    </row>
    <row r="22">
      <c r="A22" s="6"/>
      <c r="B22" s="6"/>
      <c r="C22" s="6"/>
      <c r="D22" s="6"/>
      <c r="E22" s="6"/>
      <c r="F22" s="6"/>
      <c r="G22" s="6"/>
      <c r="H22" s="6"/>
      <c r="I22" s="6"/>
      <c r="J22" s="6"/>
      <c r="K22" s="6"/>
      <c r="L22" s="6"/>
      <c r="M22" s="6"/>
      <c r="N22" s="6"/>
      <c r="O22" s="6"/>
      <c r="P22" s="6"/>
      <c r="Q22" s="6"/>
      <c r="R22" s="6"/>
      <c r="S22" s="6"/>
      <c r="T22" s="6"/>
      <c r="U22" s="6"/>
      <c r="V22" s="6"/>
      <c r="W22" s="6"/>
      <c r="X22" s="6"/>
      <c r="Y22"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52</v>
      </c>
      <c r="C1" s="6" t="s">
        <v>53</v>
      </c>
      <c r="D1" s="6" t="s">
        <v>54</v>
      </c>
      <c r="E1" s="6" t="s">
        <v>55</v>
      </c>
      <c r="F1" s="6" t="s">
        <v>56</v>
      </c>
      <c r="G1" s="6" t="s">
        <v>57</v>
      </c>
      <c r="H1" s="6" t="s">
        <v>58</v>
      </c>
      <c r="I1" s="6" t="s">
        <v>59</v>
      </c>
      <c r="J1" s="6" t="s">
        <v>60</v>
      </c>
      <c r="K1" s="6" t="s">
        <v>61</v>
      </c>
      <c r="L1" s="6" t="s">
        <v>62</v>
      </c>
      <c r="M1" s="6" t="s">
        <v>63</v>
      </c>
      <c r="N1" s="6" t="s">
        <v>64</v>
      </c>
      <c r="O1" s="6" t="s">
        <v>65</v>
      </c>
      <c r="P1" s="6" t="s">
        <v>66</v>
      </c>
      <c r="Q1" s="6" t="s">
        <v>67</v>
      </c>
      <c r="R1" s="6" t="s">
        <v>68</v>
      </c>
      <c r="S1" s="6" t="s">
        <v>69</v>
      </c>
      <c r="T1" s="6" t="s">
        <v>70</v>
      </c>
      <c r="U1" s="6" t="s">
        <v>71</v>
      </c>
      <c r="V1" s="6" t="s">
        <v>72</v>
      </c>
      <c r="W1" s="6" t="s">
        <v>73</v>
      </c>
      <c r="X1" s="6" t="s">
        <v>74</v>
      </c>
      <c r="Y1" s="6" t="s">
        <v>75</v>
      </c>
    </row>
    <row r="2">
      <c r="A2" s="6" t="s">
        <v>97</v>
      </c>
      <c r="B2" s="6"/>
      <c r="C2" s="6"/>
      <c r="D2" s="6"/>
      <c r="E2" s="6"/>
      <c r="F2" s="6"/>
      <c r="G2" s="6"/>
      <c r="H2" s="6"/>
      <c r="I2" s="6"/>
      <c r="J2" s="6"/>
      <c r="K2" s="6"/>
      <c r="L2" s="6"/>
      <c r="M2" s="6"/>
      <c r="N2" s="6"/>
      <c r="O2" s="6"/>
      <c r="P2" s="6"/>
      <c r="Q2" s="6"/>
      <c r="R2" s="6"/>
      <c r="S2" s="6"/>
      <c r="T2" s="6"/>
      <c r="U2" s="6"/>
      <c r="V2" s="6"/>
      <c r="W2" s="6"/>
      <c r="X2" s="6"/>
      <c r="Y2" s="6"/>
    </row>
    <row r="3">
      <c r="A3" s="6" t="str">
        <f>Assumptions!A26</f>
        <v>BeesWax</v>
      </c>
      <c r="B3" s="12">
        <v>0.0</v>
      </c>
      <c r="C3" s="13">
        <f t="shared" ref="C3:Y3" si="1">B19</f>
        <v>70</v>
      </c>
      <c r="D3" s="13">
        <f t="shared" si="1"/>
        <v>140.9</v>
      </c>
      <c r="E3" s="13">
        <f t="shared" si="1"/>
        <v>212.7055</v>
      </c>
      <c r="F3" s="13">
        <f t="shared" si="1"/>
        <v>285.421865</v>
      </c>
      <c r="G3" s="13">
        <f t="shared" si="1"/>
        <v>359.0543176</v>
      </c>
      <c r="H3" s="13">
        <f t="shared" si="1"/>
        <v>433.6079304</v>
      </c>
      <c r="I3" s="13">
        <f t="shared" si="1"/>
        <v>509.0876179</v>
      </c>
      <c r="J3" s="13">
        <f t="shared" si="1"/>
        <v>585.4981288</v>
      </c>
      <c r="K3" s="13">
        <f t="shared" si="1"/>
        <v>662.8440371</v>
      </c>
      <c r="L3" s="13">
        <f t="shared" si="1"/>
        <v>741.1297337</v>
      </c>
      <c r="M3" s="13">
        <f t="shared" si="1"/>
        <v>820.3594174</v>
      </c>
      <c r="N3" s="13">
        <f t="shared" si="1"/>
        <v>900.5370858</v>
      </c>
      <c r="O3" s="13">
        <f t="shared" si="1"/>
        <v>981.6665252</v>
      </c>
      <c r="P3" s="13">
        <f t="shared" si="1"/>
        <v>1063.751302</v>
      </c>
      <c r="Q3" s="13">
        <f t="shared" si="1"/>
        <v>1146.79475</v>
      </c>
      <c r="R3" s="13">
        <f t="shared" si="1"/>
        <v>1230.799965</v>
      </c>
      <c r="S3" s="13">
        <f t="shared" si="1"/>
        <v>1315.769786</v>
      </c>
      <c r="T3" s="13">
        <f t="shared" si="1"/>
        <v>1401.706793</v>
      </c>
      <c r="U3" s="13">
        <f t="shared" si="1"/>
        <v>1488.61329</v>
      </c>
      <c r="V3" s="13">
        <f t="shared" si="1"/>
        <v>1576.491294</v>
      </c>
      <c r="W3" s="13">
        <f t="shared" si="1"/>
        <v>1665.342522</v>
      </c>
      <c r="X3" s="13">
        <f t="shared" si="1"/>
        <v>1755.168384</v>
      </c>
      <c r="Y3" s="13">
        <f t="shared" si="1"/>
        <v>1845.969961</v>
      </c>
    </row>
    <row r="4">
      <c r="A4" s="6" t="str">
        <f>Assumptions!A27</f>
        <v>Paraffin Wax</v>
      </c>
      <c r="B4" s="12">
        <v>0.0</v>
      </c>
      <c r="C4" s="15">
        <f t="shared" ref="C4:Y4" si="2">B20</f>
        <v>15.6</v>
      </c>
      <c r="D4" s="15">
        <f t="shared" si="2"/>
        <v>32.04</v>
      </c>
      <c r="E4" s="15">
        <f t="shared" si="2"/>
        <v>49.33992</v>
      </c>
      <c r="F4" s="15">
        <f t="shared" si="2"/>
        <v>67.52007</v>
      </c>
      <c r="G4" s="15">
        <f t="shared" si="2"/>
        <v>86.60115669</v>
      </c>
      <c r="H4" s="15">
        <f t="shared" si="2"/>
        <v>106.6042902</v>
      </c>
      <c r="I4" s="15">
        <f t="shared" si="2"/>
        <v>127.5509912</v>
      </c>
      <c r="J4" s="15">
        <f t="shared" si="2"/>
        <v>149.4631973</v>
      </c>
      <c r="K4" s="15">
        <f t="shared" si="2"/>
        <v>172.363271</v>
      </c>
      <c r="L4" s="15">
        <f t="shared" si="2"/>
        <v>196.274006</v>
      </c>
      <c r="M4" s="15">
        <f t="shared" si="2"/>
        <v>221.218635</v>
      </c>
      <c r="N4" s="15">
        <f t="shared" si="2"/>
        <v>247.2208371</v>
      </c>
      <c r="O4" s="15">
        <f t="shared" si="2"/>
        <v>274.3047448</v>
      </c>
      <c r="P4" s="15">
        <f t="shared" si="2"/>
        <v>302.4949521</v>
      </c>
      <c r="Q4" s="15">
        <f t="shared" si="2"/>
        <v>331.8165219</v>
      </c>
      <c r="R4" s="15">
        <f t="shared" si="2"/>
        <v>362.2949936</v>
      </c>
      <c r="S4" s="15">
        <f t="shared" si="2"/>
        <v>393.9563917</v>
      </c>
      <c r="T4" s="15">
        <f t="shared" si="2"/>
        <v>426.827233</v>
      </c>
      <c r="U4" s="15">
        <f t="shared" si="2"/>
        <v>460.9345348</v>
      </c>
      <c r="V4" s="15">
        <f t="shared" si="2"/>
        <v>496.3058238</v>
      </c>
      <c r="W4" s="15">
        <f t="shared" si="2"/>
        <v>532.9691434</v>
      </c>
      <c r="X4" s="15">
        <f t="shared" si="2"/>
        <v>570.9530629</v>
      </c>
      <c r="Y4" s="15">
        <f t="shared" si="2"/>
        <v>610.2866856</v>
      </c>
    </row>
    <row r="5">
      <c r="A5" s="6" t="str">
        <f>Assumptions!A28</f>
        <v>Vanilla Powder</v>
      </c>
      <c r="B5" s="12">
        <v>0.0</v>
      </c>
      <c r="C5" s="15">
        <f t="shared" ref="C5:Y5" si="3">B21</f>
        <v>0.8</v>
      </c>
      <c r="D5" s="15">
        <f t="shared" si="3"/>
        <v>1.614</v>
      </c>
      <c r="E5" s="15">
        <f t="shared" si="3"/>
        <v>2.44223</v>
      </c>
      <c r="F5" s="15">
        <f t="shared" si="3"/>
        <v>3.28492365</v>
      </c>
      <c r="G5" s="15">
        <f t="shared" si="3"/>
        <v>4.142318307</v>
      </c>
      <c r="H5" s="15">
        <f t="shared" si="3"/>
        <v>5.014655091</v>
      </c>
      <c r="I5" s="15">
        <f t="shared" si="3"/>
        <v>5.902178948</v>
      </c>
      <c r="J5" s="15">
        <f t="shared" si="3"/>
        <v>6.805138703</v>
      </c>
      <c r="K5" s="15">
        <f t="shared" si="3"/>
        <v>7.723787124</v>
      </c>
      <c r="L5" s="15">
        <f t="shared" si="3"/>
        <v>8.658380986</v>
      </c>
      <c r="M5" s="15">
        <f t="shared" si="3"/>
        <v>9.609181125</v>
      </c>
      <c r="N5" s="15">
        <f t="shared" si="3"/>
        <v>10.57645251</v>
      </c>
      <c r="O5" s="15">
        <f t="shared" si="3"/>
        <v>11.56046431</v>
      </c>
      <c r="P5" s="15">
        <f t="shared" si="3"/>
        <v>12.56148993</v>
      </c>
      <c r="Q5" s="15">
        <f t="shared" si="3"/>
        <v>13.57980712</v>
      </c>
      <c r="R5" s="15">
        <f t="shared" si="3"/>
        <v>14.61569802</v>
      </c>
      <c r="S5" s="15">
        <f t="shared" si="3"/>
        <v>15.66944921</v>
      </c>
      <c r="T5" s="15">
        <f t="shared" si="3"/>
        <v>16.74135184</v>
      </c>
      <c r="U5" s="15">
        <f t="shared" si="3"/>
        <v>17.83170161</v>
      </c>
      <c r="V5" s="15">
        <f t="shared" si="3"/>
        <v>18.94079893</v>
      </c>
      <c r="W5" s="15">
        <f t="shared" si="3"/>
        <v>20.06894892</v>
      </c>
      <c r="X5" s="15">
        <f t="shared" si="3"/>
        <v>21.21646154</v>
      </c>
      <c r="Y5" s="15">
        <f t="shared" si="3"/>
        <v>22.38365163</v>
      </c>
    </row>
    <row r="6">
      <c r="A6" s="6" t="str">
        <f>Assumptions!A29</f>
        <v>Rose Powder</v>
      </c>
      <c r="B6" s="12">
        <v>0.0</v>
      </c>
      <c r="C6" s="15">
        <f t="shared" ref="C6:Y6" si="4">B22</f>
        <v>0.65</v>
      </c>
      <c r="D6" s="15">
        <f t="shared" si="4"/>
        <v>1.30325</v>
      </c>
      <c r="E6" s="15">
        <f t="shared" si="4"/>
        <v>1.95971625</v>
      </c>
      <c r="F6" s="15">
        <f t="shared" si="4"/>
        <v>2.619363581</v>
      </c>
      <c r="G6" s="15">
        <f t="shared" si="4"/>
        <v>3.282155375</v>
      </c>
      <c r="H6" s="15">
        <f t="shared" si="4"/>
        <v>3.948053533</v>
      </c>
      <c r="I6" s="15">
        <f t="shared" si="4"/>
        <v>4.617018442</v>
      </c>
      <c r="J6" s="15">
        <f t="shared" si="4"/>
        <v>5.289008944</v>
      </c>
      <c r="K6" s="15">
        <f t="shared" si="4"/>
        <v>5.963982304</v>
      </c>
      <c r="L6" s="15">
        <f t="shared" si="4"/>
        <v>6.641894171</v>
      </c>
      <c r="M6" s="15">
        <f t="shared" si="4"/>
        <v>7.322698551</v>
      </c>
      <c r="N6" s="15">
        <f t="shared" si="4"/>
        <v>8.006347765</v>
      </c>
      <c r="O6" s="15">
        <f t="shared" si="4"/>
        <v>8.69279242</v>
      </c>
      <c r="P6" s="15">
        <f t="shared" si="4"/>
        <v>9.381981366</v>
      </c>
      <c r="Q6" s="15">
        <f t="shared" si="4"/>
        <v>10.07386167</v>
      </c>
      <c r="R6" s="15">
        <f t="shared" si="4"/>
        <v>10.76837855</v>
      </c>
      <c r="S6" s="15">
        <f t="shared" si="4"/>
        <v>11.46547539</v>
      </c>
      <c r="T6" s="15">
        <f t="shared" si="4"/>
        <v>12.16509365</v>
      </c>
      <c r="U6" s="15">
        <f t="shared" si="4"/>
        <v>12.86717283</v>
      </c>
      <c r="V6" s="15">
        <f t="shared" si="4"/>
        <v>13.57165048</v>
      </c>
      <c r="W6" s="15">
        <f t="shared" si="4"/>
        <v>14.2784621</v>
      </c>
      <c r="X6" s="15">
        <f t="shared" si="4"/>
        <v>14.98754113</v>
      </c>
      <c r="Y6" s="15">
        <f t="shared" si="4"/>
        <v>15.6988189</v>
      </c>
    </row>
    <row r="7">
      <c r="A7" s="6" t="str">
        <f>Assumptions!A30</f>
        <v>Musk Powder</v>
      </c>
      <c r="B7" s="12">
        <v>0.0</v>
      </c>
      <c r="C7" s="13">
        <f t="shared" ref="C7:Y7" si="5">B23</f>
        <v>1.5</v>
      </c>
      <c r="D7" s="13">
        <f t="shared" si="5"/>
        <v>3.0285</v>
      </c>
      <c r="E7" s="13">
        <f t="shared" si="5"/>
        <v>4.5859725</v>
      </c>
      <c r="F7" s="13">
        <f t="shared" si="5"/>
        <v>6.172896413</v>
      </c>
      <c r="G7" s="13">
        <f t="shared" si="5"/>
        <v>7.789757109</v>
      </c>
      <c r="H7" s="13">
        <f t="shared" si="5"/>
        <v>9.437046464</v>
      </c>
      <c r="I7" s="13">
        <f t="shared" si="5"/>
        <v>11.1152629</v>
      </c>
      <c r="J7" s="13">
        <f t="shared" si="5"/>
        <v>12.82491143</v>
      </c>
      <c r="K7" s="13">
        <f t="shared" si="5"/>
        <v>14.56650371</v>
      </c>
      <c r="L7" s="13">
        <f t="shared" si="5"/>
        <v>16.34055804</v>
      </c>
      <c r="M7" s="13">
        <f t="shared" si="5"/>
        <v>18.14759945</v>
      </c>
      <c r="N7" s="13">
        <f t="shared" si="5"/>
        <v>19.98815971</v>
      </c>
      <c r="O7" s="13">
        <f t="shared" si="5"/>
        <v>21.86277738</v>
      </c>
      <c r="P7" s="13">
        <f t="shared" si="5"/>
        <v>23.77199781</v>
      </c>
      <c r="Q7" s="13">
        <f t="shared" si="5"/>
        <v>25.71637321</v>
      </c>
      <c r="R7" s="13">
        <f t="shared" si="5"/>
        <v>27.69646266</v>
      </c>
      <c r="S7" s="13">
        <f t="shared" si="5"/>
        <v>29.71283213</v>
      </c>
      <c r="T7" s="13">
        <f t="shared" si="5"/>
        <v>31.76605453</v>
      </c>
      <c r="U7" s="13">
        <f t="shared" si="5"/>
        <v>33.85670969</v>
      </c>
      <c r="V7" s="13">
        <f t="shared" si="5"/>
        <v>35.98538443</v>
      </c>
      <c r="W7" s="13">
        <f t="shared" si="5"/>
        <v>38.15267251</v>
      </c>
      <c r="X7" s="13">
        <f t="shared" si="5"/>
        <v>40.35917473</v>
      </c>
      <c r="Y7" s="13">
        <f t="shared" si="5"/>
        <v>42.60549886</v>
      </c>
    </row>
    <row r="8">
      <c r="A8" s="6" t="str">
        <f>Assumptions!A31</f>
        <v>Jasmine Powder</v>
      </c>
      <c r="B8" s="12">
        <v>0.0</v>
      </c>
      <c r="C8" s="15">
        <f t="shared" ref="C8:Y8" si="6">B24</f>
        <v>1.45</v>
      </c>
      <c r="D8" s="15">
        <f t="shared" si="6"/>
        <v>2.91925</v>
      </c>
      <c r="E8" s="15">
        <f t="shared" si="6"/>
        <v>4.40793625</v>
      </c>
      <c r="F8" s="15">
        <f t="shared" si="6"/>
        <v>5.916245481</v>
      </c>
      <c r="G8" s="15">
        <f t="shared" si="6"/>
        <v>7.444364866</v>
      </c>
      <c r="H8" s="15">
        <f t="shared" si="6"/>
        <v>8.992481975</v>
      </c>
      <c r="I8" s="15">
        <f t="shared" si="6"/>
        <v>10.56078474</v>
      </c>
      <c r="J8" s="15">
        <f t="shared" si="6"/>
        <v>12.14946138</v>
      </c>
      <c r="K8" s="15">
        <f t="shared" si="6"/>
        <v>13.75870042</v>
      </c>
      <c r="L8" s="15">
        <f t="shared" si="6"/>
        <v>15.38869056</v>
      </c>
      <c r="M8" s="15">
        <f t="shared" si="6"/>
        <v>17.03962069</v>
      </c>
      <c r="N8" s="15">
        <f t="shared" si="6"/>
        <v>18.71167979</v>
      </c>
      <c r="O8" s="15">
        <f t="shared" si="6"/>
        <v>20.40505691</v>
      </c>
      <c r="P8" s="15">
        <f t="shared" si="6"/>
        <v>22.11994112</v>
      </c>
      <c r="Q8" s="15">
        <f t="shared" si="6"/>
        <v>23.8565214</v>
      </c>
      <c r="R8" s="15">
        <f t="shared" si="6"/>
        <v>25.61498664</v>
      </c>
      <c r="S8" s="15">
        <f t="shared" si="6"/>
        <v>27.39552553</v>
      </c>
      <c r="T8" s="15">
        <f t="shared" si="6"/>
        <v>29.19832654</v>
      </c>
      <c r="U8" s="15">
        <f t="shared" si="6"/>
        <v>31.02357782</v>
      </c>
      <c r="V8" s="15">
        <f t="shared" si="6"/>
        <v>32.87146715</v>
      </c>
      <c r="W8" s="15">
        <f t="shared" si="6"/>
        <v>34.74218184</v>
      </c>
      <c r="X8" s="15">
        <f t="shared" si="6"/>
        <v>36.6359087</v>
      </c>
      <c r="Y8" s="15">
        <f t="shared" si="6"/>
        <v>38.55283394</v>
      </c>
    </row>
    <row r="9">
      <c r="A9" s="6" t="str">
        <f>Assumptions!A32</f>
        <v/>
      </c>
      <c r="B9" s="6"/>
      <c r="C9" s="6"/>
      <c r="D9" s="6"/>
      <c r="E9" s="6"/>
      <c r="F9" s="6"/>
      <c r="G9" s="6"/>
      <c r="H9" s="6"/>
      <c r="I9" s="6"/>
      <c r="J9" s="6"/>
      <c r="K9" s="6"/>
      <c r="L9" s="6"/>
      <c r="M9" s="6"/>
      <c r="N9" s="6"/>
      <c r="O9" s="6"/>
      <c r="P9" s="6"/>
      <c r="Q9" s="6"/>
      <c r="R9" s="6"/>
      <c r="S9" s="6"/>
      <c r="T9" s="6"/>
      <c r="U9" s="6"/>
      <c r="V9" s="6"/>
      <c r="W9" s="6"/>
      <c r="X9" s="6"/>
      <c r="Y9" s="6"/>
    </row>
    <row r="10">
      <c r="A10" s="6" t="s">
        <v>98</v>
      </c>
      <c r="B10" s="6"/>
      <c r="C10" s="6"/>
      <c r="D10" s="6"/>
      <c r="E10" s="6"/>
      <c r="F10" s="6"/>
      <c r="G10" s="6"/>
      <c r="H10" s="6"/>
      <c r="I10" s="6"/>
      <c r="J10" s="6"/>
      <c r="K10" s="6"/>
      <c r="L10" s="6"/>
      <c r="M10" s="6"/>
      <c r="N10" s="6"/>
      <c r="O10" s="6"/>
      <c r="P10" s="6"/>
      <c r="Q10" s="6"/>
      <c r="R10" s="6"/>
      <c r="S10" s="6"/>
      <c r="T10" s="6"/>
      <c r="U10" s="6"/>
      <c r="V10" s="6"/>
      <c r="W10" s="6"/>
      <c r="X10" s="6"/>
      <c r="Y10" s="6"/>
    </row>
    <row r="11">
      <c r="A11" s="6" t="str">
        <f>Assumptions!A34</f>
        <v>BeesWax</v>
      </c>
      <c r="B11" s="13">
        <f>'Calcs-1'!B63-'Calcs-1'!B55</f>
        <v>70</v>
      </c>
      <c r="C11" s="13">
        <f>'Calcs-1'!C63-'Calcs-1'!C55</f>
        <v>70.9</v>
      </c>
      <c r="D11" s="13">
        <f>'Calcs-1'!D63-'Calcs-1'!D55</f>
        <v>71.8055</v>
      </c>
      <c r="E11" s="13">
        <f>'Calcs-1'!E63-'Calcs-1'!E55</f>
        <v>72.716365</v>
      </c>
      <c r="F11" s="13">
        <f>'Calcs-1'!F63-'Calcs-1'!F55</f>
        <v>73.6324526</v>
      </c>
      <c r="G11" s="13">
        <f>'Calcs-1'!G63-'Calcs-1'!G55</f>
        <v>74.55361276</v>
      </c>
      <c r="H11" s="13">
        <f>'Calcs-1'!H63-'Calcs-1'!H55</f>
        <v>75.47968755</v>
      </c>
      <c r="I11" s="13">
        <f>'Calcs-1'!I63-'Calcs-1'!I55</f>
        <v>76.41051088</v>
      </c>
      <c r="J11" s="13">
        <f>'Calcs-1'!J63-'Calcs-1'!J55</f>
        <v>77.3459083</v>
      </c>
      <c r="K11" s="13">
        <f>'Calcs-1'!K63-'Calcs-1'!K55</f>
        <v>78.28569662</v>
      </c>
      <c r="L11" s="13">
        <f>'Calcs-1'!L63-'Calcs-1'!L55</f>
        <v>79.22968374</v>
      </c>
      <c r="M11" s="13">
        <f>'Calcs-1'!M63-'Calcs-1'!M55</f>
        <v>80.17766832</v>
      </c>
      <c r="N11" s="13">
        <f>'Calcs-1'!N63-'Calcs-1'!N55</f>
        <v>81.12943948</v>
      </c>
      <c r="O11" s="13">
        <f>'Calcs-1'!O63-'Calcs-1'!O55</f>
        <v>82.08477649</v>
      </c>
      <c r="P11" s="13">
        <f>'Calcs-1'!P63-'Calcs-1'!P55</f>
        <v>83.04344852</v>
      </c>
      <c r="Q11" s="13">
        <f>'Calcs-1'!Q63-'Calcs-1'!Q55</f>
        <v>84.00521425</v>
      </c>
      <c r="R11" s="13">
        <f>'Calcs-1'!R63-'Calcs-1'!R55</f>
        <v>84.9698216</v>
      </c>
      <c r="S11" s="13">
        <f>'Calcs-1'!S63-'Calcs-1'!S55</f>
        <v>85.93700733</v>
      </c>
      <c r="T11" s="13">
        <f>'Calcs-1'!T63-'Calcs-1'!T55</f>
        <v>86.90649679</v>
      </c>
      <c r="U11" s="13">
        <f>'Calcs-1'!U63-'Calcs-1'!U55</f>
        <v>87.87800347</v>
      </c>
      <c r="V11" s="13">
        <f>'Calcs-1'!V63-'Calcs-1'!V55</f>
        <v>88.85122869</v>
      </c>
      <c r="W11" s="13">
        <f>'Calcs-1'!W63-'Calcs-1'!W55</f>
        <v>89.82586122</v>
      </c>
      <c r="X11" s="13">
        <f>'Calcs-1'!X63-'Calcs-1'!X55</f>
        <v>90.80157688</v>
      </c>
      <c r="Y11" s="13">
        <f>'Calcs-1'!Y63-'Calcs-1'!Y55</f>
        <v>91.77803817</v>
      </c>
    </row>
    <row r="12">
      <c r="A12" s="6" t="str">
        <f>Assumptions!A35</f>
        <v>Paraffin Wax</v>
      </c>
      <c r="B12" s="15">
        <f>'Calcs-1'!B64-'Calcs-1'!B56</f>
        <v>15.6</v>
      </c>
      <c r="C12" s="13">
        <f>'Calcs-1'!C64-'Calcs-1'!C56</f>
        <v>16.44</v>
      </c>
      <c r="D12" s="13">
        <f>'Calcs-1'!D64-'Calcs-1'!D56</f>
        <v>17.29992</v>
      </c>
      <c r="E12" s="13">
        <f>'Calcs-1'!E64-'Calcs-1'!E56</f>
        <v>18.18015</v>
      </c>
      <c r="F12" s="13">
        <f>'Calcs-1'!F64-'Calcs-1'!F56</f>
        <v>19.08108669</v>
      </c>
      <c r="G12" s="13">
        <f>'Calcs-1'!G64-'Calcs-1'!G56</f>
        <v>20.00313355</v>
      </c>
      <c r="H12" s="13">
        <f>'Calcs-1'!H64-'Calcs-1'!H56</f>
        <v>20.94670092</v>
      </c>
      <c r="I12" s="13">
        <f>'Calcs-1'!I64-'Calcs-1'!I56</f>
        <v>21.91220616</v>
      </c>
      <c r="J12" s="13">
        <f>'Calcs-1'!J64-'Calcs-1'!J56</f>
        <v>22.90007366</v>
      </c>
      <c r="K12" s="13">
        <f>'Calcs-1'!K64-'Calcs-1'!K56</f>
        <v>23.91073501</v>
      </c>
      <c r="L12" s="13">
        <f>'Calcs-1'!L64-'Calcs-1'!L56</f>
        <v>24.94462907</v>
      </c>
      <c r="M12" s="13">
        <f>'Calcs-1'!M64-'Calcs-1'!M56</f>
        <v>26.00220207</v>
      </c>
      <c r="N12" s="13">
        <f>'Calcs-1'!N64-'Calcs-1'!N56</f>
        <v>27.08390772</v>
      </c>
      <c r="O12" s="13">
        <f>'Calcs-1'!O64-'Calcs-1'!O56</f>
        <v>28.19020728</v>
      </c>
      <c r="P12" s="13">
        <f>'Calcs-1'!P64-'Calcs-1'!P56</f>
        <v>29.32156973</v>
      </c>
      <c r="Q12" s="13">
        <f>'Calcs-1'!Q64-'Calcs-1'!Q56</f>
        <v>30.4784718</v>
      </c>
      <c r="R12" s="13">
        <f>'Calcs-1'!R64-'Calcs-1'!R56</f>
        <v>31.66139809</v>
      </c>
      <c r="S12" s="13">
        <f>'Calcs-1'!S64-'Calcs-1'!S56</f>
        <v>32.87084122</v>
      </c>
      <c r="T12" s="13">
        <f>'Calcs-1'!T64-'Calcs-1'!T56</f>
        <v>34.10730187</v>
      </c>
      <c r="U12" s="13">
        <f>'Calcs-1'!U64-'Calcs-1'!U56</f>
        <v>35.37128895</v>
      </c>
      <c r="V12" s="13">
        <f>'Calcs-1'!V64-'Calcs-1'!V56</f>
        <v>36.66331962</v>
      </c>
      <c r="W12" s="13">
        <f>'Calcs-1'!W64-'Calcs-1'!W56</f>
        <v>37.9839195</v>
      </c>
      <c r="X12" s="13">
        <f>'Calcs-1'!X64-'Calcs-1'!X56</f>
        <v>39.33362268</v>
      </c>
      <c r="Y12" s="13">
        <f>'Calcs-1'!Y64-'Calcs-1'!Y56</f>
        <v>40.7129719</v>
      </c>
    </row>
    <row r="13">
      <c r="A13" s="6" t="str">
        <f>Assumptions!A36</f>
        <v>Vanilla Powder</v>
      </c>
      <c r="B13" s="15">
        <f>'Calcs-1'!B65-'Calcs-1'!B57</f>
        <v>0.8</v>
      </c>
      <c r="C13" s="13">
        <f>'Calcs-1'!C65-'Calcs-1'!C57</f>
        <v>0.814</v>
      </c>
      <c r="D13" s="13">
        <f>'Calcs-1'!D65-'Calcs-1'!D57</f>
        <v>0.82823</v>
      </c>
      <c r="E13" s="13">
        <f>'Calcs-1'!E65-'Calcs-1'!E57</f>
        <v>0.84269365</v>
      </c>
      <c r="F13" s="13">
        <f>'Calcs-1'!F65-'Calcs-1'!F57</f>
        <v>0.8573946567</v>
      </c>
      <c r="G13" s="13">
        <f>'Calcs-1'!G65-'Calcs-1'!G57</f>
        <v>0.8723367846</v>
      </c>
      <c r="H13" s="13">
        <f>'Calcs-1'!H65-'Calcs-1'!H57</f>
        <v>0.8875238565</v>
      </c>
      <c r="I13" s="13">
        <f>'Calcs-1'!I65-'Calcs-1'!I57</f>
        <v>0.9029597546</v>
      </c>
      <c r="J13" s="13">
        <f>'Calcs-1'!J65-'Calcs-1'!J57</f>
        <v>0.9186484217</v>
      </c>
      <c r="K13" s="13">
        <f>'Calcs-1'!K65-'Calcs-1'!K57</f>
        <v>0.9345938614</v>
      </c>
      <c r="L13" s="13">
        <f>'Calcs-1'!L65-'Calcs-1'!L57</f>
        <v>0.9508001399</v>
      </c>
      <c r="M13" s="13">
        <f>'Calcs-1'!M65-'Calcs-1'!M57</f>
        <v>0.9672713862</v>
      </c>
      <c r="N13" s="13">
        <f>'Calcs-1'!N65-'Calcs-1'!N57</f>
        <v>0.9840117937</v>
      </c>
      <c r="O13" s="13">
        <f>'Calcs-1'!O65-'Calcs-1'!O57</f>
        <v>1.001025621</v>
      </c>
      <c r="P13" s="13">
        <f>'Calcs-1'!P65-'Calcs-1'!P57</f>
        <v>1.018317192</v>
      </c>
      <c r="Q13" s="13">
        <f>'Calcs-1'!Q65-'Calcs-1'!Q57</f>
        <v>1.035890898</v>
      </c>
      <c r="R13" s="13">
        <f>'Calcs-1'!R65-'Calcs-1'!R57</f>
        <v>1.053751199</v>
      </c>
      <c r="S13" s="13">
        <f>'Calcs-1'!S65-'Calcs-1'!S57</f>
        <v>1.071902624</v>
      </c>
      <c r="T13" s="13">
        <f>'Calcs-1'!T65-'Calcs-1'!T57</f>
        <v>1.090349773</v>
      </c>
      <c r="U13" s="13">
        <f>'Calcs-1'!U65-'Calcs-1'!U57</f>
        <v>1.109097314</v>
      </c>
      <c r="V13" s="13">
        <f>'Calcs-1'!V65-'Calcs-1'!V57</f>
        <v>1.128149992</v>
      </c>
      <c r="W13" s="13">
        <f>'Calcs-1'!W65-'Calcs-1'!W57</f>
        <v>1.147512622</v>
      </c>
      <c r="X13" s="13">
        <f>'Calcs-1'!X65-'Calcs-1'!X57</f>
        <v>1.167190095</v>
      </c>
      <c r="Y13" s="13">
        <f>'Calcs-1'!Y65-'Calcs-1'!Y57</f>
        <v>1.187187378</v>
      </c>
    </row>
    <row r="14">
      <c r="A14" s="6" t="str">
        <f>Assumptions!A37</f>
        <v>Rose Powder</v>
      </c>
      <c r="B14" s="15">
        <f>'Calcs-1'!B66-'Calcs-1'!B58</f>
        <v>0.65</v>
      </c>
      <c r="C14" s="13">
        <f>'Calcs-1'!C66-'Calcs-1'!C58</f>
        <v>0.65325</v>
      </c>
      <c r="D14" s="13">
        <f>'Calcs-1'!D66-'Calcs-1'!D58</f>
        <v>0.65646625</v>
      </c>
      <c r="E14" s="13">
        <f>'Calcs-1'!E66-'Calcs-1'!E58</f>
        <v>0.6596473313</v>
      </c>
      <c r="F14" s="13">
        <f>'Calcs-1'!F66-'Calcs-1'!F58</f>
        <v>0.6627917942</v>
      </c>
      <c r="G14" s="13">
        <f>'Calcs-1'!G66-'Calcs-1'!G58</f>
        <v>0.6658981577</v>
      </c>
      <c r="H14" s="13">
        <f>'Calcs-1'!H66-'Calcs-1'!H58</f>
        <v>0.668964909</v>
      </c>
      <c r="I14" s="13">
        <f>'Calcs-1'!I66-'Calcs-1'!I58</f>
        <v>0.6719905024</v>
      </c>
      <c r="J14" s="13">
        <f>'Calcs-1'!J66-'Calcs-1'!J58</f>
        <v>0.6749733593</v>
      </c>
      <c r="K14" s="13">
        <f>'Calcs-1'!K66-'Calcs-1'!K58</f>
        <v>0.6779118673</v>
      </c>
      <c r="L14" s="13">
        <f>'Calcs-1'!L66-'Calcs-1'!L58</f>
        <v>0.6808043796</v>
      </c>
      <c r="M14" s="13">
        <f>'Calcs-1'!M66-'Calcs-1'!M58</f>
        <v>0.6836492145</v>
      </c>
      <c r="N14" s="13">
        <f>'Calcs-1'!N66-'Calcs-1'!N58</f>
        <v>0.6864446546</v>
      </c>
      <c r="O14" s="13">
        <f>'Calcs-1'!O66-'Calcs-1'!O58</f>
        <v>0.6891889465</v>
      </c>
      <c r="P14" s="13">
        <f>'Calcs-1'!P66-'Calcs-1'!P58</f>
        <v>0.6918802996</v>
      </c>
      <c r="Q14" s="13">
        <f>'Calcs-1'!Q66-'Calcs-1'!Q58</f>
        <v>0.6945168859</v>
      </c>
      <c r="R14" s="13">
        <f>'Calcs-1'!R66-'Calcs-1'!R58</f>
        <v>0.6970968392</v>
      </c>
      <c r="S14" s="13">
        <f>'Calcs-1'!S66-'Calcs-1'!S58</f>
        <v>0.6996182544</v>
      </c>
      <c r="T14" s="13">
        <f>'Calcs-1'!T66-'Calcs-1'!T58</f>
        <v>0.7020791867</v>
      </c>
      <c r="U14" s="13">
        <f>'Calcs-1'!U66-'Calcs-1'!U58</f>
        <v>0.704477651</v>
      </c>
      <c r="V14" s="13">
        <f>'Calcs-1'!V66-'Calcs-1'!V58</f>
        <v>0.7068116213</v>
      </c>
      <c r="W14" s="13">
        <f>'Calcs-1'!W66-'Calcs-1'!W58</f>
        <v>0.7090790298</v>
      </c>
      <c r="X14" s="13">
        <f>'Calcs-1'!X66-'Calcs-1'!X58</f>
        <v>0.711277766</v>
      </c>
      <c r="Y14" s="13">
        <f>'Calcs-1'!Y66-'Calcs-1'!Y58</f>
        <v>0.7134056764</v>
      </c>
    </row>
    <row r="15">
      <c r="A15" s="6" t="str">
        <f>Assumptions!A38</f>
        <v>Musk Powder</v>
      </c>
      <c r="B15" s="13">
        <f>'Calcs-1'!B67-'Calcs-1'!B59</f>
        <v>1.5</v>
      </c>
      <c r="C15" s="13">
        <f>'Calcs-1'!C67-'Calcs-1'!C59</f>
        <v>1.5285</v>
      </c>
      <c r="D15" s="13">
        <f>'Calcs-1'!D67-'Calcs-1'!D59</f>
        <v>1.5574725</v>
      </c>
      <c r="E15" s="13">
        <f>'Calcs-1'!E67-'Calcs-1'!E59</f>
        <v>1.586923913</v>
      </c>
      <c r="F15" s="13">
        <f>'Calcs-1'!F67-'Calcs-1'!F59</f>
        <v>1.616860696</v>
      </c>
      <c r="G15" s="13">
        <f>'Calcs-1'!G67-'Calcs-1'!G59</f>
        <v>1.647289355</v>
      </c>
      <c r="H15" s="13">
        <f>'Calcs-1'!H67-'Calcs-1'!H59</f>
        <v>1.678216438</v>
      </c>
      <c r="I15" s="13">
        <f>'Calcs-1'!I67-'Calcs-1'!I59</f>
        <v>1.709648533</v>
      </c>
      <c r="J15" s="13">
        <f>'Calcs-1'!J67-'Calcs-1'!J59</f>
        <v>1.741592273</v>
      </c>
      <c r="K15" s="13">
        <f>'Calcs-1'!K67-'Calcs-1'!K59</f>
        <v>1.77405433</v>
      </c>
      <c r="L15" s="13">
        <f>'Calcs-1'!L67-'Calcs-1'!L59</f>
        <v>1.807041411</v>
      </c>
      <c r="M15" s="13">
        <f>'Calcs-1'!M67-'Calcs-1'!M59</f>
        <v>1.840560263</v>
      </c>
      <c r="N15" s="13">
        <f>'Calcs-1'!N67-'Calcs-1'!N59</f>
        <v>1.874617665</v>
      </c>
      <c r="O15" s="13">
        <f>'Calcs-1'!O67-'Calcs-1'!O59</f>
        <v>1.90922043</v>
      </c>
      <c r="P15" s="13">
        <f>'Calcs-1'!P67-'Calcs-1'!P59</f>
        <v>1.944375401</v>
      </c>
      <c r="Q15" s="13">
        <f>'Calcs-1'!Q67-'Calcs-1'!Q59</f>
        <v>1.98008945</v>
      </c>
      <c r="R15" s="13">
        <f>'Calcs-1'!R67-'Calcs-1'!R59</f>
        <v>2.016369475</v>
      </c>
      <c r="S15" s="13">
        <f>'Calcs-1'!S67-'Calcs-1'!S59</f>
        <v>2.053222398</v>
      </c>
      <c r="T15" s="13">
        <f>'Calcs-1'!T67-'Calcs-1'!T59</f>
        <v>2.090655163</v>
      </c>
      <c r="U15" s="13">
        <f>'Calcs-1'!U67-'Calcs-1'!U59</f>
        <v>2.128674733</v>
      </c>
      <c r="V15" s="13">
        <f>'Calcs-1'!V67-'Calcs-1'!V59</f>
        <v>2.167288088</v>
      </c>
      <c r="W15" s="13">
        <f>'Calcs-1'!W67-'Calcs-1'!W59</f>
        <v>2.206502219</v>
      </c>
      <c r="X15" s="13">
        <f>'Calcs-1'!X67-'Calcs-1'!X59</f>
        <v>2.246324131</v>
      </c>
      <c r="Y15" s="13">
        <f>'Calcs-1'!Y67-'Calcs-1'!Y59</f>
        <v>2.286760834</v>
      </c>
    </row>
    <row r="16">
      <c r="A16" s="6" t="str">
        <f>Assumptions!A39</f>
        <v>Jasmine Powder</v>
      </c>
      <c r="B16" s="15">
        <f>'Calcs-1'!B68-'Calcs-1'!B60</f>
        <v>1.45</v>
      </c>
      <c r="C16" s="13">
        <f>'Calcs-1'!C68-'Calcs-1'!C60</f>
        <v>1.46925</v>
      </c>
      <c r="D16" s="13">
        <f>'Calcs-1'!D68-'Calcs-1'!D60</f>
        <v>1.48868625</v>
      </c>
      <c r="E16" s="13">
        <f>'Calcs-1'!E68-'Calcs-1'!E60</f>
        <v>1.508309231</v>
      </c>
      <c r="F16" s="13">
        <f>'Calcs-1'!F68-'Calcs-1'!F60</f>
        <v>1.528119385</v>
      </c>
      <c r="G16" s="13">
        <f>'Calcs-1'!G68-'Calcs-1'!G60</f>
        <v>1.548117109</v>
      </c>
      <c r="H16" s="13">
        <f>'Calcs-1'!H68-'Calcs-1'!H60</f>
        <v>1.56830276</v>
      </c>
      <c r="I16" s="13">
        <f>'Calcs-1'!I68-'Calcs-1'!I60</f>
        <v>1.588676649</v>
      </c>
      <c r="J16" s="13">
        <f>'Calcs-1'!J68-'Calcs-1'!J60</f>
        <v>1.609239037</v>
      </c>
      <c r="K16" s="13">
        <f>'Calcs-1'!K68-'Calcs-1'!K60</f>
        <v>1.629990141</v>
      </c>
      <c r="L16" s="13">
        <f>'Calcs-1'!L68-'Calcs-1'!L60</f>
        <v>1.650930125</v>
      </c>
      <c r="M16" s="13">
        <f>'Calcs-1'!M68-'Calcs-1'!M60</f>
        <v>1.672059101</v>
      </c>
      <c r="N16" s="13">
        <f>'Calcs-1'!N68-'Calcs-1'!N60</f>
        <v>1.693377127</v>
      </c>
      <c r="O16" s="13">
        <f>'Calcs-1'!O68-'Calcs-1'!O60</f>
        <v>1.714884205</v>
      </c>
      <c r="P16" s="13">
        <f>'Calcs-1'!P68-'Calcs-1'!P60</f>
        <v>1.73658028</v>
      </c>
      <c r="Q16" s="13">
        <f>'Calcs-1'!Q68-'Calcs-1'!Q60</f>
        <v>1.758465236</v>
      </c>
      <c r="R16" s="13">
        <f>'Calcs-1'!R68-'Calcs-1'!R60</f>
        <v>1.780538894</v>
      </c>
      <c r="S16" s="13">
        <f>'Calcs-1'!S68-'Calcs-1'!S60</f>
        <v>1.802801012</v>
      </c>
      <c r="T16" s="13">
        <f>'Calcs-1'!T68-'Calcs-1'!T60</f>
        <v>1.825251282</v>
      </c>
      <c r="U16" s="13">
        <f>'Calcs-1'!U68-'Calcs-1'!U60</f>
        <v>1.847889325</v>
      </c>
      <c r="V16" s="13">
        <f>'Calcs-1'!V68-'Calcs-1'!V60</f>
        <v>1.870714692</v>
      </c>
      <c r="W16" s="13">
        <f>'Calcs-1'!W68-'Calcs-1'!W60</f>
        <v>1.893726863</v>
      </c>
      <c r="X16" s="13">
        <f>'Calcs-1'!X68-'Calcs-1'!X60</f>
        <v>1.916925238</v>
      </c>
      <c r="Y16" s="13">
        <f>'Calcs-1'!Y68-'Calcs-1'!Y60</f>
        <v>1.940309141</v>
      </c>
    </row>
    <row r="17">
      <c r="A17" s="6"/>
      <c r="B17" s="6"/>
      <c r="C17" s="6"/>
      <c r="D17" s="6"/>
      <c r="E17" s="6"/>
      <c r="F17" s="6"/>
      <c r="G17" s="6"/>
      <c r="H17" s="6"/>
      <c r="I17" s="6"/>
      <c r="J17" s="6"/>
      <c r="K17" s="6"/>
      <c r="L17" s="6"/>
      <c r="M17" s="6"/>
      <c r="N17" s="6"/>
      <c r="O17" s="6"/>
      <c r="P17" s="6"/>
      <c r="Q17" s="6"/>
      <c r="R17" s="6"/>
      <c r="S17" s="6"/>
      <c r="T17" s="6"/>
      <c r="U17" s="6"/>
      <c r="V17" s="6"/>
      <c r="W17" s="6"/>
      <c r="X17" s="6"/>
      <c r="Y17" s="6"/>
    </row>
    <row r="18">
      <c r="A18" s="6" t="s">
        <v>99</v>
      </c>
      <c r="B18" s="6"/>
      <c r="C18" s="6"/>
      <c r="D18" s="6"/>
      <c r="E18" s="6"/>
      <c r="F18" s="6"/>
      <c r="G18" s="6"/>
      <c r="H18" s="6"/>
      <c r="I18" s="6"/>
      <c r="J18" s="6"/>
      <c r="K18" s="6"/>
      <c r="L18" s="6"/>
      <c r="M18" s="6"/>
      <c r="N18" s="6"/>
      <c r="O18" s="6"/>
      <c r="P18" s="6"/>
      <c r="Q18" s="6"/>
      <c r="R18" s="6"/>
      <c r="S18" s="6"/>
      <c r="T18" s="6"/>
      <c r="U18" s="6"/>
      <c r="V18" s="6"/>
      <c r="W18" s="6"/>
      <c r="X18" s="6"/>
      <c r="Y18" s="6"/>
    </row>
    <row r="19">
      <c r="A19" s="6" t="str">
        <f t="shared" ref="A19:A24" si="8">A11</f>
        <v>BeesWax</v>
      </c>
      <c r="B19" s="13">
        <f t="shared" ref="B19:Y19" si="7">B3+B11</f>
        <v>70</v>
      </c>
      <c r="C19" s="13">
        <f t="shared" si="7"/>
        <v>140.9</v>
      </c>
      <c r="D19" s="13">
        <f t="shared" si="7"/>
        <v>212.7055</v>
      </c>
      <c r="E19" s="13">
        <f t="shared" si="7"/>
        <v>285.421865</v>
      </c>
      <c r="F19" s="13">
        <f t="shared" si="7"/>
        <v>359.0543176</v>
      </c>
      <c r="G19" s="13">
        <f t="shared" si="7"/>
        <v>433.6079304</v>
      </c>
      <c r="H19" s="13">
        <f t="shared" si="7"/>
        <v>509.0876179</v>
      </c>
      <c r="I19" s="13">
        <f t="shared" si="7"/>
        <v>585.4981288</v>
      </c>
      <c r="J19" s="13">
        <f t="shared" si="7"/>
        <v>662.8440371</v>
      </c>
      <c r="K19" s="13">
        <f t="shared" si="7"/>
        <v>741.1297337</v>
      </c>
      <c r="L19" s="13">
        <f t="shared" si="7"/>
        <v>820.3594174</v>
      </c>
      <c r="M19" s="13">
        <f t="shared" si="7"/>
        <v>900.5370858</v>
      </c>
      <c r="N19" s="13">
        <f t="shared" si="7"/>
        <v>981.6665252</v>
      </c>
      <c r="O19" s="13">
        <f t="shared" si="7"/>
        <v>1063.751302</v>
      </c>
      <c r="P19" s="13">
        <f t="shared" si="7"/>
        <v>1146.79475</v>
      </c>
      <c r="Q19" s="13">
        <f t="shared" si="7"/>
        <v>1230.799965</v>
      </c>
      <c r="R19" s="13">
        <f t="shared" si="7"/>
        <v>1315.769786</v>
      </c>
      <c r="S19" s="13">
        <f t="shared" si="7"/>
        <v>1401.706793</v>
      </c>
      <c r="T19" s="13">
        <f t="shared" si="7"/>
        <v>1488.61329</v>
      </c>
      <c r="U19" s="13">
        <f t="shared" si="7"/>
        <v>1576.491294</v>
      </c>
      <c r="V19" s="13">
        <f t="shared" si="7"/>
        <v>1665.342522</v>
      </c>
      <c r="W19" s="13">
        <f t="shared" si="7"/>
        <v>1755.168384</v>
      </c>
      <c r="X19" s="13">
        <f t="shared" si="7"/>
        <v>1845.969961</v>
      </c>
      <c r="Y19" s="13">
        <f t="shared" si="7"/>
        <v>1937.747999</v>
      </c>
    </row>
    <row r="20">
      <c r="A20" s="6" t="str">
        <f t="shared" si="8"/>
        <v>Paraffin Wax</v>
      </c>
      <c r="B20" s="15">
        <f t="shared" ref="B20:Y20" si="9">B4+B12</f>
        <v>15.6</v>
      </c>
      <c r="C20" s="15">
        <f t="shared" si="9"/>
        <v>32.04</v>
      </c>
      <c r="D20" s="15">
        <f t="shared" si="9"/>
        <v>49.33992</v>
      </c>
      <c r="E20" s="15">
        <f t="shared" si="9"/>
        <v>67.52007</v>
      </c>
      <c r="F20" s="15">
        <f t="shared" si="9"/>
        <v>86.60115669</v>
      </c>
      <c r="G20" s="15">
        <f t="shared" si="9"/>
        <v>106.6042902</v>
      </c>
      <c r="H20" s="15">
        <f t="shared" si="9"/>
        <v>127.5509912</v>
      </c>
      <c r="I20" s="15">
        <f t="shared" si="9"/>
        <v>149.4631973</v>
      </c>
      <c r="J20" s="15">
        <f t="shared" si="9"/>
        <v>172.363271</v>
      </c>
      <c r="K20" s="15">
        <f t="shared" si="9"/>
        <v>196.274006</v>
      </c>
      <c r="L20" s="15">
        <f t="shared" si="9"/>
        <v>221.218635</v>
      </c>
      <c r="M20" s="15">
        <f t="shared" si="9"/>
        <v>247.2208371</v>
      </c>
      <c r="N20" s="15">
        <f t="shared" si="9"/>
        <v>274.3047448</v>
      </c>
      <c r="O20" s="15">
        <f t="shared" si="9"/>
        <v>302.4949521</v>
      </c>
      <c r="P20" s="15">
        <f t="shared" si="9"/>
        <v>331.8165219</v>
      </c>
      <c r="Q20" s="15">
        <f t="shared" si="9"/>
        <v>362.2949936</v>
      </c>
      <c r="R20" s="15">
        <f t="shared" si="9"/>
        <v>393.9563917</v>
      </c>
      <c r="S20" s="15">
        <f t="shared" si="9"/>
        <v>426.827233</v>
      </c>
      <c r="T20" s="15">
        <f t="shared" si="9"/>
        <v>460.9345348</v>
      </c>
      <c r="U20" s="15">
        <f t="shared" si="9"/>
        <v>496.3058238</v>
      </c>
      <c r="V20" s="15">
        <f t="shared" si="9"/>
        <v>532.9691434</v>
      </c>
      <c r="W20" s="15">
        <f t="shared" si="9"/>
        <v>570.9530629</v>
      </c>
      <c r="X20" s="15">
        <f t="shared" si="9"/>
        <v>610.2866856</v>
      </c>
      <c r="Y20" s="15">
        <f t="shared" si="9"/>
        <v>650.9996575</v>
      </c>
    </row>
    <row r="21">
      <c r="A21" s="6" t="str">
        <f t="shared" si="8"/>
        <v>Vanilla Powder</v>
      </c>
      <c r="B21" s="15">
        <f t="shared" ref="B21:Y21" si="10">B5+B13</f>
        <v>0.8</v>
      </c>
      <c r="C21" s="15">
        <f t="shared" si="10"/>
        <v>1.614</v>
      </c>
      <c r="D21" s="15">
        <f t="shared" si="10"/>
        <v>2.44223</v>
      </c>
      <c r="E21" s="15">
        <f t="shared" si="10"/>
        <v>3.28492365</v>
      </c>
      <c r="F21" s="15">
        <f t="shared" si="10"/>
        <v>4.142318307</v>
      </c>
      <c r="G21" s="15">
        <f t="shared" si="10"/>
        <v>5.014655091</v>
      </c>
      <c r="H21" s="15">
        <f t="shared" si="10"/>
        <v>5.902178948</v>
      </c>
      <c r="I21" s="15">
        <f t="shared" si="10"/>
        <v>6.805138703</v>
      </c>
      <c r="J21" s="15">
        <f t="shared" si="10"/>
        <v>7.723787124</v>
      </c>
      <c r="K21" s="15">
        <f t="shared" si="10"/>
        <v>8.658380986</v>
      </c>
      <c r="L21" s="15">
        <f t="shared" si="10"/>
        <v>9.609181125</v>
      </c>
      <c r="M21" s="15">
        <f t="shared" si="10"/>
        <v>10.57645251</v>
      </c>
      <c r="N21" s="15">
        <f t="shared" si="10"/>
        <v>11.56046431</v>
      </c>
      <c r="O21" s="15">
        <f t="shared" si="10"/>
        <v>12.56148993</v>
      </c>
      <c r="P21" s="15">
        <f t="shared" si="10"/>
        <v>13.57980712</v>
      </c>
      <c r="Q21" s="15">
        <f t="shared" si="10"/>
        <v>14.61569802</v>
      </c>
      <c r="R21" s="15">
        <f t="shared" si="10"/>
        <v>15.66944921</v>
      </c>
      <c r="S21" s="15">
        <f t="shared" si="10"/>
        <v>16.74135184</v>
      </c>
      <c r="T21" s="15">
        <f t="shared" si="10"/>
        <v>17.83170161</v>
      </c>
      <c r="U21" s="15">
        <f t="shared" si="10"/>
        <v>18.94079893</v>
      </c>
      <c r="V21" s="15">
        <f t="shared" si="10"/>
        <v>20.06894892</v>
      </c>
      <c r="W21" s="15">
        <f t="shared" si="10"/>
        <v>21.21646154</v>
      </c>
      <c r="X21" s="15">
        <f t="shared" si="10"/>
        <v>22.38365163</v>
      </c>
      <c r="Y21" s="15">
        <f t="shared" si="10"/>
        <v>23.57083901</v>
      </c>
    </row>
    <row r="22">
      <c r="A22" s="6" t="str">
        <f t="shared" si="8"/>
        <v>Rose Powder</v>
      </c>
      <c r="B22" s="15">
        <f t="shared" ref="B22:Y22" si="11">B6+B14</f>
        <v>0.65</v>
      </c>
      <c r="C22" s="15">
        <f t="shared" si="11"/>
        <v>1.30325</v>
      </c>
      <c r="D22" s="15">
        <f t="shared" si="11"/>
        <v>1.95971625</v>
      </c>
      <c r="E22" s="15">
        <f t="shared" si="11"/>
        <v>2.619363581</v>
      </c>
      <c r="F22" s="15">
        <f t="shared" si="11"/>
        <v>3.282155375</v>
      </c>
      <c r="G22" s="15">
        <f t="shared" si="11"/>
        <v>3.948053533</v>
      </c>
      <c r="H22" s="15">
        <f t="shared" si="11"/>
        <v>4.617018442</v>
      </c>
      <c r="I22" s="15">
        <f t="shared" si="11"/>
        <v>5.289008944</v>
      </c>
      <c r="J22" s="15">
        <f t="shared" si="11"/>
        <v>5.963982304</v>
      </c>
      <c r="K22" s="15">
        <f t="shared" si="11"/>
        <v>6.641894171</v>
      </c>
      <c r="L22" s="15">
        <f t="shared" si="11"/>
        <v>7.322698551</v>
      </c>
      <c r="M22" s="15">
        <f t="shared" si="11"/>
        <v>8.006347765</v>
      </c>
      <c r="N22" s="15">
        <f t="shared" si="11"/>
        <v>8.69279242</v>
      </c>
      <c r="O22" s="15">
        <f t="shared" si="11"/>
        <v>9.381981366</v>
      </c>
      <c r="P22" s="15">
        <f t="shared" si="11"/>
        <v>10.07386167</v>
      </c>
      <c r="Q22" s="15">
        <f t="shared" si="11"/>
        <v>10.76837855</v>
      </c>
      <c r="R22" s="15">
        <f t="shared" si="11"/>
        <v>11.46547539</v>
      </c>
      <c r="S22" s="15">
        <f t="shared" si="11"/>
        <v>12.16509365</v>
      </c>
      <c r="T22" s="15">
        <f t="shared" si="11"/>
        <v>12.86717283</v>
      </c>
      <c r="U22" s="15">
        <f t="shared" si="11"/>
        <v>13.57165048</v>
      </c>
      <c r="V22" s="15">
        <f t="shared" si="11"/>
        <v>14.2784621</v>
      </c>
      <c r="W22" s="15">
        <f t="shared" si="11"/>
        <v>14.98754113</v>
      </c>
      <c r="X22" s="15">
        <f t="shared" si="11"/>
        <v>15.6988189</v>
      </c>
      <c r="Y22" s="15">
        <f t="shared" si="11"/>
        <v>16.41222458</v>
      </c>
    </row>
    <row r="23">
      <c r="A23" s="6" t="str">
        <f t="shared" si="8"/>
        <v>Musk Powder</v>
      </c>
      <c r="B23" s="13">
        <f t="shared" ref="B23:Y23" si="12">B7+B15</f>
        <v>1.5</v>
      </c>
      <c r="C23" s="13">
        <f t="shared" si="12"/>
        <v>3.0285</v>
      </c>
      <c r="D23" s="13">
        <f t="shared" si="12"/>
        <v>4.5859725</v>
      </c>
      <c r="E23" s="13">
        <f t="shared" si="12"/>
        <v>6.172896413</v>
      </c>
      <c r="F23" s="13">
        <f t="shared" si="12"/>
        <v>7.789757109</v>
      </c>
      <c r="G23" s="13">
        <f t="shared" si="12"/>
        <v>9.437046464</v>
      </c>
      <c r="H23" s="13">
        <f t="shared" si="12"/>
        <v>11.1152629</v>
      </c>
      <c r="I23" s="13">
        <f t="shared" si="12"/>
        <v>12.82491143</v>
      </c>
      <c r="J23" s="13">
        <f t="shared" si="12"/>
        <v>14.56650371</v>
      </c>
      <c r="K23" s="13">
        <f t="shared" si="12"/>
        <v>16.34055804</v>
      </c>
      <c r="L23" s="13">
        <f t="shared" si="12"/>
        <v>18.14759945</v>
      </c>
      <c r="M23" s="13">
        <f t="shared" si="12"/>
        <v>19.98815971</v>
      </c>
      <c r="N23" s="13">
        <f t="shared" si="12"/>
        <v>21.86277738</v>
      </c>
      <c r="O23" s="13">
        <f t="shared" si="12"/>
        <v>23.77199781</v>
      </c>
      <c r="P23" s="13">
        <f t="shared" si="12"/>
        <v>25.71637321</v>
      </c>
      <c r="Q23" s="13">
        <f t="shared" si="12"/>
        <v>27.69646266</v>
      </c>
      <c r="R23" s="13">
        <f t="shared" si="12"/>
        <v>29.71283213</v>
      </c>
      <c r="S23" s="13">
        <f t="shared" si="12"/>
        <v>31.76605453</v>
      </c>
      <c r="T23" s="13">
        <f t="shared" si="12"/>
        <v>33.85670969</v>
      </c>
      <c r="U23" s="13">
        <f t="shared" si="12"/>
        <v>35.98538443</v>
      </c>
      <c r="V23" s="13">
        <f t="shared" si="12"/>
        <v>38.15267251</v>
      </c>
      <c r="W23" s="13">
        <f t="shared" si="12"/>
        <v>40.35917473</v>
      </c>
      <c r="X23" s="13">
        <f t="shared" si="12"/>
        <v>42.60549886</v>
      </c>
      <c r="Y23" s="13">
        <f t="shared" si="12"/>
        <v>44.8922597</v>
      </c>
    </row>
    <row r="24">
      <c r="A24" s="6" t="str">
        <f t="shared" si="8"/>
        <v>Jasmine Powder</v>
      </c>
      <c r="B24" s="15">
        <f t="shared" ref="B24:Y24" si="13">B8+B16</f>
        <v>1.45</v>
      </c>
      <c r="C24" s="15">
        <f t="shared" si="13"/>
        <v>2.91925</v>
      </c>
      <c r="D24" s="15">
        <f t="shared" si="13"/>
        <v>4.40793625</v>
      </c>
      <c r="E24" s="15">
        <f t="shared" si="13"/>
        <v>5.916245481</v>
      </c>
      <c r="F24" s="15">
        <f t="shared" si="13"/>
        <v>7.444364866</v>
      </c>
      <c r="G24" s="15">
        <f t="shared" si="13"/>
        <v>8.992481975</v>
      </c>
      <c r="H24" s="15">
        <f t="shared" si="13"/>
        <v>10.56078474</v>
      </c>
      <c r="I24" s="15">
        <f t="shared" si="13"/>
        <v>12.14946138</v>
      </c>
      <c r="J24" s="15">
        <f t="shared" si="13"/>
        <v>13.75870042</v>
      </c>
      <c r="K24" s="15">
        <f t="shared" si="13"/>
        <v>15.38869056</v>
      </c>
      <c r="L24" s="15">
        <f t="shared" si="13"/>
        <v>17.03962069</v>
      </c>
      <c r="M24" s="15">
        <f t="shared" si="13"/>
        <v>18.71167979</v>
      </c>
      <c r="N24" s="15">
        <f t="shared" si="13"/>
        <v>20.40505691</v>
      </c>
      <c r="O24" s="15">
        <f t="shared" si="13"/>
        <v>22.11994112</v>
      </c>
      <c r="P24" s="15">
        <f t="shared" si="13"/>
        <v>23.8565214</v>
      </c>
      <c r="Q24" s="15">
        <f t="shared" si="13"/>
        <v>25.61498664</v>
      </c>
      <c r="R24" s="15">
        <f t="shared" si="13"/>
        <v>27.39552553</v>
      </c>
      <c r="S24" s="15">
        <f t="shared" si="13"/>
        <v>29.19832654</v>
      </c>
      <c r="T24" s="15">
        <f t="shared" si="13"/>
        <v>31.02357782</v>
      </c>
      <c r="U24" s="15">
        <f t="shared" si="13"/>
        <v>32.87146715</v>
      </c>
      <c r="V24" s="15">
        <f t="shared" si="13"/>
        <v>34.74218184</v>
      </c>
      <c r="W24" s="15">
        <f t="shared" si="13"/>
        <v>36.6359087</v>
      </c>
      <c r="X24" s="15">
        <f t="shared" si="13"/>
        <v>38.55283394</v>
      </c>
      <c r="Y24" s="15">
        <f t="shared" si="13"/>
        <v>40.49314308</v>
      </c>
    </row>
    <row r="25">
      <c r="A25" s="6"/>
      <c r="B25" s="6"/>
      <c r="C25" s="6"/>
      <c r="D25" s="6"/>
      <c r="E25" s="6"/>
      <c r="F25" s="6"/>
      <c r="G25" s="6"/>
      <c r="H25" s="6"/>
      <c r="I25" s="6"/>
      <c r="J25" s="6"/>
      <c r="K25" s="6"/>
      <c r="L25" s="6"/>
      <c r="M25" s="6"/>
      <c r="N25" s="6"/>
      <c r="O25" s="6"/>
      <c r="P25" s="6"/>
      <c r="Q25" s="6"/>
      <c r="R25" s="6"/>
      <c r="S25" s="6"/>
      <c r="T25" s="6"/>
      <c r="U25" s="6"/>
      <c r="V25" s="6"/>
      <c r="W25" s="6"/>
      <c r="X25" s="6"/>
      <c r="Y25" s="6"/>
    </row>
    <row r="26">
      <c r="A26" s="7" t="s">
        <v>100</v>
      </c>
      <c r="B26" s="6"/>
      <c r="C26" s="6"/>
      <c r="D26" s="6"/>
      <c r="E26" s="6"/>
      <c r="F26" s="6"/>
      <c r="G26" s="6"/>
      <c r="H26" s="6"/>
      <c r="I26" s="6"/>
      <c r="J26" s="6"/>
      <c r="K26" s="6"/>
      <c r="L26" s="6"/>
      <c r="M26" s="6"/>
      <c r="N26" s="6"/>
      <c r="O26" s="6"/>
      <c r="P26" s="6"/>
      <c r="Q26" s="6"/>
      <c r="R26" s="6"/>
      <c r="S26" s="6"/>
      <c r="T26" s="6"/>
      <c r="U26" s="6"/>
      <c r="V26" s="6"/>
      <c r="W26" s="6"/>
      <c r="X26" s="6"/>
      <c r="Y26" s="6"/>
    </row>
    <row r="27">
      <c r="A27" s="6" t="str">
        <f t="shared" ref="A27:A32" si="14">A19</f>
        <v>BeesWax</v>
      </c>
      <c r="B27" s="9">
        <f>B19*Assumptions!$B26</f>
        <v>126000</v>
      </c>
      <c r="C27" s="9">
        <f>C19*Assumptions!$B26</f>
        <v>253620</v>
      </c>
      <c r="D27" s="9">
        <f>D19*Assumptions!$B26</f>
        <v>382869.9</v>
      </c>
      <c r="E27" s="9">
        <f>E19*Assumptions!$B26</f>
        <v>513759.357</v>
      </c>
      <c r="F27" s="9">
        <f>F19*Assumptions!$B26</f>
        <v>646297.7717</v>
      </c>
      <c r="G27" s="9">
        <f>G19*Assumptions!$B26</f>
        <v>780494.2746</v>
      </c>
      <c r="H27" s="9">
        <f>H19*Assumptions!$B26</f>
        <v>916357.7122</v>
      </c>
      <c r="I27" s="9">
        <f>I19*Assumptions!$B26</f>
        <v>1053896.632</v>
      </c>
      <c r="J27" s="9">
        <f>J19*Assumptions!$B26</f>
        <v>1193119.267</v>
      </c>
      <c r="K27" s="9">
        <f>K19*Assumptions!$B26</f>
        <v>1334033.521</v>
      </c>
      <c r="L27" s="9">
        <f>L19*Assumptions!$B26</f>
        <v>1476646.951</v>
      </c>
      <c r="M27" s="9">
        <f>M19*Assumptions!$B26</f>
        <v>1620966.754</v>
      </c>
      <c r="N27" s="9">
        <f>N19*Assumptions!$B26</f>
        <v>1766999.745</v>
      </c>
      <c r="O27" s="9">
        <f>O19*Assumptions!$B26</f>
        <v>1914752.343</v>
      </c>
      <c r="P27" s="9">
        <f>P19*Assumptions!$B26</f>
        <v>2064230.55</v>
      </c>
      <c r="Q27" s="9">
        <f>Q19*Assumptions!$B26</f>
        <v>2215439.936</v>
      </c>
      <c r="R27" s="9">
        <f>R19*Assumptions!$B26</f>
        <v>2368385.615</v>
      </c>
      <c r="S27" s="9">
        <f>S19*Assumptions!$B26</f>
        <v>2523072.228</v>
      </c>
      <c r="T27" s="9">
        <f>T19*Assumptions!$B26</f>
        <v>2679503.922</v>
      </c>
      <c r="U27" s="9">
        <f>U19*Assumptions!$B26</f>
        <v>2837684.329</v>
      </c>
      <c r="V27" s="9">
        <f>V19*Assumptions!$B26</f>
        <v>2997616.54</v>
      </c>
      <c r="W27" s="9">
        <f>W19*Assumptions!$B26</f>
        <v>3159303.091</v>
      </c>
      <c r="X27" s="9">
        <f>X19*Assumptions!$B26</f>
        <v>3322745.929</v>
      </c>
      <c r="Y27" s="9">
        <f>Y19*Assumptions!$B26</f>
        <v>3487946.398</v>
      </c>
    </row>
    <row r="28">
      <c r="A28" s="6" t="str">
        <f t="shared" si="14"/>
        <v>Paraffin Wax</v>
      </c>
      <c r="B28" s="9">
        <f>B20*Assumptions!$B27</f>
        <v>9360</v>
      </c>
      <c r="C28" s="9">
        <f>C20*Assumptions!$B27</f>
        <v>19224</v>
      </c>
      <c r="D28" s="9">
        <f>D20*Assumptions!$B27</f>
        <v>29603.952</v>
      </c>
      <c r="E28" s="9">
        <f>E20*Assumptions!$B27</f>
        <v>40512.042</v>
      </c>
      <c r="F28" s="9">
        <f>F20*Assumptions!$B27</f>
        <v>51960.69401</v>
      </c>
      <c r="G28" s="9">
        <f>G20*Assumptions!$B27</f>
        <v>63962.57414</v>
      </c>
      <c r="H28" s="9">
        <f>H20*Assumptions!$B27</f>
        <v>76530.59469</v>
      </c>
      <c r="I28" s="9">
        <f>I20*Assumptions!$B27</f>
        <v>89677.91839</v>
      </c>
      <c r="J28" s="9">
        <f>J20*Assumptions!$B27</f>
        <v>103417.9626</v>
      </c>
      <c r="K28" s="9">
        <f>K20*Assumptions!$B27</f>
        <v>117764.4036</v>
      </c>
      <c r="L28" s="9">
        <f>L20*Assumptions!$B27</f>
        <v>132731.181</v>
      </c>
      <c r="M28" s="9">
        <f>M20*Assumptions!$B27</f>
        <v>148332.5023</v>
      </c>
      <c r="N28" s="9">
        <f>N20*Assumptions!$B27</f>
        <v>164582.8469</v>
      </c>
      <c r="O28" s="9">
        <f>O20*Assumptions!$B27</f>
        <v>181496.9713</v>
      </c>
      <c r="P28" s="9">
        <f>P20*Assumptions!$B27</f>
        <v>199089.9131</v>
      </c>
      <c r="Q28" s="9">
        <f>Q20*Assumptions!$B27</f>
        <v>217376.9962</v>
      </c>
      <c r="R28" s="9">
        <f>R20*Assumptions!$B27</f>
        <v>236373.835</v>
      </c>
      <c r="S28" s="9">
        <f>S20*Assumptions!$B27</f>
        <v>256096.3398</v>
      </c>
      <c r="T28" s="9">
        <f>T20*Assumptions!$B27</f>
        <v>276560.7209</v>
      </c>
      <c r="U28" s="9">
        <f>U20*Assumptions!$B27</f>
        <v>297783.4943</v>
      </c>
      <c r="V28" s="9">
        <f>V20*Assumptions!$B27</f>
        <v>319781.486</v>
      </c>
      <c r="W28" s="9">
        <f>W20*Assumptions!$B27</f>
        <v>342571.8377</v>
      </c>
      <c r="X28" s="9">
        <f>X20*Assumptions!$B27</f>
        <v>366172.0113</v>
      </c>
      <c r="Y28" s="9">
        <f>Y20*Assumptions!$B27</f>
        <v>390599.7945</v>
      </c>
    </row>
    <row r="29">
      <c r="A29" s="6" t="str">
        <f t="shared" si="14"/>
        <v>Vanilla Powder</v>
      </c>
      <c r="B29" s="9">
        <f>B21*Assumptions!$B28</f>
        <v>6000</v>
      </c>
      <c r="C29" s="9">
        <f>C21*Assumptions!$B28</f>
        <v>12105</v>
      </c>
      <c r="D29" s="9">
        <f>D21*Assumptions!$B28</f>
        <v>18316.725</v>
      </c>
      <c r="E29" s="9">
        <f>E21*Assumptions!$B28</f>
        <v>24636.92738</v>
      </c>
      <c r="F29" s="9">
        <f>F21*Assumptions!$B28</f>
        <v>31067.3873</v>
      </c>
      <c r="G29" s="9">
        <f>G21*Assumptions!$B28</f>
        <v>37609.91319</v>
      </c>
      <c r="H29" s="9">
        <f>H21*Assumptions!$B28</f>
        <v>44266.34211</v>
      </c>
      <c r="I29" s="9">
        <f>I21*Assumptions!$B28</f>
        <v>51038.54027</v>
      </c>
      <c r="J29" s="9">
        <f>J21*Assumptions!$B28</f>
        <v>57928.40343</v>
      </c>
      <c r="K29" s="9">
        <f>K21*Assumptions!$B28</f>
        <v>64937.85739</v>
      </c>
      <c r="L29" s="9">
        <f>L21*Assumptions!$B28</f>
        <v>72068.85844</v>
      </c>
      <c r="M29" s="9">
        <f>M21*Assumptions!$B28</f>
        <v>79323.39384</v>
      </c>
      <c r="N29" s="9">
        <f>N21*Assumptions!$B28</f>
        <v>86703.48229</v>
      </c>
      <c r="O29" s="9">
        <f>O21*Assumptions!$B28</f>
        <v>94211.17445</v>
      </c>
      <c r="P29" s="9">
        <f>P21*Assumptions!$B28</f>
        <v>101848.5534</v>
      </c>
      <c r="Q29" s="9">
        <f>Q21*Assumptions!$B28</f>
        <v>109617.7351</v>
      </c>
      <c r="R29" s="9">
        <f>R21*Assumptions!$B28</f>
        <v>117520.8691</v>
      </c>
      <c r="S29" s="9">
        <f>S21*Assumptions!$B28</f>
        <v>125560.1388</v>
      </c>
      <c r="T29" s="9">
        <f>T21*Assumptions!$B28</f>
        <v>133737.7621</v>
      </c>
      <c r="U29" s="9">
        <f>U21*Assumptions!$B28</f>
        <v>142055.9919</v>
      </c>
      <c r="V29" s="9">
        <f>V21*Assumptions!$B28</f>
        <v>150517.1169</v>
      </c>
      <c r="W29" s="9">
        <f>W21*Assumptions!$B28</f>
        <v>159123.4615</v>
      </c>
      <c r="X29" s="9">
        <f>X21*Assumptions!$B28</f>
        <v>167877.3873</v>
      </c>
      <c r="Y29" s="9">
        <f>Y21*Assumptions!$B28</f>
        <v>176781.2926</v>
      </c>
    </row>
    <row r="30">
      <c r="A30" s="6" t="str">
        <f t="shared" si="14"/>
        <v>Rose Powder</v>
      </c>
      <c r="B30" s="9">
        <f>B22*Assumptions!$B29</f>
        <v>4550</v>
      </c>
      <c r="C30" s="9">
        <f>C22*Assumptions!$B29</f>
        <v>9122.75</v>
      </c>
      <c r="D30" s="9">
        <f>D22*Assumptions!$B29</f>
        <v>13718.01375</v>
      </c>
      <c r="E30" s="9">
        <f>E22*Assumptions!$B29</f>
        <v>18335.54507</v>
      </c>
      <c r="F30" s="9">
        <f>F22*Assumptions!$B29</f>
        <v>22975.08763</v>
      </c>
      <c r="G30" s="9">
        <f>G22*Assumptions!$B29</f>
        <v>27636.37473</v>
      </c>
      <c r="H30" s="9">
        <f>H22*Assumptions!$B29</f>
        <v>32319.12909</v>
      </c>
      <c r="I30" s="9">
        <f>I22*Assumptions!$B29</f>
        <v>37023.06261</v>
      </c>
      <c r="J30" s="9">
        <f>J22*Assumptions!$B29</f>
        <v>41747.87613</v>
      </c>
      <c r="K30" s="9">
        <f>K22*Assumptions!$B29</f>
        <v>46493.2592</v>
      </c>
      <c r="L30" s="9">
        <f>L22*Assumptions!$B29</f>
        <v>51258.88985</v>
      </c>
      <c r="M30" s="9">
        <f>M22*Assumptions!$B29</f>
        <v>56044.43436</v>
      </c>
      <c r="N30" s="9">
        <f>N22*Assumptions!$B29</f>
        <v>60849.54694</v>
      </c>
      <c r="O30" s="9">
        <f>O22*Assumptions!$B29</f>
        <v>65673.86956</v>
      </c>
      <c r="P30" s="9">
        <f>P22*Assumptions!$B29</f>
        <v>70517.03166</v>
      </c>
      <c r="Q30" s="9">
        <f>Q22*Assumptions!$B29</f>
        <v>75378.64986</v>
      </c>
      <c r="R30" s="9">
        <f>R22*Assumptions!$B29</f>
        <v>80258.32774</v>
      </c>
      <c r="S30" s="9">
        <f>S22*Assumptions!$B29</f>
        <v>85155.65552</v>
      </c>
      <c r="T30" s="9">
        <f>T22*Assumptions!$B29</f>
        <v>90070.20983</v>
      </c>
      <c r="U30" s="9">
        <f>U22*Assumptions!$B29</f>
        <v>95001.55338</v>
      </c>
      <c r="V30" s="9">
        <f>V22*Assumptions!$B29</f>
        <v>99949.23473</v>
      </c>
      <c r="W30" s="9">
        <f>W22*Assumptions!$B29</f>
        <v>104912.7879</v>
      </c>
      <c r="X30" s="9">
        <f>X22*Assumptions!$B29</f>
        <v>109891.7323</v>
      </c>
      <c r="Y30" s="9">
        <f>Y22*Assumptions!$B29</f>
        <v>114885.572</v>
      </c>
    </row>
    <row r="31">
      <c r="A31" s="6" t="str">
        <f t="shared" si="14"/>
        <v>Musk Powder</v>
      </c>
      <c r="B31" s="9">
        <f>B23*Assumptions!$B30</f>
        <v>11250</v>
      </c>
      <c r="C31" s="9">
        <f>C23*Assumptions!$B30</f>
        <v>22713.75</v>
      </c>
      <c r="D31" s="9">
        <f>D23*Assumptions!$B30</f>
        <v>34394.79375</v>
      </c>
      <c r="E31" s="9">
        <f>E23*Assumptions!$B30</f>
        <v>46296.72309</v>
      </c>
      <c r="F31" s="9">
        <f>F23*Assumptions!$B30</f>
        <v>58423.17832</v>
      </c>
      <c r="G31" s="9">
        <f>G23*Assumptions!$B30</f>
        <v>70777.84848</v>
      </c>
      <c r="H31" s="9">
        <f>H23*Assumptions!$B30</f>
        <v>83364.47176</v>
      </c>
      <c r="I31" s="9">
        <f>I23*Assumptions!$B30</f>
        <v>96186.83576</v>
      </c>
      <c r="J31" s="9">
        <f>J23*Assumptions!$B30</f>
        <v>109248.7778</v>
      </c>
      <c r="K31" s="9">
        <f>K23*Assumptions!$B30</f>
        <v>122554.1853</v>
      </c>
      <c r="L31" s="9">
        <f>L23*Assumptions!$B30</f>
        <v>136106.9959</v>
      </c>
      <c r="M31" s="9">
        <f>M23*Assumptions!$B30</f>
        <v>149911.1978</v>
      </c>
      <c r="N31" s="9">
        <f>N23*Assumptions!$B30</f>
        <v>163970.8303</v>
      </c>
      <c r="O31" s="9">
        <f>O23*Assumptions!$B30</f>
        <v>178289.9836</v>
      </c>
      <c r="P31" s="9">
        <f>P23*Assumptions!$B30</f>
        <v>192872.7991</v>
      </c>
      <c r="Q31" s="9">
        <f>Q23*Assumptions!$B30</f>
        <v>207723.4699</v>
      </c>
      <c r="R31" s="9">
        <f>R23*Assumptions!$B30</f>
        <v>222846.241</v>
      </c>
      <c r="S31" s="9">
        <f>S23*Assumptions!$B30</f>
        <v>238245.409</v>
      </c>
      <c r="T31" s="9">
        <f>T23*Assumptions!$B30</f>
        <v>253925.3227</v>
      </c>
      <c r="U31" s="9">
        <f>U23*Assumptions!$B30</f>
        <v>269890.3832</v>
      </c>
      <c r="V31" s="9">
        <f>V23*Assumptions!$B30</f>
        <v>286145.0439</v>
      </c>
      <c r="W31" s="9">
        <f>W23*Assumptions!$B30</f>
        <v>302693.8105</v>
      </c>
      <c r="X31" s="9">
        <f>X23*Assumptions!$B30</f>
        <v>319541.2415</v>
      </c>
      <c r="Y31" s="9">
        <f>Y23*Assumptions!$B30</f>
        <v>336691.9477</v>
      </c>
    </row>
    <row r="32">
      <c r="A32" s="6" t="str">
        <f t="shared" si="14"/>
        <v>Jasmine Powder</v>
      </c>
      <c r="B32" s="9">
        <f>B24*Assumptions!$B31</f>
        <v>10440</v>
      </c>
      <c r="C32" s="9">
        <f>C24*Assumptions!$B31</f>
        <v>21018.6</v>
      </c>
      <c r="D32" s="9">
        <f>D24*Assumptions!$B31</f>
        <v>31737.141</v>
      </c>
      <c r="E32" s="9">
        <f>E24*Assumptions!$B31</f>
        <v>42596.96747</v>
      </c>
      <c r="F32" s="9">
        <f>F24*Assumptions!$B31</f>
        <v>53599.42703</v>
      </c>
      <c r="G32" s="9">
        <f>G24*Assumptions!$B31</f>
        <v>64745.87022</v>
      </c>
      <c r="H32" s="9">
        <f>H24*Assumptions!$B31</f>
        <v>76037.6501</v>
      </c>
      <c r="I32" s="9">
        <f>I24*Assumptions!$B31</f>
        <v>87476.12197</v>
      </c>
      <c r="J32" s="9">
        <f>J24*Assumptions!$B31</f>
        <v>99062.64303</v>
      </c>
      <c r="K32" s="9">
        <f>K24*Assumptions!$B31</f>
        <v>110798.572</v>
      </c>
      <c r="L32" s="9">
        <f>L24*Assumptions!$B31</f>
        <v>122685.2689</v>
      </c>
      <c r="M32" s="9">
        <f>M24*Assumptions!$B31</f>
        <v>134724.0945</v>
      </c>
      <c r="N32" s="9">
        <f>N24*Assumptions!$B31</f>
        <v>146916.4098</v>
      </c>
      <c r="O32" s="9">
        <f>O24*Assumptions!$B31</f>
        <v>159263.5761</v>
      </c>
      <c r="P32" s="9">
        <f>P24*Assumptions!$B31</f>
        <v>171766.9541</v>
      </c>
      <c r="Q32" s="9">
        <f>Q24*Assumptions!$B31</f>
        <v>184427.9038</v>
      </c>
      <c r="R32" s="9">
        <f>R24*Assumptions!$B31</f>
        <v>197247.7838</v>
      </c>
      <c r="S32" s="9">
        <f>S24*Assumptions!$B31</f>
        <v>210227.9511</v>
      </c>
      <c r="T32" s="9">
        <f>T24*Assumptions!$B31</f>
        <v>223369.7603</v>
      </c>
      <c r="U32" s="9">
        <f>U24*Assumptions!$B31</f>
        <v>236674.5635</v>
      </c>
      <c r="V32" s="9">
        <f>V24*Assumptions!$B31</f>
        <v>250143.7093</v>
      </c>
      <c r="W32" s="9">
        <f>W24*Assumptions!$B31</f>
        <v>263778.5427</v>
      </c>
      <c r="X32" s="9">
        <f>X24*Assumptions!$B31</f>
        <v>277580.4044</v>
      </c>
      <c r="Y32" s="9">
        <f>Y24*Assumptions!$B31</f>
        <v>291550.6302</v>
      </c>
    </row>
    <row r="33">
      <c r="A33" s="6" t="s">
        <v>101</v>
      </c>
      <c r="B33" s="9">
        <f t="shared" ref="B33:Y33" si="15">SUM(B27:B32)</f>
        <v>167600</v>
      </c>
      <c r="C33" s="9">
        <f t="shared" si="15"/>
        <v>337804.1</v>
      </c>
      <c r="D33" s="9">
        <f t="shared" si="15"/>
        <v>510640.5255</v>
      </c>
      <c r="E33" s="9">
        <f t="shared" si="15"/>
        <v>686137.562</v>
      </c>
      <c r="F33" s="9">
        <f t="shared" si="15"/>
        <v>864323.546</v>
      </c>
      <c r="G33" s="9">
        <f t="shared" si="15"/>
        <v>1045226.855</v>
      </c>
      <c r="H33" s="9">
        <f t="shared" si="15"/>
        <v>1228875.9</v>
      </c>
      <c r="I33" s="9">
        <f t="shared" si="15"/>
        <v>1415299.111</v>
      </c>
      <c r="J33" s="9">
        <f t="shared" si="15"/>
        <v>1604524.93</v>
      </c>
      <c r="K33" s="9">
        <f t="shared" si="15"/>
        <v>1796581.798</v>
      </c>
      <c r="L33" s="9">
        <f t="shared" si="15"/>
        <v>1991498.146</v>
      </c>
      <c r="M33" s="9">
        <f t="shared" si="15"/>
        <v>2189302.377</v>
      </c>
      <c r="N33" s="9">
        <f t="shared" si="15"/>
        <v>2390022.862</v>
      </c>
      <c r="O33" s="9">
        <f t="shared" si="15"/>
        <v>2593687.918</v>
      </c>
      <c r="P33" s="9">
        <f t="shared" si="15"/>
        <v>2800325.802</v>
      </c>
      <c r="Q33" s="9">
        <f t="shared" si="15"/>
        <v>3009964.691</v>
      </c>
      <c r="R33" s="9">
        <f t="shared" si="15"/>
        <v>3222632.672</v>
      </c>
      <c r="S33" s="9">
        <f t="shared" si="15"/>
        <v>3438357.722</v>
      </c>
      <c r="T33" s="9">
        <f t="shared" si="15"/>
        <v>3657167.698</v>
      </c>
      <c r="U33" s="9">
        <f t="shared" si="15"/>
        <v>3879090.315</v>
      </c>
      <c r="V33" s="9">
        <f t="shared" si="15"/>
        <v>4104153.131</v>
      </c>
      <c r="W33" s="9">
        <f t="shared" si="15"/>
        <v>4332383.531</v>
      </c>
      <c r="X33" s="9">
        <f t="shared" si="15"/>
        <v>4563808.706</v>
      </c>
      <c r="Y33" s="9">
        <f t="shared" si="15"/>
        <v>4798455.635</v>
      </c>
    </row>
    <row r="34">
      <c r="A34" s="6"/>
      <c r="B34" s="6"/>
      <c r="C34" s="6"/>
      <c r="D34" s="6"/>
      <c r="E34" s="6"/>
      <c r="F34" s="6"/>
      <c r="G34" s="6"/>
      <c r="H34" s="6"/>
      <c r="I34" s="6"/>
      <c r="J34" s="6"/>
      <c r="K34" s="6"/>
      <c r="L34" s="6"/>
      <c r="M34" s="6"/>
      <c r="N34" s="6"/>
      <c r="O34" s="6"/>
      <c r="P34" s="6"/>
      <c r="Q34" s="6"/>
      <c r="R34" s="6"/>
      <c r="S34" s="6"/>
      <c r="T34" s="6"/>
      <c r="U34" s="6"/>
      <c r="V34" s="6"/>
      <c r="W34" s="6"/>
      <c r="X34" s="6"/>
      <c r="Y34" s="6"/>
    </row>
    <row r="35">
      <c r="A35" s="6"/>
      <c r="B35" s="6"/>
      <c r="C35" s="6"/>
      <c r="D35" s="6"/>
      <c r="E35" s="6"/>
      <c r="F35" s="6"/>
      <c r="G35" s="6"/>
      <c r="H35" s="6"/>
      <c r="I35" s="6"/>
      <c r="J35" s="6"/>
      <c r="K35" s="6"/>
      <c r="L35" s="6"/>
      <c r="M35" s="6"/>
      <c r="N35" s="6"/>
      <c r="O35" s="6"/>
      <c r="P35" s="6"/>
      <c r="Q35" s="6"/>
      <c r="R35" s="6"/>
      <c r="S35" s="6"/>
      <c r="T35" s="6"/>
      <c r="U35" s="6"/>
      <c r="V35" s="6"/>
      <c r="W35" s="6"/>
      <c r="X35" s="6"/>
      <c r="Y35" s="6"/>
    </row>
    <row r="36">
      <c r="A36" s="6"/>
      <c r="B36" s="6"/>
      <c r="C36" s="6"/>
      <c r="D36" s="6"/>
      <c r="E36" s="6"/>
      <c r="F36" s="6"/>
      <c r="G36" s="6"/>
      <c r="H36" s="6"/>
      <c r="I36" s="6"/>
      <c r="J36" s="6"/>
      <c r="K36" s="6"/>
      <c r="L36" s="6"/>
      <c r="M36" s="6"/>
      <c r="N36" s="6"/>
      <c r="O36" s="6"/>
      <c r="P36" s="6"/>
      <c r="Q36" s="6"/>
      <c r="R36" s="6"/>
      <c r="S36" s="6"/>
      <c r="T36" s="6"/>
      <c r="U36" s="6"/>
      <c r="V36" s="6"/>
      <c r="W36" s="6"/>
      <c r="X36" s="6"/>
      <c r="Y36"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52</v>
      </c>
      <c r="C1" s="6" t="s">
        <v>53</v>
      </c>
      <c r="D1" s="6" t="s">
        <v>54</v>
      </c>
      <c r="E1" s="6" t="s">
        <v>55</v>
      </c>
      <c r="F1" s="6" t="s">
        <v>56</v>
      </c>
      <c r="G1" s="6" t="s">
        <v>57</v>
      </c>
      <c r="H1" s="6" t="s">
        <v>58</v>
      </c>
      <c r="I1" s="6" t="s">
        <v>59</v>
      </c>
      <c r="J1" s="6" t="s">
        <v>60</v>
      </c>
      <c r="K1" s="6" t="s">
        <v>61</v>
      </c>
      <c r="L1" s="6" t="s">
        <v>62</v>
      </c>
      <c r="M1" s="6" t="s">
        <v>63</v>
      </c>
      <c r="N1" s="6" t="s">
        <v>64</v>
      </c>
      <c r="O1" s="6" t="s">
        <v>65</v>
      </c>
      <c r="P1" s="6" t="s">
        <v>66</v>
      </c>
      <c r="Q1" s="6" t="s">
        <v>67</v>
      </c>
      <c r="R1" s="6" t="s">
        <v>68</v>
      </c>
      <c r="S1" s="6" t="s">
        <v>69</v>
      </c>
      <c r="T1" s="6" t="s">
        <v>70</v>
      </c>
      <c r="U1" s="6" t="s">
        <v>71</v>
      </c>
      <c r="V1" s="6" t="s">
        <v>72</v>
      </c>
      <c r="W1" s="6" t="s">
        <v>73</v>
      </c>
      <c r="X1" s="6" t="s">
        <v>74</v>
      </c>
      <c r="Y1" s="6" t="s">
        <v>75</v>
      </c>
    </row>
    <row r="2">
      <c r="A2" s="6" t="s">
        <v>102</v>
      </c>
      <c r="B2" s="6"/>
      <c r="C2" s="6"/>
      <c r="D2" s="6"/>
      <c r="E2" s="6"/>
      <c r="F2" s="6"/>
      <c r="G2" s="6"/>
      <c r="H2" s="6"/>
      <c r="I2" s="6"/>
      <c r="J2" s="6"/>
      <c r="K2" s="6"/>
      <c r="L2" s="6"/>
      <c r="M2" s="6"/>
      <c r="N2" s="6"/>
      <c r="O2" s="6"/>
      <c r="P2" s="6"/>
      <c r="Q2" s="6"/>
      <c r="R2" s="6"/>
      <c r="S2" s="6"/>
      <c r="T2" s="6"/>
      <c r="U2" s="6"/>
      <c r="V2" s="6"/>
      <c r="W2" s="6"/>
      <c r="X2" s="6"/>
      <c r="Y2" s="6"/>
    </row>
    <row r="3">
      <c r="A3" s="6" t="str">
        <f>Assumptions!A42</f>
        <v>Vanilla Scented</v>
      </c>
      <c r="B3" s="12">
        <v>0.0</v>
      </c>
      <c r="C3" s="12">
        <f t="shared" ref="C3:Y3" si="1">B19</f>
        <v>5</v>
      </c>
      <c r="D3" s="13">
        <f t="shared" si="1"/>
        <v>10.075</v>
      </c>
      <c r="E3" s="13">
        <f t="shared" si="1"/>
        <v>15.226125</v>
      </c>
      <c r="F3" s="13">
        <f t="shared" si="1"/>
        <v>20.45451688</v>
      </c>
      <c r="G3" s="13">
        <f t="shared" si="1"/>
        <v>25.76133463</v>
      </c>
      <c r="H3" s="13">
        <f t="shared" si="1"/>
        <v>31.14775465</v>
      </c>
      <c r="I3" s="13">
        <f t="shared" si="1"/>
        <v>36.61497097</v>
      </c>
      <c r="J3" s="13">
        <f t="shared" si="1"/>
        <v>42.16419553</v>
      </c>
      <c r="K3" s="13">
        <f t="shared" si="1"/>
        <v>47.79665846</v>
      </c>
      <c r="L3" s="13">
        <f t="shared" si="1"/>
        <v>53.51360834</v>
      </c>
      <c r="M3" s="13">
        <f t="shared" si="1"/>
        <v>59.31631247</v>
      </c>
      <c r="N3" s="13">
        <f t="shared" si="1"/>
        <v>65.20605715</v>
      </c>
      <c r="O3" s="13">
        <f t="shared" si="1"/>
        <v>71.18414801</v>
      </c>
      <c r="P3" s="13">
        <f t="shared" si="1"/>
        <v>77.25191023</v>
      </c>
      <c r="Q3" s="13">
        <f t="shared" si="1"/>
        <v>83.41068888</v>
      </c>
      <c r="R3" s="13">
        <f t="shared" si="1"/>
        <v>89.66184922</v>
      </c>
      <c r="S3" s="13">
        <f t="shared" si="1"/>
        <v>96.00677696</v>
      </c>
      <c r="T3" s="13">
        <f t="shared" si="1"/>
        <v>102.4468786</v>
      </c>
      <c r="U3" s="13">
        <f t="shared" si="1"/>
        <v>108.9835818</v>
      </c>
      <c r="V3" s="13">
        <f t="shared" si="1"/>
        <v>115.6183355</v>
      </c>
      <c r="W3" s="13">
        <f t="shared" si="1"/>
        <v>122.3526105</v>
      </c>
      <c r="X3" s="13">
        <f t="shared" si="1"/>
        <v>129.1878997</v>
      </c>
      <c r="Y3" s="13">
        <f t="shared" si="1"/>
        <v>136.1257182</v>
      </c>
    </row>
    <row r="4">
      <c r="A4" s="6" t="str">
        <f>Assumptions!A43</f>
        <v>Rose Scented</v>
      </c>
      <c r="B4" s="12">
        <v>0.0</v>
      </c>
      <c r="C4" s="12">
        <f t="shared" ref="C4:Y4" si="2">B20</f>
        <v>2</v>
      </c>
      <c r="D4" s="13">
        <f t="shared" si="2"/>
        <v>4.27</v>
      </c>
      <c r="E4" s="13">
        <f t="shared" si="2"/>
        <v>6.81645</v>
      </c>
      <c r="F4" s="13">
        <f t="shared" si="2"/>
        <v>9.64592075</v>
      </c>
      <c r="G4" s="13">
        <f t="shared" si="2"/>
        <v>12.7651058</v>
      </c>
      <c r="H4" s="13">
        <f t="shared" si="2"/>
        <v>16.18082359</v>
      </c>
      <c r="I4" s="13">
        <f t="shared" si="2"/>
        <v>19.90001956</v>
      </c>
      <c r="J4" s="13">
        <f t="shared" si="2"/>
        <v>23.9297683</v>
      </c>
      <c r="K4" s="13">
        <f t="shared" si="2"/>
        <v>28.27727576</v>
      </c>
      <c r="L4" s="13">
        <f t="shared" si="2"/>
        <v>32.94988144</v>
      </c>
      <c r="M4" s="13">
        <f t="shared" si="2"/>
        <v>37.95506067</v>
      </c>
      <c r="N4" s="13">
        <f t="shared" si="2"/>
        <v>43.3004269</v>
      </c>
      <c r="O4" s="13">
        <f t="shared" si="2"/>
        <v>48.99373403</v>
      </c>
      <c r="P4" s="13">
        <f t="shared" si="2"/>
        <v>55.04287877</v>
      </c>
      <c r="Q4" s="13">
        <f t="shared" si="2"/>
        <v>61.45590307</v>
      </c>
      <c r="R4" s="13">
        <f t="shared" si="2"/>
        <v>68.24099655</v>
      </c>
      <c r="S4" s="13">
        <f t="shared" si="2"/>
        <v>75.40649897</v>
      </c>
      <c r="T4" s="13">
        <f t="shared" si="2"/>
        <v>82.96090281</v>
      </c>
      <c r="U4" s="13">
        <f t="shared" si="2"/>
        <v>90.91285577</v>
      </c>
      <c r="V4" s="13">
        <f t="shared" si="2"/>
        <v>99.27116342</v>
      </c>
      <c r="W4" s="13">
        <f t="shared" si="2"/>
        <v>108.0447918</v>
      </c>
      <c r="X4" s="13">
        <f t="shared" si="2"/>
        <v>117.2428703</v>
      </c>
      <c r="Y4" s="13">
        <f t="shared" si="2"/>
        <v>126.874694</v>
      </c>
    </row>
    <row r="5">
      <c r="A5" s="6" t="str">
        <f>Assumptions!A44</f>
        <v>Musk Scented</v>
      </c>
      <c r="B5" s="12">
        <v>0.0</v>
      </c>
      <c r="C5" s="12">
        <f t="shared" ref="C5:Y5" si="3">B21</f>
        <v>0</v>
      </c>
      <c r="D5" s="13">
        <f t="shared" si="3"/>
        <v>0.825</v>
      </c>
      <c r="E5" s="13">
        <f t="shared" si="3"/>
        <v>2.503875</v>
      </c>
      <c r="F5" s="13">
        <f t="shared" si="3"/>
        <v>5.066304375</v>
      </c>
      <c r="G5" s="13">
        <f t="shared" si="3"/>
        <v>8.542792809</v>
      </c>
      <c r="H5" s="13">
        <f t="shared" si="3"/>
        <v>12.96469176</v>
      </c>
      <c r="I5" s="13">
        <f t="shared" si="3"/>
        <v>18.36422148</v>
      </c>
      <c r="J5" s="13">
        <f t="shared" si="3"/>
        <v>24.77449357</v>
      </c>
      <c r="K5" s="13">
        <f t="shared" si="3"/>
        <v>32.22953412</v>
      </c>
      <c r="L5" s="13">
        <f t="shared" si="3"/>
        <v>40.76430747</v>
      </c>
      <c r="M5" s="13">
        <f t="shared" si="3"/>
        <v>50.4147405</v>
      </c>
      <c r="N5" s="13">
        <f t="shared" si="3"/>
        <v>61.21774762</v>
      </c>
      <c r="O5" s="13">
        <f t="shared" si="3"/>
        <v>73.21125629</v>
      </c>
      <c r="P5" s="13">
        <f t="shared" si="3"/>
        <v>86.43423334</v>
      </c>
      <c r="Q5" s="13">
        <f t="shared" si="3"/>
        <v>100.9267118</v>
      </c>
      <c r="R5" s="13">
        <f t="shared" si="3"/>
        <v>116.7298184</v>
      </c>
      <c r="S5" s="13">
        <f t="shared" si="3"/>
        <v>133.885802</v>
      </c>
      <c r="T5" s="13">
        <f t="shared" si="3"/>
        <v>152.4380627</v>
      </c>
      <c r="U5" s="13">
        <f t="shared" si="3"/>
        <v>172.431181</v>
      </c>
      <c r="V5" s="13">
        <f t="shared" si="3"/>
        <v>193.9109489</v>
      </c>
      <c r="W5" s="13">
        <f t="shared" si="3"/>
        <v>216.9244009</v>
      </c>
      <c r="X5" s="13">
        <f t="shared" si="3"/>
        <v>241.519846</v>
      </c>
      <c r="Y5" s="13">
        <f t="shared" si="3"/>
        <v>267.7469006</v>
      </c>
    </row>
    <row r="6">
      <c r="A6" s="6" t="str">
        <f>Assumptions!A45</f>
        <v>Jasmine Scented</v>
      </c>
      <c r="B6" s="12">
        <v>0.0</v>
      </c>
      <c r="C6" s="12">
        <f t="shared" ref="C6:Y6" si="4">B22</f>
        <v>1</v>
      </c>
      <c r="D6" s="13">
        <f t="shared" si="4"/>
        <v>2.905</v>
      </c>
      <c r="E6" s="13">
        <f t="shared" si="4"/>
        <v>5.737525</v>
      </c>
      <c r="F6" s="13">
        <f t="shared" si="4"/>
        <v>9.520572625</v>
      </c>
      <c r="G6" s="13">
        <f t="shared" si="4"/>
        <v>14.27762269</v>
      </c>
      <c r="H6" s="13">
        <f t="shared" si="4"/>
        <v>20.03264695</v>
      </c>
      <c r="I6" s="13">
        <f t="shared" si="4"/>
        <v>26.81011905</v>
      </c>
      <c r="J6" s="13">
        <f t="shared" si="4"/>
        <v>34.63502469</v>
      </c>
      <c r="K6" s="13">
        <f t="shared" si="4"/>
        <v>43.53287196</v>
      </c>
      <c r="L6" s="13">
        <f t="shared" si="4"/>
        <v>53.5297019</v>
      </c>
      <c r="M6" s="13">
        <f t="shared" si="4"/>
        <v>64.65209931</v>
      </c>
      <c r="N6" s="13">
        <f t="shared" si="4"/>
        <v>76.92720369</v>
      </c>
      <c r="O6" s="13">
        <f t="shared" si="4"/>
        <v>90.38272046</v>
      </c>
      <c r="P6" s="13">
        <f t="shared" si="4"/>
        <v>105.0469324</v>
      </c>
      <c r="Q6" s="13">
        <f t="shared" si="4"/>
        <v>120.9487114</v>
      </c>
      <c r="R6" s="13">
        <f t="shared" si="4"/>
        <v>138.1175302</v>
      </c>
      <c r="S6" s="13">
        <f t="shared" si="4"/>
        <v>156.5834746</v>
      </c>
      <c r="T6" s="13">
        <f t="shared" si="4"/>
        <v>176.3772558</v>
      </c>
      <c r="U6" s="13">
        <f t="shared" si="4"/>
        <v>197.5302233</v>
      </c>
      <c r="V6" s="13">
        <f t="shared" si="4"/>
        <v>220.0743771</v>
      </c>
      <c r="W6" s="13">
        <f t="shared" si="4"/>
        <v>244.0423818</v>
      </c>
      <c r="X6" s="13">
        <f t="shared" si="4"/>
        <v>269.4675792</v>
      </c>
      <c r="Y6" s="13">
        <f t="shared" si="4"/>
        <v>296.3840023</v>
      </c>
    </row>
    <row r="7">
      <c r="A7" s="6" t="str">
        <f>Assumptions!A46</f>
        <v>Warm Vanilla</v>
      </c>
      <c r="B7" s="12">
        <v>0.0</v>
      </c>
      <c r="C7" s="12">
        <f t="shared" ref="C7:Y7" si="5">B23</f>
        <v>0</v>
      </c>
      <c r="D7" s="13">
        <f t="shared" si="5"/>
        <v>0</v>
      </c>
      <c r="E7" s="13">
        <f t="shared" si="5"/>
        <v>0</v>
      </c>
      <c r="F7" s="13">
        <f t="shared" si="5"/>
        <v>0</v>
      </c>
      <c r="G7" s="13">
        <f t="shared" si="5"/>
        <v>0</v>
      </c>
      <c r="H7" s="13">
        <f t="shared" si="5"/>
        <v>0</v>
      </c>
      <c r="I7" s="13">
        <f t="shared" si="5"/>
        <v>0</v>
      </c>
      <c r="J7" s="13">
        <f t="shared" si="5"/>
        <v>0</v>
      </c>
      <c r="K7" s="13">
        <f t="shared" si="5"/>
        <v>0</v>
      </c>
      <c r="L7" s="13">
        <f t="shared" si="5"/>
        <v>0</v>
      </c>
      <c r="M7" s="13">
        <f t="shared" si="5"/>
        <v>0</v>
      </c>
      <c r="N7" s="13">
        <f t="shared" si="5"/>
        <v>0</v>
      </c>
      <c r="O7" s="13">
        <f t="shared" si="5"/>
        <v>0</v>
      </c>
      <c r="P7" s="13">
        <f t="shared" si="5"/>
        <v>0</v>
      </c>
      <c r="Q7" s="13">
        <f t="shared" si="5"/>
        <v>0</v>
      </c>
      <c r="R7" s="13">
        <f t="shared" si="5"/>
        <v>0</v>
      </c>
      <c r="S7" s="13">
        <f t="shared" si="5"/>
        <v>0</v>
      </c>
      <c r="T7" s="13">
        <f t="shared" si="5"/>
        <v>0</v>
      </c>
      <c r="U7" s="13">
        <f t="shared" si="5"/>
        <v>0</v>
      </c>
      <c r="V7" s="13">
        <f t="shared" si="5"/>
        <v>0</v>
      </c>
      <c r="W7" s="13">
        <f t="shared" si="5"/>
        <v>0</v>
      </c>
      <c r="X7" s="13">
        <f t="shared" si="5"/>
        <v>0</v>
      </c>
      <c r="Y7" s="13">
        <f t="shared" si="5"/>
        <v>0</v>
      </c>
    </row>
    <row r="8">
      <c r="A8" s="6" t="str">
        <f>Assumptions!A47</f>
        <v>Floral Aroma</v>
      </c>
      <c r="B8" s="12">
        <v>0.0</v>
      </c>
      <c r="C8" s="12">
        <f t="shared" ref="C8:Y8" si="6">B24</f>
        <v>5</v>
      </c>
      <c r="D8" s="13">
        <f t="shared" si="6"/>
        <v>9.725</v>
      </c>
      <c r="E8" s="13">
        <f t="shared" si="6"/>
        <v>14.169125</v>
      </c>
      <c r="F8" s="13">
        <f t="shared" si="6"/>
        <v>18.32640313</v>
      </c>
      <c r="G8" s="13">
        <f t="shared" si="6"/>
        <v>22.19076413</v>
      </c>
      <c r="H8" s="13">
        <f t="shared" si="6"/>
        <v>25.75603787</v>
      </c>
      <c r="I8" s="13">
        <f t="shared" si="6"/>
        <v>29.01595278</v>
      </c>
      <c r="J8" s="13">
        <f t="shared" si="6"/>
        <v>31.96413429</v>
      </c>
      <c r="K8" s="13">
        <f t="shared" si="6"/>
        <v>34.59410323</v>
      </c>
      <c r="L8" s="13">
        <f t="shared" si="6"/>
        <v>36.89927424</v>
      </c>
      <c r="M8" s="13">
        <f t="shared" si="6"/>
        <v>38.87295411</v>
      </c>
      <c r="N8" s="13">
        <f t="shared" si="6"/>
        <v>40.50834013</v>
      </c>
      <c r="O8" s="13">
        <f t="shared" si="6"/>
        <v>41.7985184</v>
      </c>
      <c r="P8" s="13">
        <f t="shared" si="6"/>
        <v>42.73646211</v>
      </c>
      <c r="Q8" s="13">
        <f t="shared" si="6"/>
        <v>43.31502981</v>
      </c>
      <c r="R8" s="13">
        <f t="shared" si="6"/>
        <v>43.52696362</v>
      </c>
      <c r="S8" s="13">
        <f t="shared" si="6"/>
        <v>43.36488749</v>
      </c>
      <c r="T8" s="13">
        <f t="shared" si="6"/>
        <v>42.82130531</v>
      </c>
      <c r="U8" s="13">
        <f t="shared" si="6"/>
        <v>41.88859912</v>
      </c>
      <c r="V8" s="13">
        <f t="shared" si="6"/>
        <v>40.55902721</v>
      </c>
      <c r="W8" s="13">
        <f t="shared" si="6"/>
        <v>38.82472221</v>
      </c>
      <c r="X8" s="13">
        <f t="shared" si="6"/>
        <v>36.67768919</v>
      </c>
      <c r="Y8" s="13">
        <f t="shared" si="6"/>
        <v>34.10980365</v>
      </c>
    </row>
    <row r="9">
      <c r="A9" s="6"/>
      <c r="B9" s="6"/>
      <c r="C9" s="6"/>
      <c r="D9" s="6"/>
      <c r="E9" s="6"/>
      <c r="F9" s="6"/>
      <c r="G9" s="6"/>
      <c r="H9" s="6"/>
      <c r="I9" s="6"/>
      <c r="J9" s="6"/>
      <c r="K9" s="6"/>
      <c r="L9" s="6"/>
      <c r="M9" s="6"/>
      <c r="N9" s="6"/>
      <c r="O9" s="6"/>
      <c r="P9" s="6"/>
      <c r="Q9" s="6"/>
      <c r="R9" s="6"/>
      <c r="S9" s="6"/>
      <c r="T9" s="6"/>
      <c r="U9" s="6"/>
      <c r="V9" s="6"/>
      <c r="W9" s="6"/>
      <c r="X9" s="6"/>
      <c r="Y9" s="6"/>
    </row>
    <row r="10">
      <c r="A10" s="6" t="s">
        <v>98</v>
      </c>
      <c r="B10" s="6"/>
      <c r="C10" s="6"/>
      <c r="D10" s="6"/>
      <c r="E10" s="6"/>
      <c r="F10" s="6"/>
      <c r="G10" s="6"/>
      <c r="H10" s="6"/>
      <c r="I10" s="6"/>
      <c r="J10" s="6"/>
      <c r="K10" s="6"/>
      <c r="L10" s="6"/>
      <c r="M10" s="6"/>
      <c r="N10" s="6"/>
      <c r="O10" s="6"/>
      <c r="P10" s="6"/>
      <c r="Q10" s="6"/>
      <c r="R10" s="6"/>
      <c r="S10" s="6"/>
      <c r="T10" s="6"/>
      <c r="U10" s="6"/>
      <c r="V10" s="6"/>
      <c r="W10" s="6"/>
      <c r="X10" s="6"/>
      <c r="Y10" s="6"/>
    </row>
    <row r="11">
      <c r="A11" s="6" t="str">
        <f t="shared" ref="A11:A16" si="7">A3</f>
        <v>Vanilla Scented</v>
      </c>
      <c r="B11" s="12">
        <f>'Calcs-1'!B3-'Calcs-1'!B71</f>
        <v>5</v>
      </c>
      <c r="C11" s="13">
        <f>'Calcs-1'!C3-'Calcs-1'!C71</f>
        <v>5.075</v>
      </c>
      <c r="D11" s="13">
        <f>'Calcs-1'!D3-'Calcs-1'!D71</f>
        <v>5.151125</v>
      </c>
      <c r="E11" s="13">
        <f>'Calcs-1'!E3-'Calcs-1'!E71</f>
        <v>5.228391875</v>
      </c>
      <c r="F11" s="13">
        <f>'Calcs-1'!F3-'Calcs-1'!F71</f>
        <v>5.306817753</v>
      </c>
      <c r="G11" s="13">
        <f>'Calcs-1'!G3-'Calcs-1'!G71</f>
        <v>5.386420019</v>
      </c>
      <c r="H11" s="13">
        <f>'Calcs-1'!H3-'Calcs-1'!H71</f>
        <v>5.46721632</v>
      </c>
      <c r="I11" s="13">
        <f>'Calcs-1'!I3-'Calcs-1'!I71</f>
        <v>5.549224565</v>
      </c>
      <c r="J11" s="13">
        <f>'Calcs-1'!J3-'Calcs-1'!J71</f>
        <v>5.632462933</v>
      </c>
      <c r="K11" s="13">
        <f>'Calcs-1'!K3-'Calcs-1'!K71</f>
        <v>5.716949877</v>
      </c>
      <c r="L11" s="13">
        <f>'Calcs-1'!L3-'Calcs-1'!L71</f>
        <v>5.802704125</v>
      </c>
      <c r="M11" s="13">
        <f>'Calcs-1'!M3-'Calcs-1'!M71</f>
        <v>5.889744687</v>
      </c>
      <c r="N11" s="13">
        <f>'Calcs-1'!N3-'Calcs-1'!N71</f>
        <v>5.978090857</v>
      </c>
      <c r="O11" s="13">
        <f>'Calcs-1'!O3-'Calcs-1'!O71</f>
        <v>6.06776222</v>
      </c>
      <c r="P11" s="13">
        <f>'Calcs-1'!P3-'Calcs-1'!P71</f>
        <v>6.158778653</v>
      </c>
      <c r="Q11" s="13">
        <f>'Calcs-1'!Q3-'Calcs-1'!Q71</f>
        <v>6.251160333</v>
      </c>
      <c r="R11" s="13">
        <f>'Calcs-1'!R3-'Calcs-1'!R71</f>
        <v>6.344927738</v>
      </c>
      <c r="S11" s="13">
        <f>'Calcs-1'!S3-'Calcs-1'!S71</f>
        <v>6.440101654</v>
      </c>
      <c r="T11" s="13">
        <f>'Calcs-1'!T3-'Calcs-1'!T71</f>
        <v>6.536703179</v>
      </c>
      <c r="U11" s="13">
        <f>'Calcs-1'!U3-'Calcs-1'!U71</f>
        <v>6.634753727</v>
      </c>
      <c r="V11" s="13">
        <f>'Calcs-1'!V3-'Calcs-1'!V71</f>
        <v>6.734275033</v>
      </c>
      <c r="W11" s="13">
        <f>'Calcs-1'!W3-'Calcs-1'!W71</f>
        <v>6.835289158</v>
      </c>
      <c r="X11" s="13">
        <f>'Calcs-1'!X3-'Calcs-1'!X71</f>
        <v>6.937818496</v>
      </c>
      <c r="Y11" s="13">
        <f>'Calcs-1'!Y3-'Calcs-1'!Y71</f>
        <v>7.041885773</v>
      </c>
    </row>
    <row r="12">
      <c r="A12" s="6" t="str">
        <f t="shared" si="7"/>
        <v>Rose Scented</v>
      </c>
      <c r="B12" s="12">
        <f>'Calcs-1'!B4-'Calcs-1'!B72</f>
        <v>2</v>
      </c>
      <c r="C12" s="13">
        <f>'Calcs-1'!C4-'Calcs-1'!C72</f>
        <v>2.27</v>
      </c>
      <c r="D12" s="13">
        <f>'Calcs-1'!D4-'Calcs-1'!D72</f>
        <v>2.54645</v>
      </c>
      <c r="E12" s="13">
        <f>'Calcs-1'!E4-'Calcs-1'!E72</f>
        <v>2.82947075</v>
      </c>
      <c r="F12" s="13">
        <f>'Calcs-1'!F4-'Calcs-1'!F72</f>
        <v>3.119185051</v>
      </c>
      <c r="G12" s="13">
        <f>'Calcs-1'!G4-'Calcs-1'!G72</f>
        <v>3.415717789</v>
      </c>
      <c r="H12" s="13">
        <f>'Calcs-1'!H4-'Calcs-1'!H72</f>
        <v>3.719195968</v>
      </c>
      <c r="I12" s="13">
        <f>'Calcs-1'!I4-'Calcs-1'!I72</f>
        <v>4.029748744</v>
      </c>
      <c r="J12" s="13">
        <f>'Calcs-1'!J4-'Calcs-1'!J72</f>
        <v>4.34750746</v>
      </c>
      <c r="K12" s="13">
        <f>'Calcs-1'!K4-'Calcs-1'!K72</f>
        <v>4.672605681</v>
      </c>
      <c r="L12" s="13">
        <f>'Calcs-1'!L4-'Calcs-1'!L72</f>
        <v>5.005179232</v>
      </c>
      <c r="M12" s="13">
        <f>'Calcs-1'!M4-'Calcs-1'!M72</f>
        <v>5.34536623</v>
      </c>
      <c r="N12" s="13">
        <f>'Calcs-1'!N4-'Calcs-1'!N72</f>
        <v>5.693307127</v>
      </c>
      <c r="O12" s="13">
        <f>'Calcs-1'!O4-'Calcs-1'!O72</f>
        <v>6.049144741</v>
      </c>
      <c r="P12" s="13">
        <f>'Calcs-1'!P4-'Calcs-1'!P72</f>
        <v>6.413024299</v>
      </c>
      <c r="Q12" s="13">
        <f>'Calcs-1'!Q4-'Calcs-1'!Q72</f>
        <v>6.785093475</v>
      </c>
      <c r="R12" s="13">
        <f>'Calcs-1'!R4-'Calcs-1'!R72</f>
        <v>7.165502426</v>
      </c>
      <c r="S12" s="13">
        <f>'Calcs-1'!S4-'Calcs-1'!S72</f>
        <v>7.554403838</v>
      </c>
      <c r="T12" s="13">
        <f>'Calcs-1'!T4-'Calcs-1'!T72</f>
        <v>7.951952959</v>
      </c>
      <c r="U12" s="13">
        <f>'Calcs-1'!U4-'Calcs-1'!U72</f>
        <v>8.358307647</v>
      </c>
      <c r="V12" s="13">
        <f>'Calcs-1'!V4-'Calcs-1'!V72</f>
        <v>8.77362841</v>
      </c>
      <c r="W12" s="13">
        <f>'Calcs-1'!W4-'Calcs-1'!W72</f>
        <v>9.198078446</v>
      </c>
      <c r="X12" s="13">
        <f>'Calcs-1'!X4-'Calcs-1'!X72</f>
        <v>9.631823688</v>
      </c>
      <c r="Y12" s="13">
        <f>'Calcs-1'!Y4-'Calcs-1'!Y72</f>
        <v>10.07503285</v>
      </c>
    </row>
    <row r="13">
      <c r="A13" s="6" t="str">
        <f t="shared" si="7"/>
        <v>Musk Scented</v>
      </c>
      <c r="B13" s="12">
        <f>'Calcs-1'!B5-'Calcs-1'!B73</f>
        <v>0</v>
      </c>
      <c r="C13" s="13">
        <f>'Calcs-1'!C5-'Calcs-1'!C73</f>
        <v>0.825</v>
      </c>
      <c r="D13" s="13">
        <f>'Calcs-1'!D5-'Calcs-1'!D73</f>
        <v>1.678875</v>
      </c>
      <c r="E13" s="13">
        <f>'Calcs-1'!E5-'Calcs-1'!E73</f>
        <v>2.562429375</v>
      </c>
      <c r="F13" s="13">
        <f>'Calcs-1'!F5-'Calcs-1'!F73</f>
        <v>3.476488434</v>
      </c>
      <c r="G13" s="13">
        <f>'Calcs-1'!G5-'Calcs-1'!G73</f>
        <v>4.421898953</v>
      </c>
      <c r="H13" s="13">
        <f>'Calcs-1'!H5-'Calcs-1'!H73</f>
        <v>5.399529719</v>
      </c>
      <c r="I13" s="13">
        <f>'Calcs-1'!I5-'Calcs-1'!I73</f>
        <v>6.410272086</v>
      </c>
      <c r="J13" s="13">
        <f>'Calcs-1'!J5-'Calcs-1'!J73</f>
        <v>7.455040554</v>
      </c>
      <c r="K13" s="13">
        <f>'Calcs-1'!K5-'Calcs-1'!K73</f>
        <v>8.534773349</v>
      </c>
      <c r="L13" s="13">
        <f>'Calcs-1'!L5-'Calcs-1'!L73</f>
        <v>9.650433033</v>
      </c>
      <c r="M13" s="13">
        <f>'Calcs-1'!M5-'Calcs-1'!M73</f>
        <v>10.80300711</v>
      </c>
      <c r="N13" s="13">
        <f>'Calcs-1'!N5-'Calcs-1'!N73</f>
        <v>11.99350868</v>
      </c>
      <c r="O13" s="13">
        <f>'Calcs-1'!O5-'Calcs-1'!O73</f>
        <v>13.22297704</v>
      </c>
      <c r="P13" s="13">
        <f>'Calcs-1'!P5-'Calcs-1'!P73</f>
        <v>14.49247843</v>
      </c>
      <c r="Q13" s="13">
        <f>'Calcs-1'!Q5-'Calcs-1'!Q73</f>
        <v>15.80310661</v>
      </c>
      <c r="R13" s="13">
        <f>'Calcs-1'!R5-'Calcs-1'!R73</f>
        <v>17.15598367</v>
      </c>
      <c r="S13" s="13">
        <f>'Calcs-1'!S5-'Calcs-1'!S73</f>
        <v>18.55226064</v>
      </c>
      <c r="T13" s="13">
        <f>'Calcs-1'!T5-'Calcs-1'!T73</f>
        <v>19.99311831</v>
      </c>
      <c r="U13" s="13">
        <f>'Calcs-1'!U5-'Calcs-1'!U73</f>
        <v>21.47976794</v>
      </c>
      <c r="V13" s="13">
        <f>'Calcs-1'!V5-'Calcs-1'!V73</f>
        <v>23.01345202</v>
      </c>
      <c r="W13" s="13">
        <f>'Calcs-1'!W5-'Calcs-1'!W73</f>
        <v>24.5954451</v>
      </c>
      <c r="X13" s="13">
        <f>'Calcs-1'!X5-'Calcs-1'!X73</f>
        <v>26.22705458</v>
      </c>
      <c r="Y13" s="13">
        <f>'Calcs-1'!Y5-'Calcs-1'!Y73</f>
        <v>27.90962153</v>
      </c>
    </row>
    <row r="14">
      <c r="A14" s="6" t="str">
        <f t="shared" si="7"/>
        <v>Jasmine Scented</v>
      </c>
      <c r="B14" s="12">
        <f>'Calcs-1'!B6-'Calcs-1'!B74</f>
        <v>1</v>
      </c>
      <c r="C14" s="13">
        <f>'Calcs-1'!C6-'Calcs-1'!C74</f>
        <v>1.905</v>
      </c>
      <c r="D14" s="13">
        <f>'Calcs-1'!D6-'Calcs-1'!D74</f>
        <v>2.832525</v>
      </c>
      <c r="E14" s="13">
        <f>'Calcs-1'!E6-'Calcs-1'!E74</f>
        <v>3.783047625</v>
      </c>
      <c r="F14" s="13">
        <f>'Calcs-1'!F6-'Calcs-1'!F74</f>
        <v>4.757050063</v>
      </c>
      <c r="G14" s="13">
        <f>'Calcs-1'!G6-'Calcs-1'!G74</f>
        <v>5.755024257</v>
      </c>
      <c r="H14" s="13">
        <f>'Calcs-1'!H6-'Calcs-1'!H74</f>
        <v>6.777472102</v>
      </c>
      <c r="I14" s="13">
        <f>'Calcs-1'!I6-'Calcs-1'!I74</f>
        <v>7.824905639</v>
      </c>
      <c r="J14" s="13">
        <f>'Calcs-1'!J6-'Calcs-1'!J74</f>
        <v>8.897847269</v>
      </c>
      <c r="K14" s="13">
        <f>'Calcs-1'!K6-'Calcs-1'!K74</f>
        <v>9.996829948</v>
      </c>
      <c r="L14" s="13">
        <f>'Calcs-1'!L6-'Calcs-1'!L74</f>
        <v>11.12239741</v>
      </c>
      <c r="M14" s="13">
        <f>'Calcs-1'!M6-'Calcs-1'!M74</f>
        <v>12.27510437</v>
      </c>
      <c r="N14" s="13">
        <f>'Calcs-1'!N6-'Calcs-1'!N74</f>
        <v>13.45551677</v>
      </c>
      <c r="O14" s="13">
        <f>'Calcs-1'!O6-'Calcs-1'!O74</f>
        <v>14.66421197</v>
      </c>
      <c r="P14" s="13">
        <f>'Calcs-1'!P6-'Calcs-1'!P74</f>
        <v>15.901779</v>
      </c>
      <c r="Q14" s="13">
        <f>'Calcs-1'!Q6-'Calcs-1'!Q74</f>
        <v>17.16881878</v>
      </c>
      <c r="R14" s="13">
        <f>'Calcs-1'!R6-'Calcs-1'!R74</f>
        <v>18.46594438</v>
      </c>
      <c r="S14" s="13">
        <f>'Calcs-1'!S6-'Calcs-1'!S74</f>
        <v>19.79378124</v>
      </c>
      <c r="T14" s="13">
        <f>'Calcs-1'!T6-'Calcs-1'!T74</f>
        <v>21.15296742</v>
      </c>
      <c r="U14" s="13">
        <f>'Calcs-1'!U6-'Calcs-1'!U74</f>
        <v>22.54415388</v>
      </c>
      <c r="V14" s="13">
        <f>'Calcs-1'!V6-'Calcs-1'!V74</f>
        <v>23.9680047</v>
      </c>
      <c r="W14" s="13">
        <f>'Calcs-1'!W6-'Calcs-1'!W74</f>
        <v>25.42519738</v>
      </c>
      <c r="X14" s="13">
        <f>'Calcs-1'!X6-'Calcs-1'!X74</f>
        <v>26.91642308</v>
      </c>
      <c r="Y14" s="13">
        <f>'Calcs-1'!Y6-'Calcs-1'!Y74</f>
        <v>28.4423869</v>
      </c>
    </row>
    <row r="15">
      <c r="A15" s="6" t="str">
        <f t="shared" si="7"/>
        <v>Warm Vanilla</v>
      </c>
      <c r="B15" s="12">
        <f>'Calcs-1'!B7-'Calcs-1'!B75</f>
        <v>0</v>
      </c>
      <c r="C15" s="13">
        <f>'Calcs-1'!C7-'Calcs-1'!C75</f>
        <v>0</v>
      </c>
      <c r="D15" s="13">
        <f>'Calcs-1'!D7-'Calcs-1'!D75</f>
        <v>0</v>
      </c>
      <c r="E15" s="13">
        <f>'Calcs-1'!E7-'Calcs-1'!E75</f>
        <v>0</v>
      </c>
      <c r="F15" s="13">
        <f>'Calcs-1'!F7-'Calcs-1'!F75</f>
        <v>0</v>
      </c>
      <c r="G15" s="13">
        <f>'Calcs-1'!G7-'Calcs-1'!G75</f>
        <v>0</v>
      </c>
      <c r="H15" s="13">
        <f>'Calcs-1'!H7-'Calcs-1'!H75</f>
        <v>0</v>
      </c>
      <c r="I15" s="13">
        <f>'Calcs-1'!I7-'Calcs-1'!I75</f>
        <v>0</v>
      </c>
      <c r="J15" s="13">
        <f>'Calcs-1'!J7-'Calcs-1'!J75</f>
        <v>0</v>
      </c>
      <c r="K15" s="13">
        <f>'Calcs-1'!K7-'Calcs-1'!K75</f>
        <v>0</v>
      </c>
      <c r="L15" s="13">
        <f>'Calcs-1'!L7-'Calcs-1'!L75</f>
        <v>0</v>
      </c>
      <c r="M15" s="13">
        <f>'Calcs-1'!M7-'Calcs-1'!M75</f>
        <v>0</v>
      </c>
      <c r="N15" s="13">
        <f>'Calcs-1'!N7-'Calcs-1'!N75</f>
        <v>0</v>
      </c>
      <c r="O15" s="13">
        <f>'Calcs-1'!O7-'Calcs-1'!O75</f>
        <v>0</v>
      </c>
      <c r="P15" s="13">
        <f>'Calcs-1'!P7-'Calcs-1'!P75</f>
        <v>0</v>
      </c>
      <c r="Q15" s="13">
        <f>'Calcs-1'!Q7-'Calcs-1'!Q75</f>
        <v>0</v>
      </c>
      <c r="R15" s="13">
        <f>'Calcs-1'!R7-'Calcs-1'!R75</f>
        <v>0</v>
      </c>
      <c r="S15" s="13">
        <f>'Calcs-1'!S7-'Calcs-1'!S75</f>
        <v>0</v>
      </c>
      <c r="T15" s="13">
        <f>'Calcs-1'!T7-'Calcs-1'!T75</f>
        <v>0</v>
      </c>
      <c r="U15" s="13">
        <f>'Calcs-1'!U7-'Calcs-1'!U75</f>
        <v>0</v>
      </c>
      <c r="V15" s="13">
        <f>'Calcs-1'!V7-'Calcs-1'!V75</f>
        <v>0</v>
      </c>
      <c r="W15" s="13">
        <f>'Calcs-1'!W7-'Calcs-1'!W75</f>
        <v>0</v>
      </c>
      <c r="X15" s="13">
        <f>'Calcs-1'!X7-'Calcs-1'!X75</f>
        <v>0</v>
      </c>
      <c r="Y15" s="13">
        <f>'Calcs-1'!Y7-'Calcs-1'!Y75</f>
        <v>0</v>
      </c>
    </row>
    <row r="16">
      <c r="A16" s="6" t="str">
        <f t="shared" si="7"/>
        <v>Floral Aroma</v>
      </c>
      <c r="B16" s="12">
        <f>'Calcs-1'!B8-'Calcs-1'!B76</f>
        <v>5</v>
      </c>
      <c r="C16" s="13">
        <f>'Calcs-1'!C8-'Calcs-1'!C76</f>
        <v>4.725</v>
      </c>
      <c r="D16" s="13">
        <f>'Calcs-1'!D8-'Calcs-1'!D76</f>
        <v>4.444125</v>
      </c>
      <c r="E16" s="13">
        <f>'Calcs-1'!E8-'Calcs-1'!E76</f>
        <v>4.157278125</v>
      </c>
      <c r="F16" s="13">
        <f>'Calcs-1'!F8-'Calcs-1'!F76</f>
        <v>3.864361003</v>
      </c>
      <c r="G16" s="13">
        <f>'Calcs-1'!G8-'Calcs-1'!G76</f>
        <v>3.565273743</v>
      </c>
      <c r="H16" s="13">
        <f>'Calcs-1'!H8-'Calcs-1'!H76</f>
        <v>3.259914911</v>
      </c>
      <c r="I16" s="13">
        <f>'Calcs-1'!I8-'Calcs-1'!I76</f>
        <v>2.948181506</v>
      </c>
      <c r="J16" s="13">
        <f>'Calcs-1'!J8-'Calcs-1'!J76</f>
        <v>2.62996894</v>
      </c>
      <c r="K16" s="13">
        <f>'Calcs-1'!K8-'Calcs-1'!K76</f>
        <v>2.305171008</v>
      </c>
      <c r="L16" s="13">
        <f>'Calcs-1'!L8-'Calcs-1'!L76</f>
        <v>1.973679871</v>
      </c>
      <c r="M16" s="13">
        <f>'Calcs-1'!M8-'Calcs-1'!M76</f>
        <v>1.635386023</v>
      </c>
      <c r="N16" s="13">
        <f>'Calcs-1'!N8-'Calcs-1'!N76</f>
        <v>1.290178271</v>
      </c>
      <c r="O16" s="13">
        <f>'Calcs-1'!O8-'Calcs-1'!O76</f>
        <v>0.9379437113</v>
      </c>
      <c r="P16" s="13">
        <f>'Calcs-1'!P8-'Calcs-1'!P76</f>
        <v>0.5785676967</v>
      </c>
      <c r="Q16" s="13">
        <f>'Calcs-1'!Q8-'Calcs-1'!Q76</f>
        <v>0.211933816</v>
      </c>
      <c r="R16" s="13">
        <f>'Calcs-1'!R8-'Calcs-1'!R76</f>
        <v>-0.162076135</v>
      </c>
      <c r="S16" s="13">
        <f>'Calcs-1'!S8-'Calcs-1'!S76</f>
        <v>-0.5435821799</v>
      </c>
      <c r="T16" s="13">
        <f>'Calcs-1'!T8-'Calcs-1'!T76</f>
        <v>-0.9327061901</v>
      </c>
      <c r="U16" s="13">
        <f>'Calcs-1'!U8-'Calcs-1'!U76</f>
        <v>-1.329571912</v>
      </c>
      <c r="V16" s="13">
        <f>'Calcs-1'!V8-'Calcs-1'!V76</f>
        <v>-1.734304995</v>
      </c>
      <c r="W16" s="13">
        <f>'Calcs-1'!W8-'Calcs-1'!W76</f>
        <v>-2.147033022</v>
      </c>
      <c r="X16" s="13">
        <f>'Calcs-1'!X8-'Calcs-1'!X76</f>
        <v>-2.567885537</v>
      </c>
      <c r="Y16" s="13">
        <f>'Calcs-1'!Y8-'Calcs-1'!Y76</f>
        <v>-2.996994074</v>
      </c>
    </row>
    <row r="17">
      <c r="A17" s="6"/>
      <c r="B17" s="6"/>
      <c r="C17" s="6"/>
      <c r="D17" s="6"/>
      <c r="E17" s="6"/>
      <c r="F17" s="6"/>
      <c r="G17" s="6"/>
      <c r="H17" s="6"/>
      <c r="I17" s="6"/>
      <c r="J17" s="6"/>
      <c r="K17" s="6"/>
      <c r="L17" s="6"/>
      <c r="M17" s="6"/>
      <c r="N17" s="6"/>
      <c r="O17" s="6"/>
      <c r="P17" s="6"/>
      <c r="Q17" s="6"/>
      <c r="R17" s="6"/>
      <c r="S17" s="6"/>
      <c r="T17" s="6"/>
      <c r="U17" s="6"/>
      <c r="V17" s="6"/>
      <c r="W17" s="6"/>
      <c r="X17" s="6"/>
      <c r="Y17" s="6"/>
    </row>
    <row r="18">
      <c r="A18" s="6" t="s">
        <v>99</v>
      </c>
      <c r="B18" s="6"/>
      <c r="C18" s="6"/>
      <c r="D18" s="6"/>
      <c r="E18" s="6"/>
      <c r="F18" s="6"/>
      <c r="G18" s="6"/>
      <c r="H18" s="6"/>
      <c r="I18" s="6"/>
      <c r="J18" s="6"/>
      <c r="K18" s="6"/>
      <c r="L18" s="6"/>
      <c r="M18" s="6"/>
      <c r="N18" s="6"/>
      <c r="O18" s="6"/>
      <c r="P18" s="6"/>
      <c r="Q18" s="6"/>
      <c r="R18" s="6"/>
      <c r="S18" s="6"/>
      <c r="T18" s="6"/>
      <c r="U18" s="6"/>
      <c r="V18" s="6"/>
      <c r="W18" s="6"/>
      <c r="X18" s="6"/>
      <c r="Y18" s="6"/>
    </row>
    <row r="19">
      <c r="A19" s="6" t="str">
        <f t="shared" ref="A19:A24" si="9">A11</f>
        <v>Vanilla Scented</v>
      </c>
      <c r="B19" s="12">
        <f t="shared" ref="B19:Y19" si="8">B3+B11</f>
        <v>5</v>
      </c>
      <c r="C19" s="13">
        <f t="shared" si="8"/>
        <v>10.075</v>
      </c>
      <c r="D19" s="13">
        <f t="shared" si="8"/>
        <v>15.226125</v>
      </c>
      <c r="E19" s="13">
        <f t="shared" si="8"/>
        <v>20.45451688</v>
      </c>
      <c r="F19" s="13">
        <f t="shared" si="8"/>
        <v>25.76133463</v>
      </c>
      <c r="G19" s="13">
        <f t="shared" si="8"/>
        <v>31.14775465</v>
      </c>
      <c r="H19" s="13">
        <f t="shared" si="8"/>
        <v>36.61497097</v>
      </c>
      <c r="I19" s="13">
        <f t="shared" si="8"/>
        <v>42.16419553</v>
      </c>
      <c r="J19" s="13">
        <f t="shared" si="8"/>
        <v>47.79665846</v>
      </c>
      <c r="K19" s="13">
        <f t="shared" si="8"/>
        <v>53.51360834</v>
      </c>
      <c r="L19" s="13">
        <f t="shared" si="8"/>
        <v>59.31631247</v>
      </c>
      <c r="M19" s="13">
        <f t="shared" si="8"/>
        <v>65.20605715</v>
      </c>
      <c r="N19" s="13">
        <f t="shared" si="8"/>
        <v>71.18414801</v>
      </c>
      <c r="O19" s="13">
        <f t="shared" si="8"/>
        <v>77.25191023</v>
      </c>
      <c r="P19" s="13">
        <f t="shared" si="8"/>
        <v>83.41068888</v>
      </c>
      <c r="Q19" s="13">
        <f t="shared" si="8"/>
        <v>89.66184922</v>
      </c>
      <c r="R19" s="13">
        <f t="shared" si="8"/>
        <v>96.00677696</v>
      </c>
      <c r="S19" s="13">
        <f t="shared" si="8"/>
        <v>102.4468786</v>
      </c>
      <c r="T19" s="13">
        <f t="shared" si="8"/>
        <v>108.9835818</v>
      </c>
      <c r="U19" s="13">
        <f t="shared" si="8"/>
        <v>115.6183355</v>
      </c>
      <c r="V19" s="13">
        <f t="shared" si="8"/>
        <v>122.3526105</v>
      </c>
      <c r="W19" s="13">
        <f t="shared" si="8"/>
        <v>129.1878997</v>
      </c>
      <c r="X19" s="13">
        <f t="shared" si="8"/>
        <v>136.1257182</v>
      </c>
      <c r="Y19" s="13">
        <f t="shared" si="8"/>
        <v>143.167604</v>
      </c>
    </row>
    <row r="20">
      <c r="A20" s="6" t="str">
        <f t="shared" si="9"/>
        <v>Rose Scented</v>
      </c>
      <c r="B20" s="12">
        <f t="shared" ref="B20:Y20" si="10">B4+B12</f>
        <v>2</v>
      </c>
      <c r="C20" s="13">
        <f t="shared" si="10"/>
        <v>4.27</v>
      </c>
      <c r="D20" s="13">
        <f t="shared" si="10"/>
        <v>6.81645</v>
      </c>
      <c r="E20" s="13">
        <f t="shared" si="10"/>
        <v>9.64592075</v>
      </c>
      <c r="F20" s="13">
        <f t="shared" si="10"/>
        <v>12.7651058</v>
      </c>
      <c r="G20" s="13">
        <f t="shared" si="10"/>
        <v>16.18082359</v>
      </c>
      <c r="H20" s="13">
        <f t="shared" si="10"/>
        <v>19.90001956</v>
      </c>
      <c r="I20" s="13">
        <f t="shared" si="10"/>
        <v>23.9297683</v>
      </c>
      <c r="J20" s="13">
        <f t="shared" si="10"/>
        <v>28.27727576</v>
      </c>
      <c r="K20" s="13">
        <f t="shared" si="10"/>
        <v>32.94988144</v>
      </c>
      <c r="L20" s="13">
        <f t="shared" si="10"/>
        <v>37.95506067</v>
      </c>
      <c r="M20" s="13">
        <f t="shared" si="10"/>
        <v>43.3004269</v>
      </c>
      <c r="N20" s="13">
        <f t="shared" si="10"/>
        <v>48.99373403</v>
      </c>
      <c r="O20" s="13">
        <f t="shared" si="10"/>
        <v>55.04287877</v>
      </c>
      <c r="P20" s="13">
        <f t="shared" si="10"/>
        <v>61.45590307</v>
      </c>
      <c r="Q20" s="13">
        <f t="shared" si="10"/>
        <v>68.24099655</v>
      </c>
      <c r="R20" s="13">
        <f t="shared" si="10"/>
        <v>75.40649897</v>
      </c>
      <c r="S20" s="13">
        <f t="shared" si="10"/>
        <v>82.96090281</v>
      </c>
      <c r="T20" s="13">
        <f t="shared" si="10"/>
        <v>90.91285577</v>
      </c>
      <c r="U20" s="13">
        <f t="shared" si="10"/>
        <v>99.27116342</v>
      </c>
      <c r="V20" s="13">
        <f t="shared" si="10"/>
        <v>108.0447918</v>
      </c>
      <c r="W20" s="13">
        <f t="shared" si="10"/>
        <v>117.2428703</v>
      </c>
      <c r="X20" s="13">
        <f t="shared" si="10"/>
        <v>126.874694</v>
      </c>
      <c r="Y20" s="13">
        <f t="shared" si="10"/>
        <v>136.9497268</v>
      </c>
    </row>
    <row r="21">
      <c r="A21" s="6" t="str">
        <f t="shared" si="9"/>
        <v>Musk Scented</v>
      </c>
      <c r="B21" s="12">
        <f t="shared" ref="B21:Y21" si="11">B5+B13</f>
        <v>0</v>
      </c>
      <c r="C21" s="13">
        <f t="shared" si="11"/>
        <v>0.825</v>
      </c>
      <c r="D21" s="13">
        <f t="shared" si="11"/>
        <v>2.503875</v>
      </c>
      <c r="E21" s="13">
        <f t="shared" si="11"/>
        <v>5.066304375</v>
      </c>
      <c r="F21" s="13">
        <f t="shared" si="11"/>
        <v>8.542792809</v>
      </c>
      <c r="G21" s="13">
        <f t="shared" si="11"/>
        <v>12.96469176</v>
      </c>
      <c r="H21" s="13">
        <f t="shared" si="11"/>
        <v>18.36422148</v>
      </c>
      <c r="I21" s="13">
        <f t="shared" si="11"/>
        <v>24.77449357</v>
      </c>
      <c r="J21" s="13">
        <f t="shared" si="11"/>
        <v>32.22953412</v>
      </c>
      <c r="K21" s="13">
        <f t="shared" si="11"/>
        <v>40.76430747</v>
      </c>
      <c r="L21" s="13">
        <f t="shared" si="11"/>
        <v>50.4147405</v>
      </c>
      <c r="M21" s="13">
        <f t="shared" si="11"/>
        <v>61.21774762</v>
      </c>
      <c r="N21" s="13">
        <f t="shared" si="11"/>
        <v>73.21125629</v>
      </c>
      <c r="O21" s="13">
        <f t="shared" si="11"/>
        <v>86.43423334</v>
      </c>
      <c r="P21" s="13">
        <f t="shared" si="11"/>
        <v>100.9267118</v>
      </c>
      <c r="Q21" s="13">
        <f t="shared" si="11"/>
        <v>116.7298184</v>
      </c>
      <c r="R21" s="13">
        <f t="shared" si="11"/>
        <v>133.885802</v>
      </c>
      <c r="S21" s="13">
        <f t="shared" si="11"/>
        <v>152.4380627</v>
      </c>
      <c r="T21" s="13">
        <f t="shared" si="11"/>
        <v>172.431181</v>
      </c>
      <c r="U21" s="13">
        <f t="shared" si="11"/>
        <v>193.9109489</v>
      </c>
      <c r="V21" s="13">
        <f t="shared" si="11"/>
        <v>216.9244009</v>
      </c>
      <c r="W21" s="13">
        <f t="shared" si="11"/>
        <v>241.519846</v>
      </c>
      <c r="X21" s="13">
        <f t="shared" si="11"/>
        <v>267.7469006</v>
      </c>
      <c r="Y21" s="13">
        <f t="shared" si="11"/>
        <v>295.6565222</v>
      </c>
    </row>
    <row r="22">
      <c r="A22" s="6" t="str">
        <f t="shared" si="9"/>
        <v>Jasmine Scented</v>
      </c>
      <c r="B22" s="12">
        <f t="shared" ref="B22:Y22" si="12">B6+B14</f>
        <v>1</v>
      </c>
      <c r="C22" s="13">
        <f t="shared" si="12"/>
        <v>2.905</v>
      </c>
      <c r="D22" s="13">
        <f t="shared" si="12"/>
        <v>5.737525</v>
      </c>
      <c r="E22" s="13">
        <f t="shared" si="12"/>
        <v>9.520572625</v>
      </c>
      <c r="F22" s="13">
        <f t="shared" si="12"/>
        <v>14.27762269</v>
      </c>
      <c r="G22" s="13">
        <f t="shared" si="12"/>
        <v>20.03264695</v>
      </c>
      <c r="H22" s="13">
        <f t="shared" si="12"/>
        <v>26.81011905</v>
      </c>
      <c r="I22" s="13">
        <f t="shared" si="12"/>
        <v>34.63502469</v>
      </c>
      <c r="J22" s="13">
        <f t="shared" si="12"/>
        <v>43.53287196</v>
      </c>
      <c r="K22" s="13">
        <f t="shared" si="12"/>
        <v>53.5297019</v>
      </c>
      <c r="L22" s="13">
        <f t="shared" si="12"/>
        <v>64.65209931</v>
      </c>
      <c r="M22" s="13">
        <f t="shared" si="12"/>
        <v>76.92720369</v>
      </c>
      <c r="N22" s="13">
        <f t="shared" si="12"/>
        <v>90.38272046</v>
      </c>
      <c r="O22" s="13">
        <f t="shared" si="12"/>
        <v>105.0469324</v>
      </c>
      <c r="P22" s="13">
        <f t="shared" si="12"/>
        <v>120.9487114</v>
      </c>
      <c r="Q22" s="13">
        <f t="shared" si="12"/>
        <v>138.1175302</v>
      </c>
      <c r="R22" s="13">
        <f t="shared" si="12"/>
        <v>156.5834746</v>
      </c>
      <c r="S22" s="13">
        <f t="shared" si="12"/>
        <v>176.3772558</v>
      </c>
      <c r="T22" s="13">
        <f t="shared" si="12"/>
        <v>197.5302233</v>
      </c>
      <c r="U22" s="13">
        <f t="shared" si="12"/>
        <v>220.0743771</v>
      </c>
      <c r="V22" s="13">
        <f t="shared" si="12"/>
        <v>244.0423818</v>
      </c>
      <c r="W22" s="13">
        <f t="shared" si="12"/>
        <v>269.4675792</v>
      </c>
      <c r="X22" s="13">
        <f t="shared" si="12"/>
        <v>296.3840023</v>
      </c>
      <c r="Y22" s="13">
        <f t="shared" si="12"/>
        <v>324.8263892</v>
      </c>
    </row>
    <row r="23">
      <c r="A23" s="6" t="str">
        <f t="shared" si="9"/>
        <v>Warm Vanilla</v>
      </c>
      <c r="B23" s="12">
        <f t="shared" ref="B23:Y23" si="13">B7+B15</f>
        <v>0</v>
      </c>
      <c r="C23" s="13">
        <f t="shared" si="13"/>
        <v>0</v>
      </c>
      <c r="D23" s="13">
        <f t="shared" si="13"/>
        <v>0</v>
      </c>
      <c r="E23" s="13">
        <f t="shared" si="13"/>
        <v>0</v>
      </c>
      <c r="F23" s="13">
        <f t="shared" si="13"/>
        <v>0</v>
      </c>
      <c r="G23" s="13">
        <f t="shared" si="13"/>
        <v>0</v>
      </c>
      <c r="H23" s="13">
        <f t="shared" si="13"/>
        <v>0</v>
      </c>
      <c r="I23" s="13">
        <f t="shared" si="13"/>
        <v>0</v>
      </c>
      <c r="J23" s="13">
        <f t="shared" si="13"/>
        <v>0</v>
      </c>
      <c r="K23" s="13">
        <f t="shared" si="13"/>
        <v>0</v>
      </c>
      <c r="L23" s="13">
        <f t="shared" si="13"/>
        <v>0</v>
      </c>
      <c r="M23" s="13">
        <f t="shared" si="13"/>
        <v>0</v>
      </c>
      <c r="N23" s="13">
        <f t="shared" si="13"/>
        <v>0</v>
      </c>
      <c r="O23" s="13">
        <f t="shared" si="13"/>
        <v>0</v>
      </c>
      <c r="P23" s="13">
        <f t="shared" si="13"/>
        <v>0</v>
      </c>
      <c r="Q23" s="13">
        <f t="shared" si="13"/>
        <v>0</v>
      </c>
      <c r="R23" s="13">
        <f t="shared" si="13"/>
        <v>0</v>
      </c>
      <c r="S23" s="13">
        <f t="shared" si="13"/>
        <v>0</v>
      </c>
      <c r="T23" s="13">
        <f t="shared" si="13"/>
        <v>0</v>
      </c>
      <c r="U23" s="13">
        <f t="shared" si="13"/>
        <v>0</v>
      </c>
      <c r="V23" s="13">
        <f t="shared" si="13"/>
        <v>0</v>
      </c>
      <c r="W23" s="13">
        <f t="shared" si="13"/>
        <v>0</v>
      </c>
      <c r="X23" s="13">
        <f t="shared" si="13"/>
        <v>0</v>
      </c>
      <c r="Y23" s="13">
        <f t="shared" si="13"/>
        <v>0</v>
      </c>
    </row>
    <row r="24">
      <c r="A24" s="6" t="str">
        <f t="shared" si="9"/>
        <v>Floral Aroma</v>
      </c>
      <c r="B24" s="12">
        <f t="shared" ref="B24:Y24" si="14">B8+B16</f>
        <v>5</v>
      </c>
      <c r="C24" s="13">
        <f t="shared" si="14"/>
        <v>9.725</v>
      </c>
      <c r="D24" s="13">
        <f t="shared" si="14"/>
        <v>14.169125</v>
      </c>
      <c r="E24" s="13">
        <f t="shared" si="14"/>
        <v>18.32640313</v>
      </c>
      <c r="F24" s="13">
        <f t="shared" si="14"/>
        <v>22.19076413</v>
      </c>
      <c r="G24" s="13">
        <f t="shared" si="14"/>
        <v>25.75603787</v>
      </c>
      <c r="H24" s="13">
        <f t="shared" si="14"/>
        <v>29.01595278</v>
      </c>
      <c r="I24" s="13">
        <f t="shared" si="14"/>
        <v>31.96413429</v>
      </c>
      <c r="J24" s="13">
        <f t="shared" si="14"/>
        <v>34.59410323</v>
      </c>
      <c r="K24" s="13">
        <f t="shared" si="14"/>
        <v>36.89927424</v>
      </c>
      <c r="L24" s="13">
        <f t="shared" si="14"/>
        <v>38.87295411</v>
      </c>
      <c r="M24" s="13">
        <f t="shared" si="14"/>
        <v>40.50834013</v>
      </c>
      <c r="N24" s="13">
        <f t="shared" si="14"/>
        <v>41.7985184</v>
      </c>
      <c r="O24" s="13">
        <f t="shared" si="14"/>
        <v>42.73646211</v>
      </c>
      <c r="P24" s="13">
        <f t="shared" si="14"/>
        <v>43.31502981</v>
      </c>
      <c r="Q24" s="13">
        <f t="shared" si="14"/>
        <v>43.52696362</v>
      </c>
      <c r="R24" s="13">
        <f t="shared" si="14"/>
        <v>43.36488749</v>
      </c>
      <c r="S24" s="13">
        <f t="shared" si="14"/>
        <v>42.82130531</v>
      </c>
      <c r="T24" s="13">
        <f t="shared" si="14"/>
        <v>41.88859912</v>
      </c>
      <c r="U24" s="13">
        <f t="shared" si="14"/>
        <v>40.55902721</v>
      </c>
      <c r="V24" s="13">
        <f t="shared" si="14"/>
        <v>38.82472221</v>
      </c>
      <c r="W24" s="13">
        <f t="shared" si="14"/>
        <v>36.67768919</v>
      </c>
      <c r="X24" s="13">
        <f t="shared" si="14"/>
        <v>34.10980365</v>
      </c>
      <c r="Y24" s="13">
        <f t="shared" si="14"/>
        <v>31.11280958</v>
      </c>
    </row>
    <row r="25">
      <c r="A25" s="6"/>
      <c r="B25" s="6"/>
      <c r="C25" s="6"/>
      <c r="D25" s="6"/>
      <c r="E25" s="6"/>
      <c r="F25" s="6"/>
      <c r="G25" s="6"/>
      <c r="H25" s="6"/>
      <c r="I25" s="6"/>
      <c r="J25" s="6"/>
      <c r="K25" s="6"/>
      <c r="L25" s="6"/>
      <c r="M25" s="6"/>
      <c r="N25" s="6"/>
      <c r="O25" s="6"/>
      <c r="P25" s="6"/>
      <c r="Q25" s="6"/>
      <c r="R25" s="6"/>
      <c r="S25" s="6"/>
      <c r="T25" s="6"/>
      <c r="U25" s="6"/>
      <c r="V25" s="6"/>
      <c r="W25" s="6"/>
      <c r="X25" s="6"/>
      <c r="Y25" s="6"/>
    </row>
    <row r="26">
      <c r="A26" s="7" t="s">
        <v>100</v>
      </c>
      <c r="B26" s="6"/>
      <c r="C26" s="6"/>
      <c r="D26" s="6"/>
      <c r="E26" s="6"/>
      <c r="F26" s="6"/>
      <c r="G26" s="6"/>
      <c r="H26" s="6"/>
      <c r="I26" s="6"/>
      <c r="J26" s="6"/>
      <c r="K26" s="6"/>
      <c r="L26" s="6"/>
      <c r="M26" s="6"/>
      <c r="N26" s="6"/>
      <c r="O26" s="6"/>
      <c r="P26" s="6"/>
      <c r="Q26" s="6"/>
      <c r="R26" s="6"/>
      <c r="S26" s="6"/>
      <c r="T26" s="6"/>
      <c r="U26" s="6"/>
      <c r="V26" s="6"/>
      <c r="W26" s="6"/>
      <c r="X26" s="6"/>
      <c r="Y26" s="6"/>
    </row>
    <row r="27">
      <c r="A27" s="6" t="str">
        <f t="shared" ref="A27:A32" si="15">A19</f>
        <v>Vanilla Scented</v>
      </c>
      <c r="B27" s="9">
        <f>B19*'Calcs-2'!$B9</f>
        <v>6690</v>
      </c>
      <c r="C27" s="9">
        <f>C19*'Calcs-2'!$B9</f>
        <v>13480.35</v>
      </c>
      <c r="D27" s="9">
        <f>D19*'Calcs-2'!$B9</f>
        <v>20372.55525</v>
      </c>
      <c r="E27" s="9">
        <f>E19*'Calcs-2'!$B9</f>
        <v>27368.14358</v>
      </c>
      <c r="F27" s="9">
        <f>F19*'Calcs-2'!$B9</f>
        <v>34468.66573</v>
      </c>
      <c r="G27" s="9">
        <f>G19*'Calcs-2'!$B9</f>
        <v>41675.69572</v>
      </c>
      <c r="H27" s="9">
        <f>H19*'Calcs-2'!$B9</f>
        <v>48990.83115</v>
      </c>
      <c r="I27" s="9">
        <f>I19*'Calcs-2'!$B9</f>
        <v>56415.69362</v>
      </c>
      <c r="J27" s="9">
        <f>J19*'Calcs-2'!$B9</f>
        <v>63951.92903</v>
      </c>
      <c r="K27" s="9">
        <f>K19*'Calcs-2'!$B9</f>
        <v>71601.20796</v>
      </c>
      <c r="L27" s="9">
        <f>L19*'Calcs-2'!$B9</f>
        <v>79365.22608</v>
      </c>
      <c r="M27" s="9">
        <f>M19*'Calcs-2'!$B9</f>
        <v>87245.70447</v>
      </c>
      <c r="N27" s="9">
        <f>N19*'Calcs-2'!$B9</f>
        <v>95244.39004</v>
      </c>
      <c r="O27" s="9">
        <f>O19*'Calcs-2'!$B9</f>
        <v>103363.0559</v>
      </c>
      <c r="P27" s="9">
        <f>P19*'Calcs-2'!$B9</f>
        <v>111603.5017</v>
      </c>
      <c r="Q27" s="9">
        <f>Q19*'Calcs-2'!$B9</f>
        <v>119967.5543</v>
      </c>
      <c r="R27" s="9">
        <f>R19*'Calcs-2'!$B9</f>
        <v>128457.0676</v>
      </c>
      <c r="S27" s="9">
        <f>S19*'Calcs-2'!$B9</f>
        <v>137073.9236</v>
      </c>
      <c r="T27" s="9">
        <f>T19*'Calcs-2'!$B9</f>
        <v>145820.0324</v>
      </c>
      <c r="U27" s="9">
        <f>U19*'Calcs-2'!$B9</f>
        <v>154697.3329</v>
      </c>
      <c r="V27" s="9">
        <f>V19*'Calcs-2'!$B9</f>
        <v>163707.7929</v>
      </c>
      <c r="W27" s="9">
        <f>W19*'Calcs-2'!$B9</f>
        <v>172853.4098</v>
      </c>
      <c r="X27" s="9">
        <f>X19*'Calcs-2'!$B9</f>
        <v>182136.211</v>
      </c>
      <c r="Y27" s="9">
        <f>Y19*'Calcs-2'!$B9</f>
        <v>191558.2541</v>
      </c>
    </row>
    <row r="28">
      <c r="A28" s="6" t="str">
        <f t="shared" si="15"/>
        <v>Rose Scented</v>
      </c>
      <c r="B28" s="9">
        <f>B20*'Calcs-2'!$B17</f>
        <v>2656</v>
      </c>
      <c r="C28" s="9">
        <f>C20*'Calcs-2'!$B17</f>
        <v>5670.56</v>
      </c>
      <c r="D28" s="9">
        <f>D20*'Calcs-2'!$B17</f>
        <v>9052.2456</v>
      </c>
      <c r="E28" s="9">
        <f>E20*'Calcs-2'!$B17</f>
        <v>12809.78276</v>
      </c>
      <c r="F28" s="9">
        <f>F20*'Calcs-2'!$B17</f>
        <v>16952.0605</v>
      </c>
      <c r="G28" s="9">
        <f>G20*'Calcs-2'!$B17</f>
        <v>21488.13373</v>
      </c>
      <c r="H28" s="9">
        <f>H20*'Calcs-2'!$B17</f>
        <v>26427.22597</v>
      </c>
      <c r="I28" s="9">
        <f>I20*'Calcs-2'!$B17</f>
        <v>31778.73231</v>
      </c>
      <c r="J28" s="9">
        <f>J20*'Calcs-2'!$B17</f>
        <v>37552.22221</v>
      </c>
      <c r="K28" s="9">
        <f>K20*'Calcs-2'!$B17</f>
        <v>43757.44256</v>
      </c>
      <c r="L28" s="9">
        <f>L20*'Calcs-2'!$B17</f>
        <v>50404.32058</v>
      </c>
      <c r="M28" s="9">
        <f>M20*'Calcs-2'!$B17</f>
        <v>57502.96693</v>
      </c>
      <c r="N28" s="9">
        <f>N20*'Calcs-2'!$B17</f>
        <v>65063.67879</v>
      </c>
      <c r="O28" s="9">
        <f>O20*'Calcs-2'!$B17</f>
        <v>73096.94301</v>
      </c>
      <c r="P28" s="9">
        <f>P20*'Calcs-2'!$B17</f>
        <v>81613.43928</v>
      </c>
      <c r="Q28" s="9">
        <f>Q20*'Calcs-2'!$B17</f>
        <v>90624.04341</v>
      </c>
      <c r="R28" s="9">
        <f>R20*'Calcs-2'!$B17</f>
        <v>100139.8306</v>
      </c>
      <c r="S28" s="9">
        <f>S20*'Calcs-2'!$B17</f>
        <v>110172.0789</v>
      </c>
      <c r="T28" s="9">
        <f>T20*'Calcs-2'!$B17</f>
        <v>120732.2725</v>
      </c>
      <c r="U28" s="9">
        <f>U20*'Calcs-2'!$B17</f>
        <v>131832.105</v>
      </c>
      <c r="V28" s="9">
        <f>V20*'Calcs-2'!$B17</f>
        <v>143483.4835</v>
      </c>
      <c r="W28" s="9">
        <f>W20*'Calcs-2'!$B17</f>
        <v>155698.5317</v>
      </c>
      <c r="X28" s="9">
        <f>X20*'Calcs-2'!$B17</f>
        <v>168489.5936</v>
      </c>
      <c r="Y28" s="9">
        <f>Y20*'Calcs-2'!$B17</f>
        <v>181869.2372</v>
      </c>
    </row>
    <row r="29">
      <c r="A29" s="6" t="str">
        <f t="shared" si="15"/>
        <v>Musk Scented</v>
      </c>
      <c r="B29" s="9">
        <f>B21*'Calcs-2'!$B25</f>
        <v>0</v>
      </c>
      <c r="C29" s="9">
        <f>C21*'Calcs-2'!$B25</f>
        <v>1103.85</v>
      </c>
      <c r="D29" s="9">
        <f>D21*'Calcs-2'!$B25</f>
        <v>3350.18475</v>
      </c>
      <c r="E29" s="9">
        <f>E21*'Calcs-2'!$B25</f>
        <v>6778.715254</v>
      </c>
      <c r="F29" s="9">
        <f>F21*'Calcs-2'!$B25</f>
        <v>11430.25678</v>
      </c>
      <c r="G29" s="9">
        <f>G21*'Calcs-2'!$B25</f>
        <v>17346.75758</v>
      </c>
      <c r="H29" s="9">
        <f>H21*'Calcs-2'!$B25</f>
        <v>24571.32834</v>
      </c>
      <c r="I29" s="9">
        <f>I21*'Calcs-2'!$B25</f>
        <v>33148.27239</v>
      </c>
      <c r="J29" s="9">
        <f>J21*'Calcs-2'!$B25</f>
        <v>43123.11665</v>
      </c>
      <c r="K29" s="9">
        <f>K21*'Calcs-2'!$B25</f>
        <v>54542.6434</v>
      </c>
      <c r="L29" s="9">
        <f>L21*'Calcs-2'!$B25</f>
        <v>67454.92279</v>
      </c>
      <c r="M29" s="9">
        <f>M21*'Calcs-2'!$B25</f>
        <v>81909.34631</v>
      </c>
      <c r="N29" s="9">
        <f>N21*'Calcs-2'!$B25</f>
        <v>97956.66092</v>
      </c>
      <c r="O29" s="9">
        <f>O21*'Calcs-2'!$B25</f>
        <v>115649.0042</v>
      </c>
      <c r="P29" s="9">
        <f>P21*'Calcs-2'!$B25</f>
        <v>135039.9403</v>
      </c>
      <c r="Q29" s="9">
        <f>Q21*'Calcs-2'!$B25</f>
        <v>156184.497</v>
      </c>
      <c r="R29" s="9">
        <f>R21*'Calcs-2'!$B25</f>
        <v>179139.2031</v>
      </c>
      <c r="S29" s="9">
        <f>S21*'Calcs-2'!$B25</f>
        <v>203962.1279</v>
      </c>
      <c r="T29" s="9">
        <f>T21*'Calcs-2'!$B25</f>
        <v>230712.9202</v>
      </c>
      <c r="U29" s="9">
        <f>U21*'Calcs-2'!$B25</f>
        <v>259452.8497</v>
      </c>
      <c r="V29" s="9">
        <f>V21*'Calcs-2'!$B25</f>
        <v>290244.8485</v>
      </c>
      <c r="W29" s="9">
        <f>W21*'Calcs-2'!$B25</f>
        <v>323153.554</v>
      </c>
      <c r="X29" s="9">
        <f>X21*'Calcs-2'!$B25</f>
        <v>358245.353</v>
      </c>
      <c r="Y29" s="9">
        <f>Y21*'Calcs-2'!$B25</f>
        <v>395588.4266</v>
      </c>
    </row>
    <row r="30">
      <c r="A30" s="6" t="str">
        <f t="shared" si="15"/>
        <v>Jasmine Scented</v>
      </c>
      <c r="B30" s="9">
        <f>B22*'Calcs-2'!$B33</f>
        <v>1332</v>
      </c>
      <c r="C30" s="9">
        <f>C22*'Calcs-2'!$B33</f>
        <v>3869.46</v>
      </c>
      <c r="D30" s="9">
        <f>D22*'Calcs-2'!$B33</f>
        <v>7642.3833</v>
      </c>
      <c r="E30" s="9">
        <f>E22*'Calcs-2'!$B33</f>
        <v>12681.40274</v>
      </c>
      <c r="F30" s="9">
        <f>F22*'Calcs-2'!$B33</f>
        <v>19017.79342</v>
      </c>
      <c r="G30" s="9">
        <f>G22*'Calcs-2'!$B33</f>
        <v>26683.48573</v>
      </c>
      <c r="H30" s="9">
        <f>H22*'Calcs-2'!$B33</f>
        <v>35711.07857</v>
      </c>
      <c r="I30" s="9">
        <f>I22*'Calcs-2'!$B33</f>
        <v>46133.85288</v>
      </c>
      <c r="J30" s="9">
        <f>J22*'Calcs-2'!$B33</f>
        <v>57985.78544</v>
      </c>
      <c r="K30" s="9">
        <f>K22*'Calcs-2'!$B33</f>
        <v>71301.56293</v>
      </c>
      <c r="L30" s="9">
        <f>L22*'Calcs-2'!$B33</f>
        <v>86116.59628</v>
      </c>
      <c r="M30" s="9">
        <f>M22*'Calcs-2'!$B33</f>
        <v>102467.0353</v>
      </c>
      <c r="N30" s="9">
        <f>N22*'Calcs-2'!$B33</f>
        <v>120389.7837</v>
      </c>
      <c r="O30" s="9">
        <f>O22*'Calcs-2'!$B33</f>
        <v>139922.514</v>
      </c>
      <c r="P30" s="9">
        <f>P22*'Calcs-2'!$B33</f>
        <v>161103.6836</v>
      </c>
      <c r="Q30" s="9">
        <f>Q22*'Calcs-2'!$B33</f>
        <v>183972.5502</v>
      </c>
      <c r="R30" s="9">
        <f>R22*'Calcs-2'!$B33</f>
        <v>208569.1882</v>
      </c>
      <c r="S30" s="9">
        <f>S22*'Calcs-2'!$B33</f>
        <v>234934.5048</v>
      </c>
      <c r="T30" s="9">
        <f>T22*'Calcs-2'!$B33</f>
        <v>263110.2574</v>
      </c>
      <c r="U30" s="9">
        <f>U22*'Calcs-2'!$B33</f>
        <v>293139.0703</v>
      </c>
      <c r="V30" s="9">
        <f>V22*'Calcs-2'!$B33</f>
        <v>325064.4526</v>
      </c>
      <c r="W30" s="9">
        <f>W22*'Calcs-2'!$B33</f>
        <v>358930.8155</v>
      </c>
      <c r="X30" s="9">
        <f>X22*'Calcs-2'!$B33</f>
        <v>394783.4911</v>
      </c>
      <c r="Y30" s="9">
        <f>Y22*'Calcs-2'!$B33</f>
        <v>432668.7504</v>
      </c>
    </row>
    <row r="31">
      <c r="A31" s="6" t="str">
        <f t="shared" si="15"/>
        <v>Warm Vanilla</v>
      </c>
      <c r="B31" s="9">
        <f>B23*'Calcs-2'!$B41</f>
        <v>0</v>
      </c>
      <c r="C31" s="9">
        <f>C23*'Calcs-2'!$B41</f>
        <v>0</v>
      </c>
      <c r="D31" s="9">
        <f>D23*'Calcs-2'!$B41</f>
        <v>0</v>
      </c>
      <c r="E31" s="9">
        <f>E23*'Calcs-2'!$B41</f>
        <v>0</v>
      </c>
      <c r="F31" s="9">
        <f>F23*'Calcs-2'!$B41</f>
        <v>0</v>
      </c>
      <c r="G31" s="9">
        <f>G23*'Calcs-2'!$B41</f>
        <v>0</v>
      </c>
      <c r="H31" s="9">
        <f>H23*'Calcs-2'!$B41</f>
        <v>0</v>
      </c>
      <c r="I31" s="9">
        <f>I23*'Calcs-2'!$B41</f>
        <v>0</v>
      </c>
      <c r="J31" s="9">
        <f>J23*'Calcs-2'!$B41</f>
        <v>0</v>
      </c>
      <c r="K31" s="9">
        <f>K23*'Calcs-2'!$B41</f>
        <v>0</v>
      </c>
      <c r="L31" s="9">
        <f>L23*'Calcs-2'!$B41</f>
        <v>0</v>
      </c>
      <c r="M31" s="9">
        <f>M23*'Calcs-2'!$B41</f>
        <v>0</v>
      </c>
      <c r="N31" s="9">
        <f>N23*'Calcs-2'!$B41</f>
        <v>0</v>
      </c>
      <c r="O31" s="9">
        <f>O23*'Calcs-2'!$B41</f>
        <v>0</v>
      </c>
      <c r="P31" s="9">
        <f>P23*'Calcs-2'!$B41</f>
        <v>0</v>
      </c>
      <c r="Q31" s="9">
        <f>Q23*'Calcs-2'!$B41</f>
        <v>0</v>
      </c>
      <c r="R31" s="9">
        <f>R23*'Calcs-2'!$B41</f>
        <v>0</v>
      </c>
      <c r="S31" s="9">
        <f>S23*'Calcs-2'!$B41</f>
        <v>0</v>
      </c>
      <c r="T31" s="9">
        <f>T23*'Calcs-2'!$B41</f>
        <v>0</v>
      </c>
      <c r="U31" s="9">
        <f>U23*'Calcs-2'!$B41</f>
        <v>0</v>
      </c>
      <c r="V31" s="9">
        <f>V23*'Calcs-2'!$B41</f>
        <v>0</v>
      </c>
      <c r="W31" s="9">
        <f>W23*'Calcs-2'!$B41</f>
        <v>0</v>
      </c>
      <c r="X31" s="9">
        <f>X23*'Calcs-2'!$B41</f>
        <v>0</v>
      </c>
      <c r="Y31" s="9">
        <f>Y23*'Calcs-2'!$B41</f>
        <v>0</v>
      </c>
    </row>
    <row r="32">
      <c r="A32" s="6" t="str">
        <f t="shared" si="15"/>
        <v>Floral Aroma</v>
      </c>
      <c r="B32" s="9">
        <f>B24*'Calcs-2'!$B49</f>
        <v>6650</v>
      </c>
      <c r="C32" s="9">
        <f>C24*'Calcs-2'!$B49</f>
        <v>12934.25</v>
      </c>
      <c r="D32" s="9">
        <f>D24*'Calcs-2'!$B49</f>
        <v>18844.93625</v>
      </c>
      <c r="E32" s="9">
        <f>E24*'Calcs-2'!$B49</f>
        <v>24374.11616</v>
      </c>
      <c r="F32" s="9">
        <f>F24*'Calcs-2'!$B49</f>
        <v>29513.71629</v>
      </c>
      <c r="G32" s="9">
        <f>G24*'Calcs-2'!$B49</f>
        <v>34255.53037</v>
      </c>
      <c r="H32" s="9">
        <f>H24*'Calcs-2'!$B49</f>
        <v>38591.2172</v>
      </c>
      <c r="I32" s="9">
        <f>I24*'Calcs-2'!$B49</f>
        <v>42512.2986</v>
      </c>
      <c r="J32" s="9">
        <f>J24*'Calcs-2'!$B49</f>
        <v>46010.15729</v>
      </c>
      <c r="K32" s="9">
        <f>K24*'Calcs-2'!$B49</f>
        <v>49076.03473</v>
      </c>
      <c r="L32" s="9">
        <f>L24*'Calcs-2'!$B49</f>
        <v>51701.02896</v>
      </c>
      <c r="M32" s="9">
        <f>M24*'Calcs-2'!$B49</f>
        <v>53876.09237</v>
      </c>
      <c r="N32" s="9">
        <f>N24*'Calcs-2'!$B49</f>
        <v>55592.02947</v>
      </c>
      <c r="O32" s="9">
        <f>O24*'Calcs-2'!$B49</f>
        <v>56839.49461</v>
      </c>
      <c r="P32" s="9">
        <f>P24*'Calcs-2'!$B49</f>
        <v>57608.98964</v>
      </c>
      <c r="Q32" s="9">
        <f>Q24*'Calcs-2'!$B49</f>
        <v>57890.86162</v>
      </c>
      <c r="R32" s="9">
        <f>R24*'Calcs-2'!$B49</f>
        <v>57675.30036</v>
      </c>
      <c r="S32" s="9">
        <f>S24*'Calcs-2'!$B49</f>
        <v>56952.33606</v>
      </c>
      <c r="T32" s="9">
        <f>T24*'Calcs-2'!$B49</f>
        <v>55711.83683</v>
      </c>
      <c r="U32" s="9">
        <f>U24*'Calcs-2'!$B49</f>
        <v>53943.50619</v>
      </c>
      <c r="V32" s="9">
        <f>V24*'Calcs-2'!$B49</f>
        <v>51636.88054</v>
      </c>
      <c r="W32" s="9">
        <f>W24*'Calcs-2'!$B49</f>
        <v>48781.32662</v>
      </c>
      <c r="X32" s="9">
        <f>X24*'Calcs-2'!$B49</f>
        <v>45366.03886</v>
      </c>
      <c r="Y32" s="9">
        <f>Y24*'Calcs-2'!$B49</f>
        <v>41380.03674</v>
      </c>
    </row>
    <row r="33">
      <c r="A33" s="6" t="s">
        <v>101</v>
      </c>
      <c r="B33" s="9">
        <f t="shared" ref="B33:Y33" si="16">SUM(B27:B32)</f>
        <v>17328</v>
      </c>
      <c r="C33" s="9">
        <f t="shared" si="16"/>
        <v>37058.47</v>
      </c>
      <c r="D33" s="9">
        <f t="shared" si="16"/>
        <v>59262.30515</v>
      </c>
      <c r="E33" s="9">
        <f t="shared" si="16"/>
        <v>84012.16048</v>
      </c>
      <c r="F33" s="9">
        <f t="shared" si="16"/>
        <v>111382.4927</v>
      </c>
      <c r="G33" s="9">
        <f t="shared" si="16"/>
        <v>141449.6031</v>
      </c>
      <c r="H33" s="9">
        <f t="shared" si="16"/>
        <v>174291.6812</v>
      </c>
      <c r="I33" s="9">
        <f t="shared" si="16"/>
        <v>209988.8498</v>
      </c>
      <c r="J33" s="9">
        <f t="shared" si="16"/>
        <v>248623.2106</v>
      </c>
      <c r="K33" s="9">
        <f t="shared" si="16"/>
        <v>290278.8916</v>
      </c>
      <c r="L33" s="9">
        <f t="shared" si="16"/>
        <v>335042.0947</v>
      </c>
      <c r="M33" s="9">
        <f t="shared" si="16"/>
        <v>383001.1454</v>
      </c>
      <c r="N33" s="9">
        <f t="shared" si="16"/>
        <v>434246.5429</v>
      </c>
      <c r="O33" s="9">
        <f t="shared" si="16"/>
        <v>488871.0117</v>
      </c>
      <c r="P33" s="9">
        <f t="shared" si="16"/>
        <v>546969.5546</v>
      </c>
      <c r="Q33" s="9">
        <f t="shared" si="16"/>
        <v>608639.5065</v>
      </c>
      <c r="R33" s="9">
        <f t="shared" si="16"/>
        <v>673980.5899</v>
      </c>
      <c r="S33" s="9">
        <f t="shared" si="16"/>
        <v>743094.9712</v>
      </c>
      <c r="T33" s="9">
        <f t="shared" si="16"/>
        <v>816087.3193</v>
      </c>
      <c r="U33" s="9">
        <f t="shared" si="16"/>
        <v>893064.8641</v>
      </c>
      <c r="V33" s="9">
        <f t="shared" si="16"/>
        <v>974137.4581</v>
      </c>
      <c r="W33" s="9">
        <f t="shared" si="16"/>
        <v>1059417.638</v>
      </c>
      <c r="X33" s="9">
        <f t="shared" si="16"/>
        <v>1149020.687</v>
      </c>
      <c r="Y33" s="9">
        <f t="shared" si="16"/>
        <v>1243064.705</v>
      </c>
    </row>
    <row r="34">
      <c r="A34" s="6"/>
      <c r="B34" s="6"/>
      <c r="C34" s="6"/>
      <c r="D34" s="6"/>
      <c r="E34" s="6"/>
      <c r="F34" s="6"/>
      <c r="G34" s="6"/>
      <c r="H34" s="6"/>
      <c r="I34" s="6"/>
      <c r="J34" s="6"/>
      <c r="K34" s="6"/>
      <c r="L34" s="6"/>
      <c r="M34" s="6"/>
      <c r="N34" s="6"/>
      <c r="O34" s="6"/>
      <c r="P34" s="6"/>
      <c r="Q34" s="6"/>
      <c r="R34" s="6"/>
      <c r="S34" s="6"/>
      <c r="T34" s="6"/>
      <c r="U34" s="6"/>
      <c r="V34" s="6"/>
      <c r="W34" s="6"/>
      <c r="X34" s="6"/>
      <c r="Y34" s="6"/>
    </row>
  </sheetData>
  <drawing r:id="rId1"/>
</worksheet>
</file>