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Calcs-2" sheetId="4" r:id="rId7"/>
    <sheet state="visible" name="Sales and Costs" sheetId="5" r:id="rId8"/>
    <sheet state="visible" name="Purchases" sheetId="6" r:id="rId9"/>
    <sheet state="visible" name="Stocks-RM" sheetId="7" r:id="rId10"/>
    <sheet state="visible" name="Stocks-Donut" sheetId="8" r:id="rId11"/>
    <sheet state="visible" name="Cash Details" sheetId="9" r:id="rId12"/>
    <sheet state="visible" name="Balances" sheetId="10" r:id="rId13"/>
  </sheets>
  <definedNames/>
  <calcPr/>
</workbook>
</file>

<file path=xl/sharedStrings.xml><?xml version="1.0" encoding="utf-8"?>
<sst xmlns="http://schemas.openxmlformats.org/spreadsheetml/2006/main" count="292" uniqueCount="104">
  <si>
    <t>Description</t>
  </si>
  <si>
    <t>A company makes and sells 4 types of Donuts- Chocolate Donut, Vanilla Donut, Honey Donut, Red Velvet Donut.</t>
  </si>
  <si>
    <t>To make 1 kg of donut, the raw materials are described below:</t>
  </si>
  <si>
    <t>-Chocolate donut- 150 gms milk powder, 500 gms flour, 150 gms butter, 150 gms sugar, 50 gms of cocoa powder.</t>
  </si>
  <si>
    <t>-Vanilla donut- 150 gms milk powder, 500 gms flour, 50 ml vanilla extract, 150 gms butter, 150 gms sugar</t>
  </si>
  <si>
    <t>-Honey donut- 180 gms milk powder, 500 gms flour, 150 gms butter, 150 gms sugar, 20 ml honey</t>
  </si>
  <si>
    <t>-Red Velvet donut- 150 gms milk powder, 500 gms flour, 150 gms butter, 20 ml vanilla extract, 150 gms sugar, 10 ml red food color, 20 gms cocoa powder</t>
  </si>
  <si>
    <t>The company plans to make 10,000 kg of chocolate donut, 15,000 kg of vanilla donut, 5000 kg of honey donut and 17,500 kg red velvet donut in the first month</t>
  </si>
  <si>
    <t>It plans to increase it on a monthly basis by 1% for chocolate donut, 0.5% for vanilla donut, 2.5% for honey donut and 2% for red velvet donut.</t>
  </si>
  <si>
    <t>Make a model of the company's manufacturing and raw material usage for 24 months based on the information provided.</t>
  </si>
  <si>
    <t>The company plans to purchase 30,000 kg of milk powder, 30,000 kg of flour, 3,000 kg of vanilla extract, 10,000 kg of butter, 10,000 kg of sugar, 1,000 kg of cocoa powder, 500 kg honey and 500 kg of food colouring in the first month.</t>
  </si>
  <si>
    <t>It plans to increase its purchase on a monthly basis of milk powder by 1%, flour by 1%, vanilla extract by 2%, butter by 1.5%, sugar by 1.5%, cocoa powder by 2%, honey by 1.5% and food colour by 0%.</t>
  </si>
  <si>
    <t>The company plans to sell 9,000 kg of Chocolate donut, 14,000 kg of Vanilla donut, 3,500 kg of Honey donut and 16,000 kg of Red velvet donut in the first month.</t>
  </si>
  <si>
    <t>It plans to increase its sales on a monthly basis by 1.5% for Chocolate donut, 1% for Vanilla donut, 2% for Honey donut and 1.5% for Red velvet donut.</t>
  </si>
  <si>
    <t>The selling price per kg is Rs 250 for chocolate donut, Rs 200 for vanilla donut, Rs 350 for honey donut and Rs 400 for red velvet donut.</t>
  </si>
  <si>
    <t>The purchase price per kg is Rs 50 for milk powder, Rs 70 for flour, Rs 200 for vanilla extract, Rs 550 for butter, Rs 45 for sugar, Rs 400 for cocoa,Rs 500 for honey and Rs 200 for food colouring.</t>
  </si>
  <si>
    <t>Update the model based on the new data.</t>
  </si>
  <si>
    <t>Raw material for making 1 kg of Donut</t>
  </si>
  <si>
    <t>Milk Powder</t>
  </si>
  <si>
    <t>flour</t>
  </si>
  <si>
    <t>butter</t>
  </si>
  <si>
    <t>Sugar</t>
  </si>
  <si>
    <t>Cocoa Powder</t>
  </si>
  <si>
    <t>Vanilla Extract</t>
  </si>
  <si>
    <t>Honey</t>
  </si>
  <si>
    <t>Red food color</t>
  </si>
  <si>
    <t>Chocolate Donut</t>
  </si>
  <si>
    <t>Vanilla Donut</t>
  </si>
  <si>
    <t>Honey Donut</t>
  </si>
  <si>
    <t>Red Velvet Donut</t>
  </si>
  <si>
    <t>Manufacturing (in kg)</t>
  </si>
  <si>
    <t>Growth (month on month)</t>
  </si>
  <si>
    <t>Purchases</t>
  </si>
  <si>
    <t>Red food Color</t>
  </si>
  <si>
    <t>Sales</t>
  </si>
  <si>
    <t>Sales Details</t>
  </si>
  <si>
    <t>(in Rs per kg)</t>
  </si>
  <si>
    <t>Purchase Price</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</si>
  <si>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</si>
  <si>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</si>
  <si>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</si>
  <si>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</si>
  <si>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</si>
  <si>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</si>
  <si>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</si>
  <si>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</si>
  <si>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</si>
  <si>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</si>
  <si>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</si>
  <si>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</si>
  <si>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</si>
  <si>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</si>
  <si>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</si>
  <si>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</si>
  <si>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</si>
  <si>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</si>
  <si>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</si>
  <si>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</si>
  <si>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</si>
  <si>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</si>
  <si>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</si>
  <si>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</si>
  <si>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Manufacting (in '000 kg)</t>
  </si>
  <si>
    <t>Raw Materials (in '000 kg)</t>
  </si>
  <si>
    <t>Flour</t>
  </si>
  <si>
    <t>Butter</t>
  </si>
  <si>
    <t xml:space="preserve">Honey </t>
  </si>
  <si>
    <t>Food Color</t>
  </si>
  <si>
    <t>Total Raw Material (in 000 kg)</t>
  </si>
  <si>
    <t>Vanilla Extracr</t>
  </si>
  <si>
    <t>Purchase (in '000 kg)</t>
  </si>
  <si>
    <t>Sales (in '000 kg)</t>
  </si>
  <si>
    <t>Cost of Donut per kg</t>
  </si>
  <si>
    <t>Total Cost price</t>
  </si>
  <si>
    <t>Sales (in Rs)</t>
  </si>
  <si>
    <t>Total Sales</t>
  </si>
  <si>
    <t>Cost of goods sold</t>
  </si>
  <si>
    <t>Total Costs</t>
  </si>
  <si>
    <t>Profit</t>
  </si>
  <si>
    <t>Purchases (in Rs)</t>
  </si>
  <si>
    <t>Total Purchases</t>
  </si>
  <si>
    <t>Opening Stock</t>
  </si>
  <si>
    <t>Change in Stock</t>
  </si>
  <si>
    <t>Closing Stock</t>
  </si>
  <si>
    <t>Total Closing Stock</t>
  </si>
  <si>
    <t>Cash inflow</t>
  </si>
  <si>
    <t>Cash received from Sales</t>
  </si>
  <si>
    <t>Cash outflow</t>
  </si>
  <si>
    <t>Cash paid for purchases</t>
  </si>
  <si>
    <t>Net Cash for the month</t>
  </si>
  <si>
    <t>Cash in hand</t>
  </si>
  <si>
    <t>Opening Cash</t>
  </si>
  <si>
    <t>Closing Cash</t>
  </si>
  <si>
    <t>Assets</t>
  </si>
  <si>
    <t>Stocks-RM</t>
  </si>
  <si>
    <t>Stocks-Cake</t>
  </si>
  <si>
    <t>Total Assets(TA)</t>
  </si>
  <si>
    <t>Liabilities</t>
  </si>
  <si>
    <t>Total Liabilities</t>
  </si>
  <si>
    <t>Difference 1(TA-TL)</t>
  </si>
  <si>
    <t>Opening Profit</t>
  </si>
  <si>
    <t>Profit for the month</t>
  </si>
  <si>
    <t>Accumulated Profit</t>
  </si>
  <si>
    <t>Difference 2(D1-AP)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</si>
</sst>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scheme val="minor"/>
    </font>
    <font>
      <b/>
      <sz val="18.0"/>
      <color theme="1"/>
      <name val="Arial"/>
    </font>
    <font>
      <sz val="18.0"/>
      <color theme="1"/>
      <name val="Arial"/>
      <scheme val="minor"/>
    </font>
    <font>
      <sz val="12.0"/>
      <color theme="1"/>
      <name val="Arial"/>
    </font>
    <font>
      <color theme="1"/>
      <name val="Arial"/>
    </font>
    <font>
      <b/>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shrinkToFit="0" wrapText="1"/>
    </xf>
    <xf borderId="0" fillId="0" fontId="3" numFmtId="0" xfId="0" applyAlignment="1" applyFont="1">
      <alignment shrinkToFit="0" vertical="bottom" wrapText="1"/>
    </xf>
    <xf borderId="0" fillId="0" fontId="4" numFmtId="0" xfId="0" applyAlignment="1" applyFont="1">
      <alignment vertical="bottom"/>
    </xf>
    <xf borderId="0" fillId="0" fontId="4" numFmtId="0" xfId="0" applyAlignment="1" applyFont="1">
      <alignment shrinkToFit="0" vertical="bottom" wrapText="0"/>
    </xf>
    <xf borderId="0" fillId="0" fontId="4" numFmtId="2" xfId="0" applyAlignment="1" applyFont="1" applyNumberFormat="1">
      <alignment horizontal="right" vertical="bottom"/>
    </xf>
    <xf borderId="0" fillId="0" fontId="4" numFmtId="3" xfId="0" applyAlignment="1" applyFont="1" applyNumberFormat="1">
      <alignment horizontal="right" vertical="bottom"/>
    </xf>
    <xf borderId="0" fillId="0" fontId="4" numFmtId="9" xfId="0" applyAlignment="1" applyFont="1" applyNumberFormat="1">
      <alignment horizontal="right" vertical="bottom"/>
    </xf>
    <xf borderId="0" fillId="0" fontId="4" numFmtId="10" xfId="0" applyAlignment="1" applyFont="1" applyNumberFormat="1">
      <alignment horizontal="right" vertical="bottom"/>
    </xf>
    <xf borderId="0" fillId="0" fontId="4" numFmtId="0" xfId="0" applyAlignment="1" applyFont="1">
      <alignment horizontal="right" vertical="bottom"/>
    </xf>
    <xf borderId="0" fillId="0" fontId="5" numFmtId="0" xfId="0" applyAlignment="1" applyFont="1">
      <alignment vertical="bottom"/>
    </xf>
    <xf borderId="0" fillId="0" fontId="5" numFmtId="0" xfId="0" applyAlignment="1" applyFont="1">
      <alignment shrinkToFit="0" vertical="bottom" wrapText="0"/>
    </xf>
    <xf borderId="0" fillId="0" fontId="4" numFmtId="164" xfId="0" applyAlignment="1" applyFont="1" applyNumberFormat="1">
      <alignment horizontal="right" vertical="bottom"/>
    </xf>
    <xf borderId="0" fillId="0" fontId="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25"/>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3" t="s">
        <v>2</v>
      </c>
      <c r="B3" s="2"/>
      <c r="C3" s="2"/>
      <c r="D3" s="2"/>
      <c r="E3" s="2"/>
      <c r="F3" s="2"/>
      <c r="G3" s="2"/>
      <c r="H3" s="2"/>
      <c r="I3" s="2"/>
      <c r="J3" s="2"/>
      <c r="K3" s="2"/>
      <c r="L3" s="2"/>
      <c r="M3" s="2"/>
      <c r="N3" s="2"/>
      <c r="O3" s="2"/>
      <c r="P3" s="2"/>
      <c r="Q3" s="2"/>
      <c r="R3" s="2"/>
      <c r="S3" s="2"/>
      <c r="T3" s="2"/>
      <c r="U3" s="2"/>
      <c r="V3" s="2"/>
      <c r="W3" s="2"/>
      <c r="X3" s="2"/>
      <c r="Y3" s="2"/>
      <c r="Z3" s="2"/>
    </row>
    <row r="4" hidden="1">
      <c r="A4" s="3" t="s">
        <v>3</v>
      </c>
      <c r="B4" s="2"/>
      <c r="C4" s="2"/>
      <c r="D4" s="2"/>
      <c r="E4" s="2"/>
      <c r="F4" s="2"/>
      <c r="G4" s="2"/>
      <c r="H4" s="2"/>
      <c r="I4" s="2"/>
      <c r="J4" s="2"/>
      <c r="K4" s="2"/>
      <c r="L4" s="2"/>
      <c r="M4" s="2"/>
      <c r="N4" s="2"/>
      <c r="O4" s="2"/>
      <c r="P4" s="2"/>
      <c r="Q4" s="2"/>
      <c r="R4" s="2"/>
      <c r="S4" s="2"/>
      <c r="T4" s="2"/>
      <c r="U4" s="2"/>
      <c r="V4" s="2"/>
      <c r="W4" s="2"/>
      <c r="X4" s="2"/>
      <c r="Y4" s="2"/>
      <c r="Z4" s="2"/>
    </row>
    <row r="5" hidden="1">
      <c r="A5" s="3" t="s">
        <v>4</v>
      </c>
      <c r="B5" s="2"/>
      <c r="C5" s="2"/>
      <c r="D5" s="2"/>
      <c r="E5" s="2"/>
      <c r="F5" s="2"/>
      <c r="G5" s="2"/>
      <c r="H5" s="2"/>
      <c r="I5" s="2"/>
      <c r="J5" s="2"/>
      <c r="K5" s="2"/>
      <c r="L5" s="2"/>
      <c r="M5" s="2"/>
      <c r="N5" s="2"/>
      <c r="O5" s="2"/>
      <c r="P5" s="2"/>
      <c r="Q5" s="2"/>
      <c r="R5" s="2"/>
      <c r="S5" s="2"/>
      <c r="T5" s="2"/>
      <c r="U5" s="2"/>
      <c r="V5" s="2"/>
      <c r="W5" s="2"/>
      <c r="X5" s="2"/>
      <c r="Y5" s="2"/>
      <c r="Z5" s="2"/>
    </row>
    <row r="6" hidden="1">
      <c r="A6" s="3" t="s">
        <v>5</v>
      </c>
      <c r="B6" s="2"/>
      <c r="C6" s="2"/>
      <c r="D6" s="2"/>
      <c r="E6" s="2"/>
      <c r="F6" s="2"/>
      <c r="G6" s="2"/>
      <c r="H6" s="2"/>
      <c r="I6" s="2"/>
      <c r="J6" s="2"/>
      <c r="K6" s="2"/>
      <c r="L6" s="2"/>
      <c r="M6" s="2"/>
      <c r="N6" s="2"/>
      <c r="O6" s="2"/>
      <c r="P6" s="2"/>
      <c r="Q6" s="2"/>
      <c r="R6" s="2"/>
      <c r="S6" s="2"/>
      <c r="T6" s="2"/>
      <c r="U6" s="2"/>
      <c r="V6" s="2"/>
      <c r="W6" s="2"/>
      <c r="X6" s="2"/>
      <c r="Y6" s="2"/>
      <c r="Z6" s="2"/>
    </row>
    <row r="7" hidden="1">
      <c r="A7" s="3" t="s">
        <v>6</v>
      </c>
      <c r="B7" s="2"/>
      <c r="C7" s="2"/>
      <c r="D7" s="2"/>
      <c r="E7" s="2"/>
      <c r="F7" s="2"/>
      <c r="G7" s="2"/>
      <c r="H7" s="2"/>
      <c r="I7" s="2"/>
      <c r="J7" s="2"/>
      <c r="K7" s="2"/>
      <c r="L7" s="2"/>
      <c r="M7" s="2"/>
      <c r="N7" s="2"/>
      <c r="O7" s="2"/>
      <c r="P7" s="2"/>
      <c r="Q7" s="2"/>
      <c r="R7" s="2"/>
      <c r="S7" s="2"/>
      <c r="T7" s="2"/>
      <c r="U7" s="2"/>
      <c r="V7" s="2"/>
      <c r="W7" s="2"/>
      <c r="X7" s="2"/>
      <c r="Y7" s="2"/>
      <c r="Z7" s="2"/>
    </row>
    <row r="8" hidden="1">
      <c r="A8" s="3" t="s">
        <v>7</v>
      </c>
      <c r="B8" s="2"/>
      <c r="C8" s="2"/>
      <c r="D8" s="2"/>
      <c r="E8" s="2"/>
      <c r="F8" s="2"/>
      <c r="G8" s="2"/>
      <c r="H8" s="2"/>
      <c r="I8" s="2"/>
      <c r="J8" s="2"/>
      <c r="K8" s="2"/>
      <c r="L8" s="2"/>
      <c r="M8" s="2"/>
      <c r="N8" s="2"/>
      <c r="O8" s="2"/>
      <c r="P8" s="2"/>
      <c r="Q8" s="2"/>
      <c r="R8" s="2"/>
      <c r="S8" s="2"/>
      <c r="T8" s="2"/>
      <c r="U8" s="2"/>
      <c r="V8" s="2"/>
      <c r="W8" s="2"/>
      <c r="X8" s="2"/>
      <c r="Y8" s="2"/>
      <c r="Z8" s="2"/>
    </row>
    <row r="9" hidden="1">
      <c r="A9" s="3" t="s">
        <v>8</v>
      </c>
      <c r="B9" s="2"/>
      <c r="C9" s="2"/>
      <c r="D9" s="2"/>
      <c r="E9" s="2"/>
      <c r="F9" s="2"/>
      <c r="G9" s="2"/>
      <c r="H9" s="2"/>
      <c r="I9" s="2"/>
      <c r="J9" s="2"/>
      <c r="K9" s="2"/>
      <c r="L9" s="2"/>
      <c r="M9" s="2"/>
      <c r="N9" s="2"/>
      <c r="O9" s="2"/>
      <c r="P9" s="2"/>
      <c r="Q9" s="2"/>
      <c r="R9" s="2"/>
      <c r="S9" s="2"/>
      <c r="T9" s="2"/>
      <c r="U9" s="2"/>
      <c r="V9" s="2"/>
      <c r="W9" s="2"/>
      <c r="X9" s="2"/>
      <c r="Y9" s="2"/>
      <c r="Z9" s="2"/>
    </row>
    <row r="10" hidden="1">
      <c r="A10" s="3"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5"/>
      <c r="B12" s="2"/>
      <c r="C12" s="2"/>
      <c r="D12" s="2"/>
      <c r="E12" s="2"/>
      <c r="F12" s="2"/>
      <c r="G12" s="2"/>
      <c r="H12" s="2"/>
      <c r="I12" s="2"/>
      <c r="J12" s="2"/>
      <c r="K12" s="2"/>
      <c r="L12" s="2"/>
      <c r="M12" s="2"/>
      <c r="N12" s="2"/>
      <c r="O12" s="2"/>
      <c r="P12" s="2"/>
      <c r="Q12" s="2"/>
      <c r="R12" s="2"/>
      <c r="S12" s="2"/>
      <c r="T12" s="2"/>
      <c r="U12" s="2"/>
      <c r="V12" s="2"/>
      <c r="W12" s="2"/>
      <c r="X12" s="2"/>
      <c r="Y12" s="2"/>
      <c r="Z12" s="2"/>
    </row>
    <row r="13">
      <c r="A13" s="4" t="s">
        <v>11</v>
      </c>
      <c r="B13" s="2"/>
      <c r="C13" s="2"/>
      <c r="D13" s="2"/>
      <c r="E13" s="2"/>
      <c r="F13" s="2"/>
      <c r="G13" s="2"/>
      <c r="H13" s="2"/>
      <c r="I13" s="2"/>
      <c r="J13" s="2"/>
      <c r="K13" s="2"/>
      <c r="L13" s="2"/>
      <c r="M13" s="2"/>
      <c r="N13" s="2"/>
      <c r="O13" s="2"/>
      <c r="P13" s="2"/>
      <c r="Q13" s="2"/>
      <c r="R13" s="2"/>
      <c r="S13" s="2"/>
      <c r="T13" s="2"/>
      <c r="U13" s="2"/>
      <c r="V13" s="2"/>
      <c r="W13" s="2"/>
      <c r="X13" s="2"/>
      <c r="Y13" s="2"/>
      <c r="Z13" s="2"/>
    </row>
    <row r="14">
      <c r="A14" s="5"/>
      <c r="B14" s="2"/>
      <c r="C14" s="2"/>
      <c r="D14" s="2"/>
      <c r="E14" s="2"/>
      <c r="F14" s="2"/>
      <c r="G14" s="2"/>
      <c r="H14" s="2"/>
      <c r="I14" s="2"/>
      <c r="J14" s="2"/>
      <c r="K14" s="2"/>
      <c r="L14" s="2"/>
      <c r="M14" s="2"/>
      <c r="N14" s="2"/>
      <c r="O14" s="2"/>
      <c r="P14" s="2"/>
      <c r="Q14" s="2"/>
      <c r="R14" s="2"/>
      <c r="S14" s="2"/>
      <c r="T14" s="2"/>
      <c r="U14" s="2"/>
      <c r="V14" s="2"/>
      <c r="W14" s="2"/>
      <c r="X14" s="2"/>
      <c r="Y14" s="2"/>
      <c r="Z14" s="2"/>
    </row>
    <row r="15">
      <c r="A15" s="4" t="s">
        <v>12</v>
      </c>
      <c r="B15" s="2"/>
      <c r="C15" s="2"/>
      <c r="D15" s="2"/>
      <c r="E15" s="2"/>
      <c r="F15" s="2"/>
      <c r="G15" s="2"/>
      <c r="H15" s="2"/>
      <c r="I15" s="2"/>
      <c r="J15" s="2"/>
      <c r="K15" s="2"/>
      <c r="L15" s="2"/>
      <c r="M15" s="2"/>
      <c r="N15" s="2"/>
      <c r="O15" s="2"/>
      <c r="P15" s="2"/>
      <c r="Q15" s="2"/>
      <c r="R15" s="2"/>
      <c r="S15" s="2"/>
      <c r="T15" s="2"/>
      <c r="U15" s="2"/>
      <c r="V15" s="2"/>
      <c r="W15" s="2"/>
      <c r="X15" s="2"/>
      <c r="Y15" s="2"/>
      <c r="Z15" s="2"/>
    </row>
    <row r="16">
      <c r="A16" s="5"/>
      <c r="B16" s="2"/>
      <c r="C16" s="2"/>
      <c r="D16" s="2"/>
      <c r="E16" s="2"/>
      <c r="F16" s="2"/>
      <c r="G16" s="2"/>
      <c r="H16" s="2"/>
      <c r="I16" s="2"/>
      <c r="J16" s="2"/>
      <c r="K16" s="2"/>
      <c r="L16" s="2"/>
      <c r="M16" s="2"/>
      <c r="N16" s="2"/>
      <c r="O16" s="2"/>
      <c r="P16" s="2"/>
      <c r="Q16" s="2"/>
      <c r="R16" s="2"/>
      <c r="S16" s="2"/>
      <c r="T16" s="2"/>
      <c r="U16" s="2"/>
      <c r="V16" s="2"/>
      <c r="W16" s="2"/>
      <c r="X16" s="2"/>
      <c r="Y16" s="2"/>
      <c r="Z16" s="2"/>
    </row>
    <row r="17">
      <c r="A17" s="4" t="s">
        <v>13</v>
      </c>
      <c r="B17" s="2"/>
      <c r="C17" s="2"/>
      <c r="D17" s="2"/>
      <c r="E17" s="2"/>
      <c r="F17" s="2"/>
      <c r="G17" s="2"/>
      <c r="H17" s="2"/>
      <c r="I17" s="2"/>
      <c r="J17" s="2"/>
      <c r="K17" s="2"/>
      <c r="L17" s="2"/>
      <c r="M17" s="2"/>
      <c r="N17" s="2"/>
      <c r="O17" s="2"/>
      <c r="P17" s="2"/>
      <c r="Q17" s="2"/>
      <c r="R17" s="2"/>
      <c r="S17" s="2"/>
      <c r="T17" s="2"/>
      <c r="U17" s="2"/>
      <c r="V17" s="2"/>
      <c r="W17" s="2"/>
      <c r="X17" s="2"/>
      <c r="Y17" s="2"/>
      <c r="Z17" s="2"/>
    </row>
    <row r="18">
      <c r="A18" s="5"/>
      <c r="B18" s="2"/>
      <c r="C18" s="2"/>
      <c r="D18" s="2"/>
      <c r="E18" s="2"/>
      <c r="F18" s="2"/>
      <c r="G18" s="2"/>
      <c r="H18" s="2"/>
      <c r="I18" s="2"/>
      <c r="J18" s="2"/>
      <c r="K18" s="2"/>
      <c r="L18" s="2"/>
      <c r="M18" s="2"/>
      <c r="N18" s="2"/>
      <c r="O18" s="2"/>
      <c r="P18" s="2"/>
      <c r="Q18" s="2"/>
      <c r="R18" s="2"/>
      <c r="S18" s="2"/>
      <c r="T18" s="2"/>
      <c r="U18" s="2"/>
      <c r="V18" s="2"/>
      <c r="W18" s="2"/>
      <c r="X18" s="2"/>
      <c r="Y18" s="2"/>
      <c r="Z18" s="2"/>
    </row>
    <row r="19">
      <c r="A19" s="4" t="s">
        <v>14</v>
      </c>
      <c r="B19" s="2"/>
      <c r="C19" s="2"/>
      <c r="D19" s="2"/>
      <c r="E19" s="2"/>
      <c r="F19" s="2"/>
      <c r="G19" s="2"/>
      <c r="H19" s="2"/>
      <c r="I19" s="2"/>
      <c r="J19" s="2"/>
      <c r="K19" s="2"/>
      <c r="L19" s="2"/>
      <c r="M19" s="2"/>
      <c r="N19" s="2"/>
      <c r="O19" s="2"/>
      <c r="P19" s="2"/>
      <c r="Q19" s="2"/>
      <c r="R19" s="2"/>
      <c r="S19" s="2"/>
      <c r="T19" s="2"/>
      <c r="U19" s="2"/>
      <c r="V19" s="2"/>
      <c r="W19" s="2"/>
      <c r="X19" s="2"/>
      <c r="Y19" s="2"/>
      <c r="Z19" s="2"/>
    </row>
    <row r="20">
      <c r="A20" s="5"/>
      <c r="B20" s="2"/>
      <c r="C20" s="2"/>
      <c r="D20" s="2"/>
      <c r="E20" s="2"/>
      <c r="F20" s="2"/>
      <c r="G20" s="2"/>
      <c r="H20" s="2"/>
      <c r="I20" s="2"/>
      <c r="J20" s="2"/>
      <c r="K20" s="2"/>
      <c r="L20" s="2"/>
      <c r="M20" s="2"/>
      <c r="N20" s="2"/>
      <c r="O20" s="2"/>
      <c r="P20" s="2"/>
      <c r="Q20" s="2"/>
      <c r="R20" s="2"/>
      <c r="S20" s="2"/>
      <c r="T20" s="2"/>
      <c r="U20" s="2"/>
      <c r="V20" s="2"/>
      <c r="W20" s="2"/>
      <c r="X20" s="2"/>
      <c r="Y20" s="2"/>
      <c r="Z20" s="2"/>
    </row>
    <row r="21">
      <c r="A21" s="4" t="s">
        <v>15</v>
      </c>
      <c r="B21" s="2"/>
      <c r="C21" s="2"/>
      <c r="D21" s="2"/>
      <c r="E21" s="2"/>
      <c r="F21" s="2"/>
      <c r="G21" s="2"/>
      <c r="H21" s="2"/>
      <c r="I21" s="2"/>
      <c r="J21" s="2"/>
      <c r="K21" s="2"/>
      <c r="L21" s="2"/>
      <c r="M21" s="2"/>
      <c r="N21" s="2"/>
      <c r="O21" s="2"/>
      <c r="P21" s="2"/>
      <c r="Q21" s="2"/>
      <c r="R21" s="2"/>
      <c r="S21" s="2"/>
      <c r="T21" s="2"/>
      <c r="U21" s="2"/>
      <c r="V21" s="2"/>
      <c r="W21" s="2"/>
      <c r="X21" s="2"/>
      <c r="Y21" s="2"/>
      <c r="Z21" s="2"/>
    </row>
    <row r="22">
      <c r="A22" s="5"/>
      <c r="B22" s="2"/>
      <c r="C22" s="2"/>
      <c r="D22" s="2"/>
      <c r="E22" s="2"/>
      <c r="F22" s="2"/>
      <c r="G22" s="2"/>
      <c r="H22" s="2"/>
      <c r="I22" s="2"/>
      <c r="J22" s="2"/>
      <c r="K22" s="2"/>
      <c r="L22" s="2"/>
      <c r="M22" s="2"/>
      <c r="N22" s="2"/>
      <c r="O22" s="2"/>
      <c r="P22" s="2"/>
      <c r="Q22" s="2"/>
      <c r="R22" s="2"/>
      <c r="S22" s="2"/>
      <c r="T22" s="2"/>
      <c r="U22" s="2"/>
      <c r="V22" s="2"/>
      <c r="W22" s="2"/>
      <c r="X22" s="2"/>
      <c r="Y22" s="2"/>
      <c r="Z22" s="2"/>
    </row>
    <row r="23">
      <c r="A23" s="4" t="s">
        <v>16</v>
      </c>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38</v>
      </c>
      <c r="C1" s="5" t="s">
        <v>39</v>
      </c>
      <c r="D1" s="5" t="s">
        <v>40</v>
      </c>
      <c r="E1" s="5" t="s">
        <v>41</v>
      </c>
      <c r="F1" s="5" t="s">
        <v>42</v>
      </c>
      <c r="G1" s="5" t="s">
        <v>43</v>
      </c>
      <c r="H1" s="5" t="s">
        <v>44</v>
      </c>
      <c r="I1" s="5" t="s">
        <v>45</v>
      </c>
      <c r="J1" s="5" t="s">
        <v>46</v>
      </c>
      <c r="K1" s="5" t="s">
        <v>47</v>
      </c>
      <c r="L1" s="5" t="s">
        <v>48</v>
      </c>
      <c r="M1" s="5" t="s">
        <v>49</v>
      </c>
      <c r="N1" s="5" t="s">
        <v>50</v>
      </c>
      <c r="O1" s="5" t="s">
        <v>51</v>
      </c>
      <c r="P1" s="5" t="s">
        <v>52</v>
      </c>
      <c r="Q1" s="5" t="s">
        <v>53</v>
      </c>
      <c r="R1" s="5" t="s">
        <v>54</v>
      </c>
      <c r="S1" s="5" t="s">
        <v>55</v>
      </c>
      <c r="T1" s="5" t="s">
        <v>56</v>
      </c>
      <c r="U1" s="5" t="s">
        <v>57</v>
      </c>
      <c r="V1" s="5" t="s">
        <v>58</v>
      </c>
      <c r="W1" s="5" t="s">
        <v>59</v>
      </c>
      <c r="X1" s="5" t="s">
        <v>60</v>
      </c>
      <c r="Y1" s="5" t="s">
        <v>61</v>
      </c>
    </row>
    <row r="2">
      <c r="A2" s="5" t="s">
        <v>93</v>
      </c>
      <c r="B2" s="5"/>
      <c r="C2" s="5"/>
      <c r="D2" s="5"/>
      <c r="E2" s="5"/>
      <c r="F2" s="5"/>
      <c r="G2" s="5"/>
      <c r="H2" s="5"/>
      <c r="I2" s="5"/>
      <c r="J2" s="5"/>
      <c r="K2" s="5"/>
      <c r="L2" s="5"/>
      <c r="M2" s="5"/>
      <c r="N2" s="5"/>
      <c r="O2" s="5"/>
      <c r="P2" s="5"/>
      <c r="Q2" s="5"/>
      <c r="R2" s="5"/>
      <c r="S2" s="5"/>
      <c r="T2" s="5"/>
      <c r="U2" s="5"/>
      <c r="V2" s="5"/>
      <c r="W2" s="5"/>
      <c r="X2" s="5"/>
      <c r="Y2" s="5"/>
    </row>
    <row r="3">
      <c r="A3" s="5" t="s">
        <v>90</v>
      </c>
      <c r="B3" s="8">
        <f>'Cash Details'!B13</f>
        <v>1775</v>
      </c>
      <c r="C3" s="8">
        <f>'Cash Details'!C13</f>
        <v>3583.25</v>
      </c>
      <c r="D3" s="8">
        <f>'Cash Details'!D13</f>
        <v>5425.31125</v>
      </c>
      <c r="E3" s="8">
        <f>'Cash Details'!E13</f>
        <v>7301.754269</v>
      </c>
      <c r="F3" s="8">
        <f>'Cash Details'!F13</f>
        <v>9213.158996</v>
      </c>
      <c r="G3" s="8">
        <f>'Cash Details'!G13</f>
        <v>11160.11495</v>
      </c>
      <c r="H3" s="8">
        <f>'Cash Details'!H13</f>
        <v>13143.22137</v>
      </c>
      <c r="I3" s="8">
        <f>'Cash Details'!I13</f>
        <v>15163.0874</v>
      </c>
      <c r="J3" s="8">
        <f>'Cash Details'!J13</f>
        <v>17220.33223</v>
      </c>
      <c r="K3" s="8">
        <f>'Cash Details'!K13</f>
        <v>19315.58528</v>
      </c>
      <c r="L3" s="8">
        <f>'Cash Details'!L13</f>
        <v>21449.48634</v>
      </c>
      <c r="M3" s="8">
        <f>'Cash Details'!M13</f>
        <v>23622.68578</v>
      </c>
      <c r="N3" s="8">
        <f>'Cash Details'!N13</f>
        <v>25835.84468</v>
      </c>
      <c r="O3" s="8">
        <f>'Cash Details'!O13</f>
        <v>28089.63504</v>
      </c>
      <c r="P3" s="8">
        <f>'Cash Details'!P13</f>
        <v>30384.73993</v>
      </c>
      <c r="Q3" s="8">
        <f>'Cash Details'!Q13</f>
        <v>32721.85371</v>
      </c>
      <c r="R3" s="8">
        <f>'Cash Details'!R13</f>
        <v>35101.68216</v>
      </c>
      <c r="S3" s="8">
        <f>'Cash Details'!S13</f>
        <v>37524.94275</v>
      </c>
      <c r="T3" s="8">
        <f>'Cash Details'!T13</f>
        <v>39992.36473</v>
      </c>
      <c r="U3" s="8">
        <f>'Cash Details'!U13</f>
        <v>42504.68941</v>
      </c>
      <c r="V3" s="8">
        <f>'Cash Details'!V13</f>
        <v>45062.67031</v>
      </c>
      <c r="W3" s="8">
        <f>'Cash Details'!W13</f>
        <v>47667.07337</v>
      </c>
      <c r="X3" s="8">
        <f>'Cash Details'!X13</f>
        <v>50318.67717</v>
      </c>
      <c r="Y3" s="8">
        <f>'Cash Details'!Y13</f>
        <v>53018.27312</v>
      </c>
    </row>
    <row r="4">
      <c r="A4" s="5"/>
      <c r="B4" s="5"/>
      <c r="C4" s="5"/>
      <c r="D4" s="5"/>
      <c r="E4" s="5"/>
      <c r="F4" s="5"/>
      <c r="G4" s="5"/>
      <c r="H4" s="5"/>
      <c r="I4" s="5"/>
      <c r="J4" s="5"/>
      <c r="K4" s="5"/>
      <c r="L4" s="5"/>
      <c r="M4" s="5"/>
      <c r="N4" s="5"/>
      <c r="O4" s="5"/>
      <c r="P4" s="5"/>
      <c r="Q4" s="5"/>
      <c r="R4" s="5"/>
      <c r="S4" s="5"/>
      <c r="T4" s="5"/>
      <c r="U4" s="5"/>
      <c r="V4" s="5"/>
      <c r="W4" s="5"/>
      <c r="X4" s="5"/>
      <c r="Y4" s="5"/>
    </row>
    <row r="5">
      <c r="A5" s="5" t="s">
        <v>94</v>
      </c>
      <c r="B5" s="8">
        <f>'Stocks-RM'!B41</f>
        <v>3989.375</v>
      </c>
      <c r="C5" s="8">
        <f>'Stocks-RM'!C41</f>
        <v>8033.025</v>
      </c>
      <c r="D5" s="8">
        <f>'Stocks-RM'!D41</f>
        <v>12131.43219</v>
      </c>
      <c r="E5" s="8">
        <f>'Stocks-RM'!E41</f>
        <v>16285.0779</v>
      </c>
      <c r="F5" s="8">
        <f>'Stocks-RM'!F41</f>
        <v>20494.44241</v>
      </c>
      <c r="G5" s="8">
        <f>'Stocks-RM'!G41</f>
        <v>24760.00476</v>
      </c>
      <c r="H5" s="8">
        <f>'Stocks-RM'!H41</f>
        <v>29082.24251</v>
      </c>
      <c r="I5" s="8">
        <f>'Stocks-RM'!I41</f>
        <v>33461.63158</v>
      </c>
      <c r="J5" s="8">
        <f>'Stocks-RM'!J41</f>
        <v>37898.64595</v>
      </c>
      <c r="K5" s="8">
        <f>'Stocks-RM'!K41</f>
        <v>42393.75749</v>
      </c>
      <c r="L5" s="8">
        <f>'Stocks-RM'!L41</f>
        <v>46947.4357</v>
      </c>
      <c r="M5" s="8">
        <f>'Stocks-RM'!M41</f>
        <v>51560.14745</v>
      </c>
      <c r="N5" s="8">
        <f>'Stocks-RM'!N41</f>
        <v>56232.35674</v>
      </c>
      <c r="O5" s="8">
        <f>'Stocks-RM'!O41</f>
        <v>60964.52442</v>
      </c>
      <c r="P5" s="8">
        <f>'Stocks-RM'!P41</f>
        <v>65757.10794</v>
      </c>
      <c r="Q5" s="8">
        <f>'Stocks-RM'!Q41</f>
        <v>70610.56103</v>
      </c>
      <c r="R5" s="8">
        <f>'Stocks-RM'!R41</f>
        <v>75525.33343</v>
      </c>
      <c r="S5" s="8">
        <f>'Stocks-RM'!S41</f>
        <v>80501.87059</v>
      </c>
      <c r="T5" s="8">
        <f>'Stocks-RM'!T41</f>
        <v>85540.61335</v>
      </c>
      <c r="U5" s="8">
        <f>'Stocks-RM'!U41</f>
        <v>90641.9976</v>
      </c>
      <c r="V5" s="8">
        <f>'Stocks-RM'!V41</f>
        <v>95806.45397</v>
      </c>
      <c r="W5" s="8">
        <f>'Stocks-RM'!W41</f>
        <v>101034.4075</v>
      </c>
      <c r="X5" s="8">
        <f>'Stocks-RM'!X41</f>
        <v>106326.2772</v>
      </c>
      <c r="Y5" s="8">
        <f>'Stocks-RM'!Y41</f>
        <v>111682.4757</v>
      </c>
    </row>
    <row r="6">
      <c r="A6" s="5" t="s">
        <v>95</v>
      </c>
      <c r="B6" s="8">
        <f>'Stocks-Donut'!B25</f>
        <v>727</v>
      </c>
      <c r="C6" s="8">
        <f>'Stocks-Donut'!C25</f>
        <v>1463.38625</v>
      </c>
      <c r="D6" s="8">
        <f>'Stocks-Donut'!D25</f>
        <v>2209.600569</v>
      </c>
      <c r="E6" s="8">
        <f>'Stocks-Donut'!E25</f>
        <v>2966.099679</v>
      </c>
      <c r="F6" s="8">
        <f>'Stocks-Donut'!F25</f>
        <v>3733.355626</v>
      </c>
      <c r="G6" s="8">
        <f>'Stocks-Donut'!G25</f>
        <v>4511.856203</v>
      </c>
      <c r="H6" s="8">
        <f>'Stocks-Donut'!H25</f>
        <v>5302.105391</v>
      </c>
      <c r="I6" s="8">
        <f>'Stocks-Donut'!I25</f>
        <v>6104.623811</v>
      </c>
      <c r="J6" s="8">
        <f>'Stocks-Donut'!J25</f>
        <v>6919.949181</v>
      </c>
      <c r="K6" s="8">
        <f>'Stocks-Donut'!K25</f>
        <v>7748.636794</v>
      </c>
      <c r="L6" s="8">
        <f>'Stocks-Donut'!L25</f>
        <v>8591.260002</v>
      </c>
      <c r="M6" s="8">
        <f>'Stocks-Donut'!M25</f>
        <v>9448.41071</v>
      </c>
      <c r="N6" s="8">
        <f>'Stocks-Donut'!N25</f>
        <v>10320.69989</v>
      </c>
      <c r="O6" s="8">
        <f>'Stocks-Donut'!O25</f>
        <v>11208.75811</v>
      </c>
      <c r="P6" s="8">
        <f>'Stocks-Donut'!P25</f>
        <v>12113.23606</v>
      </c>
      <c r="Q6" s="8">
        <f>'Stocks-Donut'!Q25</f>
        <v>13034.80511</v>
      </c>
      <c r="R6" s="8">
        <f>'Stocks-Donut'!R25</f>
        <v>13974.15787</v>
      </c>
      <c r="S6" s="8">
        <f>'Stocks-Donut'!S25</f>
        <v>14932.00876</v>
      </c>
      <c r="T6" s="8">
        <f>'Stocks-Donut'!T25</f>
        <v>15909.09464</v>
      </c>
      <c r="U6" s="8">
        <f>'Stocks-Donut'!U25</f>
        <v>16906.17538</v>
      </c>
      <c r="V6" s="8">
        <f>'Stocks-Donut'!V25</f>
        <v>17924.03447</v>
      </c>
      <c r="W6" s="8">
        <f>'Stocks-Donut'!W25</f>
        <v>18963.47974</v>
      </c>
      <c r="X6" s="8">
        <f>'Stocks-Donut'!X25</f>
        <v>20025.34391</v>
      </c>
      <c r="Y6" s="8">
        <f>'Stocks-Donut'!Y25</f>
        <v>21110.48535</v>
      </c>
    </row>
    <row r="7">
      <c r="A7" s="5"/>
      <c r="B7" s="5"/>
      <c r="C7" s="5"/>
      <c r="D7" s="5"/>
      <c r="E7" s="5"/>
      <c r="F7" s="5"/>
      <c r="G7" s="5"/>
      <c r="H7" s="5"/>
      <c r="I7" s="5"/>
      <c r="J7" s="5"/>
      <c r="K7" s="5"/>
      <c r="L7" s="5"/>
      <c r="M7" s="5"/>
      <c r="N7" s="5"/>
      <c r="O7" s="5"/>
      <c r="P7" s="5"/>
      <c r="Q7" s="5"/>
      <c r="R7" s="5"/>
      <c r="S7" s="5"/>
      <c r="T7" s="5"/>
      <c r="U7" s="5"/>
      <c r="V7" s="5"/>
      <c r="W7" s="5"/>
      <c r="X7" s="5"/>
      <c r="Y7" s="5"/>
    </row>
    <row r="8">
      <c r="A8" s="5" t="s">
        <v>96</v>
      </c>
      <c r="B8" s="8">
        <f t="shared" ref="B8:Y8" si="1">B3+B5+B6</f>
        <v>6491.375</v>
      </c>
      <c r="C8" s="8">
        <f t="shared" si="1"/>
        <v>13079.66125</v>
      </c>
      <c r="D8" s="8">
        <f t="shared" si="1"/>
        <v>19766.34401</v>
      </c>
      <c r="E8" s="8">
        <f t="shared" si="1"/>
        <v>26552.93184</v>
      </c>
      <c r="F8" s="8">
        <f t="shared" si="1"/>
        <v>33440.95703</v>
      </c>
      <c r="G8" s="8">
        <f t="shared" si="1"/>
        <v>40431.9759</v>
      </c>
      <c r="H8" s="8">
        <f t="shared" si="1"/>
        <v>47527.56927</v>
      </c>
      <c r="I8" s="8">
        <f t="shared" si="1"/>
        <v>54729.34279</v>
      </c>
      <c r="J8" s="8">
        <f t="shared" si="1"/>
        <v>62038.92736</v>
      </c>
      <c r="K8" s="8">
        <f t="shared" si="1"/>
        <v>69457.97957</v>
      </c>
      <c r="L8" s="8">
        <f t="shared" si="1"/>
        <v>76988.18205</v>
      </c>
      <c r="M8" s="8">
        <f t="shared" si="1"/>
        <v>84631.24394</v>
      </c>
      <c r="N8" s="8">
        <f t="shared" si="1"/>
        <v>92388.90132</v>
      </c>
      <c r="O8" s="8">
        <f t="shared" si="1"/>
        <v>100262.9176</v>
      </c>
      <c r="P8" s="8">
        <f t="shared" si="1"/>
        <v>108255.0839</v>
      </c>
      <c r="Q8" s="8">
        <f t="shared" si="1"/>
        <v>116367.2198</v>
      </c>
      <c r="R8" s="8">
        <f t="shared" si="1"/>
        <v>124601.1735</v>
      </c>
      <c r="S8" s="8">
        <f t="shared" si="1"/>
        <v>132958.8221</v>
      </c>
      <c r="T8" s="8">
        <f t="shared" si="1"/>
        <v>141442.0727</v>
      </c>
      <c r="U8" s="8">
        <f t="shared" si="1"/>
        <v>150052.8624</v>
      </c>
      <c r="V8" s="8">
        <f t="shared" si="1"/>
        <v>158793.1588</v>
      </c>
      <c r="W8" s="8">
        <f t="shared" si="1"/>
        <v>167664.9606</v>
      </c>
      <c r="X8" s="8">
        <f t="shared" si="1"/>
        <v>176670.2982</v>
      </c>
      <c r="Y8" s="8">
        <f t="shared" si="1"/>
        <v>185811.2342</v>
      </c>
    </row>
    <row r="9">
      <c r="A9" s="5"/>
      <c r="B9" s="5"/>
      <c r="C9" s="5"/>
      <c r="D9" s="5"/>
      <c r="E9" s="5"/>
      <c r="F9" s="5"/>
      <c r="G9" s="5"/>
      <c r="H9" s="5"/>
      <c r="I9" s="5"/>
      <c r="J9" s="5"/>
      <c r="K9" s="5"/>
      <c r="L9" s="5"/>
      <c r="M9" s="5"/>
      <c r="N9" s="5"/>
      <c r="O9" s="5"/>
      <c r="P9" s="5"/>
      <c r="Q9" s="5"/>
      <c r="R9" s="5"/>
      <c r="S9" s="5"/>
      <c r="T9" s="5"/>
      <c r="U9" s="5"/>
      <c r="V9" s="5"/>
      <c r="W9" s="5"/>
      <c r="X9" s="5"/>
      <c r="Y9" s="5"/>
    </row>
    <row r="10">
      <c r="A10" s="5" t="s">
        <v>97</v>
      </c>
      <c r="B10" s="5"/>
      <c r="C10" s="5"/>
      <c r="D10" s="5"/>
      <c r="E10" s="5"/>
      <c r="F10" s="5"/>
      <c r="G10" s="5"/>
      <c r="H10" s="5"/>
      <c r="I10" s="5"/>
      <c r="J10" s="5"/>
      <c r="K10" s="5"/>
      <c r="L10" s="5"/>
      <c r="M10" s="5"/>
      <c r="N10" s="5"/>
      <c r="O10" s="5"/>
      <c r="P10" s="5"/>
      <c r="Q10" s="5"/>
      <c r="R10" s="5"/>
      <c r="S10" s="5"/>
      <c r="T10" s="5"/>
      <c r="U10" s="5"/>
      <c r="V10" s="5"/>
      <c r="W10" s="5"/>
      <c r="X10" s="5"/>
      <c r="Y10" s="5"/>
    </row>
    <row r="11">
      <c r="A11" s="5"/>
      <c r="B11" s="5"/>
      <c r="C11" s="5"/>
      <c r="D11" s="5"/>
      <c r="E11" s="5"/>
      <c r="F11" s="5"/>
      <c r="G11" s="5"/>
      <c r="H11" s="5"/>
      <c r="I11" s="5"/>
      <c r="J11" s="5"/>
      <c r="K11" s="5"/>
      <c r="L11" s="5"/>
      <c r="M11" s="5"/>
      <c r="N11" s="5"/>
      <c r="O11" s="5"/>
      <c r="P11" s="5"/>
      <c r="Q11" s="5"/>
      <c r="R11" s="5"/>
      <c r="S11" s="5"/>
      <c r="T11" s="5"/>
      <c r="U11" s="5"/>
      <c r="V11" s="5"/>
      <c r="W11" s="5"/>
      <c r="X11" s="5"/>
      <c r="Y11" s="5"/>
    </row>
    <row r="12">
      <c r="A12" s="5" t="s">
        <v>98</v>
      </c>
      <c r="B12" s="11">
        <v>0.0</v>
      </c>
      <c r="C12" s="11">
        <v>0.0</v>
      </c>
      <c r="D12" s="11">
        <v>0.0</v>
      </c>
      <c r="E12" s="11">
        <v>0.0</v>
      </c>
      <c r="F12" s="11">
        <v>0.0</v>
      </c>
      <c r="G12" s="11">
        <v>0.0</v>
      </c>
      <c r="H12" s="11">
        <v>0.0</v>
      </c>
      <c r="I12" s="11">
        <v>0.0</v>
      </c>
      <c r="J12" s="11">
        <v>0.0</v>
      </c>
      <c r="K12" s="11">
        <v>0.0</v>
      </c>
      <c r="L12" s="11">
        <v>0.0</v>
      </c>
      <c r="M12" s="11">
        <v>0.0</v>
      </c>
      <c r="N12" s="11">
        <v>0.0</v>
      </c>
      <c r="O12" s="11">
        <v>0.0</v>
      </c>
      <c r="P12" s="11">
        <v>0.0</v>
      </c>
      <c r="Q12" s="11">
        <v>0.0</v>
      </c>
      <c r="R12" s="11">
        <v>0.0</v>
      </c>
      <c r="S12" s="11">
        <v>0.0</v>
      </c>
      <c r="T12" s="11">
        <v>0.0</v>
      </c>
      <c r="U12" s="11">
        <v>0.0</v>
      </c>
      <c r="V12" s="11">
        <v>0.0</v>
      </c>
      <c r="W12" s="11">
        <v>0.0</v>
      </c>
      <c r="X12" s="11">
        <v>0.0</v>
      </c>
      <c r="Y12" s="11">
        <v>0.0</v>
      </c>
    </row>
    <row r="13">
      <c r="A13" s="5"/>
      <c r="B13" s="5"/>
      <c r="C13" s="5"/>
      <c r="D13" s="5"/>
      <c r="E13" s="5"/>
      <c r="F13" s="5"/>
      <c r="G13" s="5"/>
      <c r="H13" s="5"/>
      <c r="I13" s="5"/>
      <c r="J13" s="5"/>
      <c r="K13" s="5"/>
      <c r="L13" s="5"/>
      <c r="M13" s="5"/>
      <c r="N13" s="5"/>
      <c r="O13" s="5"/>
      <c r="P13" s="5"/>
      <c r="Q13" s="5"/>
      <c r="R13" s="5"/>
      <c r="S13" s="5"/>
      <c r="T13" s="5"/>
      <c r="U13" s="5"/>
      <c r="V13" s="5"/>
      <c r="W13" s="5"/>
      <c r="X13" s="5"/>
      <c r="Y13" s="5"/>
    </row>
    <row r="14">
      <c r="A14" s="15" t="s">
        <v>99</v>
      </c>
      <c r="B14" s="8">
        <f t="shared" ref="B14:Y14" si="2">B8-B12</f>
        <v>6491.375</v>
      </c>
      <c r="C14" s="8">
        <f t="shared" si="2"/>
        <v>13079.66125</v>
      </c>
      <c r="D14" s="8">
        <f t="shared" si="2"/>
        <v>19766.34401</v>
      </c>
      <c r="E14" s="8">
        <f t="shared" si="2"/>
        <v>26552.93184</v>
      </c>
      <c r="F14" s="8">
        <f t="shared" si="2"/>
        <v>33440.95703</v>
      </c>
      <c r="G14" s="8">
        <f t="shared" si="2"/>
        <v>40431.9759</v>
      </c>
      <c r="H14" s="8">
        <f t="shared" si="2"/>
        <v>47527.56927</v>
      </c>
      <c r="I14" s="8">
        <f t="shared" si="2"/>
        <v>54729.34279</v>
      </c>
      <c r="J14" s="8">
        <f t="shared" si="2"/>
        <v>62038.92736</v>
      </c>
      <c r="K14" s="8">
        <f t="shared" si="2"/>
        <v>69457.97957</v>
      </c>
      <c r="L14" s="8">
        <f t="shared" si="2"/>
        <v>76988.18205</v>
      </c>
      <c r="M14" s="8">
        <f t="shared" si="2"/>
        <v>84631.24394</v>
      </c>
      <c r="N14" s="8">
        <f t="shared" si="2"/>
        <v>92388.90132</v>
      </c>
      <c r="O14" s="8">
        <f t="shared" si="2"/>
        <v>100262.9176</v>
      </c>
      <c r="P14" s="8">
        <f t="shared" si="2"/>
        <v>108255.0839</v>
      </c>
      <c r="Q14" s="8">
        <f t="shared" si="2"/>
        <v>116367.2198</v>
      </c>
      <c r="R14" s="8">
        <f t="shared" si="2"/>
        <v>124601.1735</v>
      </c>
      <c r="S14" s="8">
        <f t="shared" si="2"/>
        <v>132958.8221</v>
      </c>
      <c r="T14" s="8">
        <f t="shared" si="2"/>
        <v>141442.0727</v>
      </c>
      <c r="U14" s="8">
        <f t="shared" si="2"/>
        <v>150052.8624</v>
      </c>
      <c r="V14" s="8">
        <f t="shared" si="2"/>
        <v>158793.1588</v>
      </c>
      <c r="W14" s="8">
        <f t="shared" si="2"/>
        <v>167664.9606</v>
      </c>
      <c r="X14" s="8">
        <f t="shared" si="2"/>
        <v>176670.2982</v>
      </c>
      <c r="Y14" s="8">
        <f t="shared" si="2"/>
        <v>185811.2342</v>
      </c>
    </row>
    <row r="15">
      <c r="A15" s="5"/>
      <c r="B15" s="5"/>
      <c r="C15" s="5"/>
      <c r="D15" s="5"/>
      <c r="E15" s="5"/>
      <c r="F15" s="5"/>
      <c r="G15" s="5"/>
      <c r="H15" s="5"/>
      <c r="I15" s="5"/>
      <c r="J15" s="5"/>
      <c r="K15" s="5"/>
      <c r="L15" s="5"/>
      <c r="M15" s="5"/>
      <c r="N15" s="5"/>
      <c r="O15" s="5"/>
      <c r="P15" s="5"/>
      <c r="Q15" s="5"/>
      <c r="R15" s="5"/>
      <c r="S15" s="5"/>
      <c r="T15" s="5"/>
      <c r="U15" s="5"/>
      <c r="V15" s="5"/>
      <c r="W15" s="5"/>
      <c r="X15" s="5"/>
      <c r="Y15" s="5"/>
    </row>
    <row r="16">
      <c r="A16" s="5" t="s">
        <v>100</v>
      </c>
      <c r="B16" s="11">
        <v>0.0</v>
      </c>
      <c r="C16" s="8">
        <f t="shared" ref="C16:Y16" si="3">B18</f>
        <v>6491.375</v>
      </c>
      <c r="D16" s="8">
        <f t="shared" si="3"/>
        <v>13079.66125</v>
      </c>
      <c r="E16" s="8">
        <f t="shared" si="3"/>
        <v>19766.34401</v>
      </c>
      <c r="F16" s="8">
        <f t="shared" si="3"/>
        <v>26552.93184</v>
      </c>
      <c r="G16" s="8">
        <f t="shared" si="3"/>
        <v>33440.95703</v>
      </c>
      <c r="H16" s="8">
        <f t="shared" si="3"/>
        <v>40431.9759</v>
      </c>
      <c r="I16" s="8">
        <f t="shared" si="3"/>
        <v>47527.56927</v>
      </c>
      <c r="J16" s="8">
        <f t="shared" si="3"/>
        <v>54729.34279</v>
      </c>
      <c r="K16" s="8">
        <f t="shared" si="3"/>
        <v>62038.92736</v>
      </c>
      <c r="L16" s="8">
        <f t="shared" si="3"/>
        <v>69457.97957</v>
      </c>
      <c r="M16" s="8">
        <f t="shared" si="3"/>
        <v>76988.18205</v>
      </c>
      <c r="N16" s="8">
        <f t="shared" si="3"/>
        <v>84631.24394</v>
      </c>
      <c r="O16" s="8">
        <f t="shared" si="3"/>
        <v>92388.90132</v>
      </c>
      <c r="P16" s="8">
        <f t="shared" si="3"/>
        <v>100262.9176</v>
      </c>
      <c r="Q16" s="8">
        <f t="shared" si="3"/>
        <v>108255.0839</v>
      </c>
      <c r="R16" s="8">
        <f t="shared" si="3"/>
        <v>116367.2198</v>
      </c>
      <c r="S16" s="8">
        <f t="shared" si="3"/>
        <v>124601.1735</v>
      </c>
      <c r="T16" s="8">
        <f t="shared" si="3"/>
        <v>132958.8221</v>
      </c>
      <c r="U16" s="8">
        <f t="shared" si="3"/>
        <v>141442.0727</v>
      </c>
      <c r="V16" s="8">
        <f t="shared" si="3"/>
        <v>150052.8624</v>
      </c>
      <c r="W16" s="8">
        <f t="shared" si="3"/>
        <v>158793.1588</v>
      </c>
      <c r="X16" s="8">
        <f t="shared" si="3"/>
        <v>167664.9606</v>
      </c>
      <c r="Y16" s="8">
        <f t="shared" si="3"/>
        <v>176670.2982</v>
      </c>
    </row>
    <row r="17">
      <c r="A17" s="5" t="s">
        <v>101</v>
      </c>
      <c r="B17" s="8">
        <f>'Sales and Costs'!B18</f>
        <v>6491.375</v>
      </c>
      <c r="C17" s="8">
        <f>'Sales and Costs'!C18</f>
        <v>6588.28625</v>
      </c>
      <c r="D17" s="8">
        <f>'Sales and Costs'!D18</f>
        <v>6686.682756</v>
      </c>
      <c r="E17" s="8">
        <f>'Sales and Costs'!E18</f>
        <v>6786.587837</v>
      </c>
      <c r="F17" s="8">
        <f>'Sales and Costs'!F18</f>
        <v>6888.025186</v>
      </c>
      <c r="G17" s="8">
        <f>'Sales and Costs'!G18</f>
        <v>6991.018875</v>
      </c>
      <c r="H17" s="8">
        <f>'Sales and Costs'!H18</f>
        <v>7095.593367</v>
      </c>
      <c r="I17" s="8">
        <f>'Sales and Costs'!I18</f>
        <v>7201.773516</v>
      </c>
      <c r="J17" s="8">
        <f>'Sales and Costs'!J18</f>
        <v>7309.584575</v>
      </c>
      <c r="K17" s="8">
        <f>'Sales and Costs'!K18</f>
        <v>7419.052205</v>
      </c>
      <c r="L17" s="8">
        <f>'Sales and Costs'!L18</f>
        <v>7530.202481</v>
      </c>
      <c r="M17" s="8">
        <f>'Sales and Costs'!M18</f>
        <v>7643.061896</v>
      </c>
      <c r="N17" s="8">
        <f>'Sales and Costs'!N18</f>
        <v>7757.65737</v>
      </c>
      <c r="O17" s="8">
        <f>'Sales and Costs'!O18</f>
        <v>7874.016259</v>
      </c>
      <c r="P17" s="8">
        <f>'Sales and Costs'!P18</f>
        <v>7992.166358</v>
      </c>
      <c r="Q17" s="8">
        <f>'Sales and Costs'!Q18</f>
        <v>8112.135912</v>
      </c>
      <c r="R17" s="8">
        <f>'Sales and Costs'!R18</f>
        <v>8233.953619</v>
      </c>
      <c r="S17" s="8">
        <f>'Sales and Costs'!S18</f>
        <v>8357.648644</v>
      </c>
      <c r="T17" s="8">
        <f>'Sales and Costs'!T18</f>
        <v>8483.250621</v>
      </c>
      <c r="U17" s="8">
        <f>'Sales and Costs'!U18</f>
        <v>8610.789663</v>
      </c>
      <c r="V17" s="8">
        <f>'Sales and Costs'!V18</f>
        <v>8740.296368</v>
      </c>
      <c r="W17" s="8">
        <f>'Sales and Costs'!W18</f>
        <v>8871.801832</v>
      </c>
      <c r="X17" s="8">
        <f>'Sales and Costs'!X18</f>
        <v>9005.337652</v>
      </c>
      <c r="Y17" s="8">
        <f>'Sales and Costs'!Y18</f>
        <v>9140.935935</v>
      </c>
    </row>
    <row r="18">
      <c r="A18" s="5" t="s">
        <v>102</v>
      </c>
      <c r="B18" s="8">
        <f t="shared" ref="B18:Y18" si="4">B16+B17</f>
        <v>6491.375</v>
      </c>
      <c r="C18" s="8">
        <f t="shared" si="4"/>
        <v>13079.66125</v>
      </c>
      <c r="D18" s="8">
        <f t="shared" si="4"/>
        <v>19766.34401</v>
      </c>
      <c r="E18" s="8">
        <f t="shared" si="4"/>
        <v>26552.93184</v>
      </c>
      <c r="F18" s="8">
        <f t="shared" si="4"/>
        <v>33440.95703</v>
      </c>
      <c r="G18" s="8">
        <f t="shared" si="4"/>
        <v>40431.9759</v>
      </c>
      <c r="H18" s="8">
        <f t="shared" si="4"/>
        <v>47527.56927</v>
      </c>
      <c r="I18" s="8">
        <f t="shared" si="4"/>
        <v>54729.34279</v>
      </c>
      <c r="J18" s="8">
        <f t="shared" si="4"/>
        <v>62038.92736</v>
      </c>
      <c r="K18" s="8">
        <f t="shared" si="4"/>
        <v>69457.97957</v>
      </c>
      <c r="L18" s="8">
        <f t="shared" si="4"/>
        <v>76988.18205</v>
      </c>
      <c r="M18" s="8">
        <f t="shared" si="4"/>
        <v>84631.24394</v>
      </c>
      <c r="N18" s="8">
        <f t="shared" si="4"/>
        <v>92388.90132</v>
      </c>
      <c r="O18" s="8">
        <f t="shared" si="4"/>
        <v>100262.9176</v>
      </c>
      <c r="P18" s="8">
        <f t="shared" si="4"/>
        <v>108255.0839</v>
      </c>
      <c r="Q18" s="8">
        <f t="shared" si="4"/>
        <v>116367.2198</v>
      </c>
      <c r="R18" s="8">
        <f t="shared" si="4"/>
        <v>124601.1735</v>
      </c>
      <c r="S18" s="8">
        <f t="shared" si="4"/>
        <v>132958.8221</v>
      </c>
      <c r="T18" s="8">
        <f t="shared" si="4"/>
        <v>141442.0727</v>
      </c>
      <c r="U18" s="8">
        <f t="shared" si="4"/>
        <v>150052.8624</v>
      </c>
      <c r="V18" s="8">
        <f t="shared" si="4"/>
        <v>158793.1588</v>
      </c>
      <c r="W18" s="8">
        <f t="shared" si="4"/>
        <v>167664.9606</v>
      </c>
      <c r="X18" s="8">
        <f t="shared" si="4"/>
        <v>176670.2982</v>
      </c>
      <c r="Y18" s="8">
        <f t="shared" si="4"/>
        <v>185811.2342</v>
      </c>
    </row>
    <row r="19">
      <c r="A19" s="5"/>
      <c r="B19" s="5"/>
      <c r="C19" s="5"/>
      <c r="D19" s="5"/>
      <c r="E19" s="5"/>
      <c r="F19" s="5"/>
      <c r="G19" s="5"/>
      <c r="H19" s="5"/>
      <c r="I19" s="5"/>
      <c r="J19" s="5"/>
      <c r="K19" s="5"/>
      <c r="L19" s="5"/>
      <c r="M19" s="5"/>
      <c r="N19" s="5"/>
      <c r="O19" s="5"/>
      <c r="P19" s="5"/>
      <c r="Q19" s="5"/>
      <c r="R19" s="5"/>
      <c r="S19" s="5"/>
      <c r="T19" s="5"/>
      <c r="U19" s="5"/>
      <c r="V19" s="5"/>
      <c r="W19" s="5"/>
      <c r="X19" s="5"/>
      <c r="Y19" s="5"/>
    </row>
    <row r="20">
      <c r="A20" s="15" t="s">
        <v>103</v>
      </c>
      <c r="B20" s="8">
        <f t="shared" ref="B20:Y20" si="5">B14-B18</f>
        <v>0</v>
      </c>
      <c r="C20" s="8">
        <f t="shared" si="5"/>
        <v>0</v>
      </c>
      <c r="D20" s="8">
        <f t="shared" si="5"/>
        <v>0</v>
      </c>
      <c r="E20" s="8">
        <f t="shared" si="5"/>
        <v>0</v>
      </c>
      <c r="F20" s="8">
        <f t="shared" si="5"/>
        <v>0</v>
      </c>
      <c r="G20" s="8">
        <f t="shared" si="5"/>
        <v>0</v>
      </c>
      <c r="H20" s="8">
        <f t="shared" si="5"/>
        <v>0</v>
      </c>
      <c r="I20" s="8">
        <f t="shared" si="5"/>
        <v>0</v>
      </c>
      <c r="J20" s="8">
        <f t="shared" si="5"/>
        <v>0</v>
      </c>
      <c r="K20" s="8">
        <f t="shared" si="5"/>
        <v>0</v>
      </c>
      <c r="L20" s="8">
        <f t="shared" si="5"/>
        <v>0</v>
      </c>
      <c r="M20" s="8">
        <f t="shared" si="5"/>
        <v>0</v>
      </c>
      <c r="N20" s="8">
        <f t="shared" si="5"/>
        <v>0</v>
      </c>
      <c r="O20" s="8">
        <f t="shared" si="5"/>
        <v>0</v>
      </c>
      <c r="P20" s="8">
        <f t="shared" si="5"/>
        <v>0</v>
      </c>
      <c r="Q20" s="8">
        <f t="shared" si="5"/>
        <v>0</v>
      </c>
      <c r="R20" s="8">
        <f t="shared" si="5"/>
        <v>0</v>
      </c>
      <c r="S20" s="8">
        <f t="shared" si="5"/>
        <v>0</v>
      </c>
      <c r="T20" s="8">
        <f t="shared" si="5"/>
        <v>0</v>
      </c>
      <c r="U20" s="8">
        <f t="shared" si="5"/>
        <v>0</v>
      </c>
      <c r="V20" s="8">
        <f t="shared" si="5"/>
        <v>0</v>
      </c>
      <c r="W20" s="8">
        <f t="shared" si="5"/>
        <v>0</v>
      </c>
      <c r="X20" s="8">
        <f t="shared" si="5"/>
        <v>0</v>
      </c>
      <c r="Y20" s="8">
        <f t="shared" si="5"/>
        <v>0</v>
      </c>
    </row>
    <row r="21">
      <c r="A21" s="5"/>
      <c r="B21" s="5"/>
      <c r="C21" s="5"/>
      <c r="D21" s="5"/>
      <c r="E21" s="5"/>
      <c r="F21" s="5"/>
      <c r="G21" s="5"/>
      <c r="H21" s="5"/>
      <c r="I21" s="5"/>
      <c r="J21" s="5"/>
      <c r="K21" s="5"/>
      <c r="L21" s="5"/>
      <c r="M21" s="5"/>
      <c r="N21" s="5"/>
      <c r="O21" s="5"/>
      <c r="P21" s="5"/>
      <c r="Q21" s="5"/>
      <c r="R21" s="5"/>
      <c r="S21" s="5"/>
      <c r="T21" s="5"/>
      <c r="U21" s="5"/>
      <c r="V21" s="5"/>
      <c r="W21" s="5"/>
      <c r="X21" s="5"/>
      <c r="Y2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17</v>
      </c>
      <c r="B1" s="5"/>
      <c r="C1" s="5"/>
      <c r="D1" s="5"/>
      <c r="E1" s="5"/>
      <c r="F1" s="5"/>
      <c r="G1" s="5"/>
      <c r="H1" s="5"/>
      <c r="I1" s="5"/>
      <c r="J1" s="5"/>
      <c r="K1" s="5"/>
      <c r="L1" s="5"/>
      <c r="M1" s="5"/>
      <c r="N1" s="5"/>
      <c r="O1" s="5"/>
      <c r="P1" s="5"/>
      <c r="Q1" s="5"/>
      <c r="R1" s="5"/>
      <c r="S1" s="5"/>
      <c r="T1" s="5"/>
      <c r="U1" s="5"/>
      <c r="V1" s="5"/>
      <c r="W1" s="5"/>
      <c r="X1" s="5"/>
      <c r="Y1" s="5"/>
      <c r="Z1" s="5"/>
    </row>
    <row r="2">
      <c r="A2" s="5"/>
      <c r="B2" s="5" t="s">
        <v>18</v>
      </c>
      <c r="C2" s="5" t="s">
        <v>19</v>
      </c>
      <c r="D2" s="5" t="s">
        <v>20</v>
      </c>
      <c r="E2" s="5" t="s">
        <v>21</v>
      </c>
      <c r="F2" s="5" t="s">
        <v>22</v>
      </c>
      <c r="G2" s="5" t="s">
        <v>23</v>
      </c>
      <c r="H2" s="5" t="s">
        <v>24</v>
      </c>
      <c r="I2" s="5" t="s">
        <v>25</v>
      </c>
      <c r="J2" s="5"/>
      <c r="K2" s="5"/>
      <c r="L2" s="5"/>
      <c r="M2" s="5"/>
      <c r="N2" s="5"/>
      <c r="O2" s="5"/>
      <c r="P2" s="5"/>
      <c r="Q2" s="5"/>
      <c r="R2" s="5"/>
      <c r="S2" s="5"/>
      <c r="T2" s="5"/>
      <c r="U2" s="5"/>
      <c r="V2" s="5"/>
      <c r="W2" s="5"/>
      <c r="X2" s="5"/>
      <c r="Y2" s="5"/>
      <c r="Z2" s="5"/>
    </row>
    <row r="3">
      <c r="A3" s="5" t="s">
        <v>26</v>
      </c>
      <c r="B3" s="7">
        <v>0.15</v>
      </c>
      <c r="C3" s="7">
        <v>0.5</v>
      </c>
      <c r="D3" s="7">
        <v>0.15</v>
      </c>
      <c r="E3" s="7">
        <v>0.15</v>
      </c>
      <c r="F3" s="7">
        <v>0.05</v>
      </c>
      <c r="G3" s="7">
        <v>0.0</v>
      </c>
      <c r="H3" s="7">
        <v>0.0</v>
      </c>
      <c r="I3" s="7">
        <v>0.0</v>
      </c>
      <c r="J3" s="5"/>
      <c r="K3" s="5"/>
      <c r="L3" s="5"/>
      <c r="M3" s="5"/>
      <c r="N3" s="5"/>
      <c r="O3" s="5"/>
      <c r="P3" s="5"/>
      <c r="Q3" s="5"/>
      <c r="R3" s="5"/>
      <c r="S3" s="5"/>
      <c r="T3" s="5"/>
      <c r="U3" s="5"/>
      <c r="V3" s="5"/>
      <c r="W3" s="5"/>
      <c r="X3" s="5"/>
      <c r="Y3" s="5"/>
      <c r="Z3" s="5"/>
    </row>
    <row r="4">
      <c r="A4" s="5" t="s">
        <v>27</v>
      </c>
      <c r="B4" s="7">
        <v>0.15</v>
      </c>
      <c r="C4" s="7">
        <v>0.5</v>
      </c>
      <c r="D4" s="7">
        <v>0.15</v>
      </c>
      <c r="E4" s="7">
        <v>0.15</v>
      </c>
      <c r="F4" s="7">
        <v>0.0</v>
      </c>
      <c r="G4" s="7">
        <v>0.05</v>
      </c>
      <c r="H4" s="7">
        <v>0.0</v>
      </c>
      <c r="I4" s="7">
        <v>0.0</v>
      </c>
      <c r="J4" s="5"/>
      <c r="K4" s="5"/>
      <c r="L4" s="5"/>
      <c r="M4" s="5"/>
      <c r="N4" s="5"/>
      <c r="O4" s="5"/>
      <c r="P4" s="5"/>
      <c r="Q4" s="5"/>
      <c r="R4" s="5"/>
      <c r="S4" s="5"/>
      <c r="T4" s="5"/>
      <c r="U4" s="5"/>
      <c r="V4" s="5"/>
      <c r="W4" s="5"/>
      <c r="X4" s="5"/>
      <c r="Y4" s="5"/>
      <c r="Z4" s="5"/>
    </row>
    <row r="5">
      <c r="A5" s="5" t="s">
        <v>28</v>
      </c>
      <c r="B5" s="7">
        <v>0.18</v>
      </c>
      <c r="C5" s="7">
        <v>0.5</v>
      </c>
      <c r="D5" s="7">
        <v>0.15</v>
      </c>
      <c r="E5" s="7">
        <v>0.15</v>
      </c>
      <c r="F5" s="7">
        <v>0.0</v>
      </c>
      <c r="G5" s="7">
        <v>0.0</v>
      </c>
      <c r="H5" s="7">
        <v>0.02</v>
      </c>
      <c r="I5" s="7">
        <v>0.0</v>
      </c>
      <c r="J5" s="5"/>
      <c r="K5" s="5"/>
      <c r="L5" s="5"/>
      <c r="M5" s="5"/>
      <c r="N5" s="5"/>
      <c r="O5" s="5"/>
      <c r="P5" s="5"/>
      <c r="Q5" s="5"/>
      <c r="R5" s="5"/>
      <c r="S5" s="5"/>
      <c r="T5" s="5"/>
      <c r="U5" s="5"/>
      <c r="V5" s="5"/>
      <c r="W5" s="5"/>
      <c r="X5" s="5"/>
      <c r="Y5" s="5"/>
      <c r="Z5" s="5"/>
    </row>
    <row r="6">
      <c r="A6" s="5" t="s">
        <v>29</v>
      </c>
      <c r="B6" s="7">
        <v>0.15</v>
      </c>
      <c r="C6" s="7">
        <v>0.5</v>
      </c>
      <c r="D6" s="7">
        <v>0.15</v>
      </c>
      <c r="E6" s="7">
        <v>0.15</v>
      </c>
      <c r="F6" s="7">
        <v>0.02</v>
      </c>
      <c r="G6" s="7">
        <v>0.02</v>
      </c>
      <c r="H6" s="7">
        <v>0.0</v>
      </c>
      <c r="I6" s="7">
        <v>0.01</v>
      </c>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6" t="s">
        <v>30</v>
      </c>
      <c r="B8" s="5"/>
      <c r="C8" s="6" t="s">
        <v>31</v>
      </c>
      <c r="D8" s="5"/>
      <c r="E8" s="5"/>
      <c r="F8" s="5"/>
      <c r="G8" s="5"/>
      <c r="H8" s="5"/>
      <c r="I8" s="5"/>
      <c r="J8" s="5"/>
      <c r="K8" s="5"/>
      <c r="L8" s="5"/>
      <c r="M8" s="5"/>
      <c r="N8" s="5"/>
      <c r="O8" s="5"/>
      <c r="P8" s="5"/>
      <c r="Q8" s="5"/>
      <c r="R8" s="5"/>
      <c r="S8" s="5"/>
      <c r="T8" s="5"/>
      <c r="U8" s="5"/>
      <c r="V8" s="5"/>
      <c r="W8" s="5"/>
      <c r="X8" s="5"/>
      <c r="Y8" s="5"/>
      <c r="Z8" s="5"/>
    </row>
    <row r="9">
      <c r="A9" s="5" t="s">
        <v>26</v>
      </c>
      <c r="B9" s="8">
        <v>10000.0</v>
      </c>
      <c r="C9" s="9">
        <v>0.01</v>
      </c>
      <c r="D9" s="5"/>
      <c r="E9" s="5"/>
      <c r="F9" s="5"/>
      <c r="G9" s="5"/>
      <c r="H9" s="5"/>
      <c r="I9" s="5"/>
      <c r="J9" s="5"/>
      <c r="K9" s="5"/>
      <c r="L9" s="5"/>
      <c r="M9" s="5"/>
      <c r="N9" s="5"/>
      <c r="O9" s="5"/>
      <c r="P9" s="5"/>
      <c r="Q9" s="5"/>
      <c r="R9" s="5"/>
      <c r="S9" s="5"/>
      <c r="T9" s="5"/>
      <c r="U9" s="5"/>
      <c r="V9" s="5"/>
      <c r="W9" s="5"/>
      <c r="X9" s="5"/>
      <c r="Y9" s="5"/>
      <c r="Z9" s="5"/>
    </row>
    <row r="10">
      <c r="A10" s="5" t="s">
        <v>27</v>
      </c>
      <c r="B10" s="8">
        <v>15000.0</v>
      </c>
      <c r="C10" s="10">
        <v>0.005</v>
      </c>
      <c r="D10" s="5"/>
      <c r="E10" s="5"/>
      <c r="F10" s="5"/>
      <c r="G10" s="5"/>
      <c r="H10" s="5"/>
      <c r="I10" s="5"/>
      <c r="J10" s="5"/>
      <c r="K10" s="5"/>
      <c r="L10" s="5"/>
      <c r="M10" s="5"/>
      <c r="N10" s="5"/>
      <c r="O10" s="5"/>
      <c r="P10" s="5"/>
      <c r="Q10" s="5"/>
      <c r="R10" s="5"/>
      <c r="S10" s="5"/>
      <c r="T10" s="5"/>
      <c r="U10" s="5"/>
      <c r="V10" s="5"/>
      <c r="W10" s="5"/>
      <c r="X10" s="5"/>
      <c r="Y10" s="5"/>
      <c r="Z10" s="5"/>
    </row>
    <row r="11">
      <c r="A11" s="5" t="s">
        <v>28</v>
      </c>
      <c r="B11" s="8">
        <v>5000.0</v>
      </c>
      <c r="C11" s="10">
        <v>0.025</v>
      </c>
      <c r="D11" s="5"/>
      <c r="E11" s="5"/>
      <c r="F11" s="5"/>
      <c r="G11" s="5"/>
      <c r="H11" s="5"/>
      <c r="I11" s="5"/>
      <c r="J11" s="5"/>
      <c r="K11" s="5"/>
      <c r="L11" s="5"/>
      <c r="M11" s="5"/>
      <c r="N11" s="5"/>
      <c r="O11" s="5"/>
      <c r="P11" s="5"/>
      <c r="Q11" s="5"/>
      <c r="R11" s="5"/>
      <c r="S11" s="5"/>
      <c r="T11" s="5"/>
      <c r="U11" s="5"/>
      <c r="V11" s="5"/>
      <c r="W11" s="5"/>
      <c r="X11" s="5"/>
      <c r="Y11" s="5"/>
      <c r="Z11" s="5"/>
    </row>
    <row r="12">
      <c r="A12" s="5" t="s">
        <v>29</v>
      </c>
      <c r="B12" s="8">
        <v>17500.0</v>
      </c>
      <c r="C12" s="9">
        <v>0.02</v>
      </c>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t="s">
        <v>32</v>
      </c>
      <c r="B14" s="5"/>
      <c r="C14" s="5"/>
      <c r="D14" s="5"/>
      <c r="E14" s="5"/>
      <c r="F14" s="5"/>
      <c r="G14" s="5"/>
      <c r="H14" s="5"/>
      <c r="I14" s="5"/>
      <c r="J14" s="5"/>
      <c r="K14" s="5"/>
      <c r="L14" s="5"/>
      <c r="M14" s="5"/>
      <c r="N14" s="5"/>
      <c r="O14" s="5"/>
      <c r="P14" s="5"/>
      <c r="Q14" s="5"/>
      <c r="R14" s="5"/>
      <c r="S14" s="5"/>
      <c r="T14" s="5"/>
      <c r="U14" s="5"/>
      <c r="V14" s="5"/>
      <c r="W14" s="5"/>
      <c r="X14" s="5"/>
      <c r="Y14" s="5"/>
      <c r="Z14" s="5"/>
    </row>
    <row r="15">
      <c r="A15" s="5" t="s">
        <v>18</v>
      </c>
      <c r="B15" s="8">
        <v>30000.0</v>
      </c>
      <c r="C15" s="9">
        <v>0.01</v>
      </c>
      <c r="D15" s="5"/>
      <c r="E15" s="5"/>
      <c r="F15" s="5"/>
      <c r="G15" s="5"/>
      <c r="H15" s="5"/>
      <c r="I15" s="5"/>
      <c r="J15" s="5"/>
      <c r="K15" s="5"/>
      <c r="L15" s="5"/>
      <c r="M15" s="5"/>
      <c r="N15" s="5"/>
      <c r="O15" s="5"/>
      <c r="P15" s="5"/>
      <c r="Q15" s="5"/>
      <c r="R15" s="5"/>
      <c r="S15" s="5"/>
      <c r="T15" s="5"/>
      <c r="U15" s="5"/>
      <c r="V15" s="5"/>
      <c r="W15" s="5"/>
      <c r="X15" s="5"/>
      <c r="Y15" s="5"/>
      <c r="Z15" s="5"/>
    </row>
    <row r="16">
      <c r="A16" s="5" t="s">
        <v>19</v>
      </c>
      <c r="B16" s="8">
        <v>30000.0</v>
      </c>
      <c r="C16" s="9">
        <v>0.01</v>
      </c>
      <c r="D16" s="5"/>
      <c r="E16" s="5"/>
      <c r="F16" s="5"/>
      <c r="G16" s="5"/>
      <c r="H16" s="5"/>
      <c r="I16" s="5"/>
      <c r="J16" s="5"/>
      <c r="K16" s="5"/>
      <c r="L16" s="5"/>
      <c r="M16" s="5"/>
      <c r="N16" s="5"/>
      <c r="O16" s="5"/>
      <c r="P16" s="5"/>
      <c r="Q16" s="5"/>
      <c r="R16" s="5"/>
      <c r="S16" s="5"/>
      <c r="T16" s="5"/>
      <c r="U16" s="5"/>
      <c r="V16" s="5"/>
      <c r="W16" s="5"/>
      <c r="X16" s="5"/>
      <c r="Y16" s="5"/>
      <c r="Z16" s="5"/>
    </row>
    <row r="17">
      <c r="A17" s="5" t="s">
        <v>20</v>
      </c>
      <c r="B17" s="8">
        <v>10000.0</v>
      </c>
      <c r="C17" s="10">
        <v>0.015</v>
      </c>
      <c r="D17" s="5"/>
      <c r="E17" s="5"/>
      <c r="F17" s="5"/>
      <c r="G17" s="5"/>
      <c r="H17" s="5"/>
      <c r="I17" s="5"/>
      <c r="J17" s="5"/>
      <c r="K17" s="5"/>
      <c r="L17" s="5"/>
      <c r="M17" s="5"/>
      <c r="N17" s="5"/>
      <c r="O17" s="5"/>
      <c r="P17" s="5"/>
      <c r="Q17" s="5"/>
      <c r="R17" s="5"/>
      <c r="S17" s="5"/>
      <c r="T17" s="5"/>
      <c r="U17" s="5"/>
      <c r="V17" s="5"/>
      <c r="W17" s="5"/>
      <c r="X17" s="5"/>
      <c r="Y17" s="5"/>
      <c r="Z17" s="5"/>
    </row>
    <row r="18">
      <c r="A18" s="5" t="s">
        <v>21</v>
      </c>
      <c r="B18" s="8">
        <v>10000.0</v>
      </c>
      <c r="C18" s="10">
        <v>0.015</v>
      </c>
      <c r="D18" s="5"/>
      <c r="E18" s="5"/>
      <c r="F18" s="5"/>
      <c r="G18" s="5"/>
      <c r="H18" s="5"/>
      <c r="I18" s="5"/>
      <c r="J18" s="5"/>
      <c r="K18" s="5"/>
      <c r="L18" s="5"/>
      <c r="M18" s="5"/>
      <c r="N18" s="5"/>
      <c r="O18" s="5"/>
      <c r="P18" s="5"/>
      <c r="Q18" s="5"/>
      <c r="R18" s="5"/>
      <c r="S18" s="5"/>
      <c r="T18" s="5"/>
      <c r="U18" s="5"/>
      <c r="V18" s="5"/>
      <c r="W18" s="5"/>
      <c r="X18" s="5"/>
      <c r="Y18" s="5"/>
      <c r="Z18" s="5"/>
    </row>
    <row r="19">
      <c r="A19" s="5" t="s">
        <v>22</v>
      </c>
      <c r="B19" s="8">
        <v>1000.0</v>
      </c>
      <c r="C19" s="9">
        <v>0.02</v>
      </c>
      <c r="D19" s="5"/>
      <c r="E19" s="5"/>
      <c r="F19" s="5"/>
      <c r="G19" s="5"/>
      <c r="H19" s="5"/>
      <c r="I19" s="5"/>
      <c r="J19" s="5"/>
      <c r="K19" s="5"/>
      <c r="L19" s="5"/>
      <c r="M19" s="5"/>
      <c r="N19" s="5"/>
      <c r="O19" s="5"/>
      <c r="P19" s="5"/>
      <c r="Q19" s="5"/>
      <c r="R19" s="5"/>
      <c r="S19" s="5"/>
      <c r="T19" s="5"/>
      <c r="U19" s="5"/>
      <c r="V19" s="5"/>
      <c r="W19" s="5"/>
      <c r="X19" s="5"/>
      <c r="Y19" s="5"/>
      <c r="Z19" s="5"/>
    </row>
    <row r="20">
      <c r="A20" s="5" t="s">
        <v>23</v>
      </c>
      <c r="B20" s="8">
        <v>3000.0</v>
      </c>
      <c r="C20" s="9">
        <v>0.02</v>
      </c>
      <c r="D20" s="5"/>
      <c r="E20" s="5"/>
      <c r="F20" s="5"/>
      <c r="G20" s="5"/>
      <c r="H20" s="5"/>
      <c r="I20" s="5"/>
      <c r="J20" s="5"/>
      <c r="K20" s="5"/>
      <c r="L20" s="5"/>
      <c r="M20" s="5"/>
      <c r="N20" s="5"/>
      <c r="O20" s="5"/>
      <c r="P20" s="5"/>
      <c r="Q20" s="5"/>
      <c r="R20" s="5"/>
      <c r="S20" s="5"/>
      <c r="T20" s="5"/>
      <c r="U20" s="5"/>
      <c r="V20" s="5"/>
      <c r="W20" s="5"/>
      <c r="X20" s="5"/>
      <c r="Y20" s="5"/>
      <c r="Z20" s="5"/>
    </row>
    <row r="21">
      <c r="A21" s="5" t="s">
        <v>24</v>
      </c>
      <c r="B21" s="8">
        <v>500.0</v>
      </c>
      <c r="C21" s="10">
        <v>0.015</v>
      </c>
      <c r="D21" s="5"/>
      <c r="E21" s="5"/>
      <c r="F21" s="5"/>
      <c r="G21" s="5"/>
      <c r="H21" s="5"/>
      <c r="I21" s="5"/>
      <c r="J21" s="5"/>
      <c r="K21" s="5"/>
      <c r="L21" s="5"/>
      <c r="M21" s="5"/>
      <c r="N21" s="5"/>
      <c r="O21" s="5"/>
      <c r="P21" s="5"/>
      <c r="Q21" s="5"/>
      <c r="R21" s="5"/>
      <c r="S21" s="5"/>
      <c r="T21" s="5"/>
      <c r="U21" s="5"/>
      <c r="V21" s="5"/>
      <c r="W21" s="5"/>
      <c r="X21" s="5"/>
      <c r="Y21" s="5"/>
      <c r="Z21" s="5"/>
    </row>
    <row r="22">
      <c r="A22" s="5" t="s">
        <v>33</v>
      </c>
      <c r="B22" s="8">
        <v>500.0</v>
      </c>
      <c r="C22" s="9">
        <v>0.0</v>
      </c>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t="s">
        <v>34</v>
      </c>
      <c r="B24" s="5"/>
      <c r="C24" s="5"/>
      <c r="D24" s="5"/>
      <c r="E24" s="5"/>
      <c r="F24" s="5"/>
      <c r="G24" s="5"/>
      <c r="H24" s="5"/>
      <c r="I24" s="5"/>
      <c r="J24" s="5"/>
      <c r="K24" s="5"/>
      <c r="L24" s="5"/>
      <c r="M24" s="5"/>
      <c r="N24" s="5"/>
      <c r="O24" s="5"/>
      <c r="P24" s="5"/>
      <c r="Q24" s="5"/>
      <c r="R24" s="5"/>
      <c r="S24" s="5"/>
      <c r="T24" s="5"/>
      <c r="U24" s="5"/>
      <c r="V24" s="5"/>
      <c r="W24" s="5"/>
      <c r="X24" s="5"/>
      <c r="Y24" s="5"/>
      <c r="Z24" s="5"/>
    </row>
    <row r="25">
      <c r="A25" s="5" t="str">
        <f t="shared" ref="A25:A29" si="1">A3</f>
        <v>Chocolate Donut</v>
      </c>
      <c r="B25" s="8">
        <v>9000.0</v>
      </c>
      <c r="C25" s="10">
        <v>0.015</v>
      </c>
      <c r="D25" s="5"/>
      <c r="E25" s="5"/>
      <c r="F25" s="5"/>
      <c r="G25" s="5"/>
      <c r="H25" s="5"/>
      <c r="I25" s="5"/>
      <c r="J25" s="5"/>
      <c r="K25" s="5"/>
      <c r="L25" s="5"/>
      <c r="M25" s="5"/>
      <c r="N25" s="5"/>
      <c r="O25" s="5"/>
      <c r="P25" s="5"/>
      <c r="Q25" s="5"/>
      <c r="R25" s="5"/>
      <c r="S25" s="5"/>
      <c r="T25" s="5"/>
      <c r="U25" s="5"/>
      <c r="V25" s="5"/>
      <c r="W25" s="5"/>
      <c r="X25" s="5"/>
      <c r="Y25" s="5"/>
      <c r="Z25" s="5"/>
    </row>
    <row r="26">
      <c r="A26" s="5" t="str">
        <f t="shared" si="1"/>
        <v>Vanilla Donut</v>
      </c>
      <c r="B26" s="8">
        <v>14000.0</v>
      </c>
      <c r="C26" s="9">
        <v>0.01</v>
      </c>
      <c r="D26" s="5"/>
      <c r="E26" s="5"/>
      <c r="F26" s="5"/>
      <c r="G26" s="5"/>
      <c r="H26" s="5"/>
      <c r="I26" s="5"/>
      <c r="J26" s="5"/>
      <c r="K26" s="5"/>
      <c r="L26" s="5"/>
      <c r="M26" s="5"/>
      <c r="N26" s="5"/>
      <c r="O26" s="5"/>
      <c r="P26" s="5"/>
      <c r="Q26" s="5"/>
      <c r="R26" s="5"/>
      <c r="S26" s="5"/>
      <c r="T26" s="5"/>
      <c r="U26" s="5"/>
      <c r="V26" s="5"/>
      <c r="W26" s="5"/>
      <c r="X26" s="5"/>
      <c r="Y26" s="5"/>
      <c r="Z26" s="5"/>
    </row>
    <row r="27">
      <c r="A27" s="5" t="str">
        <f t="shared" si="1"/>
        <v>Honey Donut</v>
      </c>
      <c r="B27" s="8">
        <v>3500.0</v>
      </c>
      <c r="C27" s="9">
        <v>0.02</v>
      </c>
      <c r="D27" s="5"/>
      <c r="E27" s="5"/>
      <c r="F27" s="5"/>
      <c r="G27" s="5"/>
      <c r="H27" s="5"/>
      <c r="I27" s="5"/>
      <c r="J27" s="5"/>
      <c r="K27" s="5"/>
      <c r="L27" s="5"/>
      <c r="M27" s="5"/>
      <c r="N27" s="5"/>
      <c r="O27" s="5"/>
      <c r="P27" s="5"/>
      <c r="Q27" s="5"/>
      <c r="R27" s="5"/>
      <c r="S27" s="5"/>
      <c r="T27" s="5"/>
      <c r="U27" s="5"/>
      <c r="V27" s="5"/>
      <c r="W27" s="5"/>
      <c r="X27" s="5"/>
      <c r="Y27" s="5"/>
      <c r="Z27" s="5"/>
    </row>
    <row r="28">
      <c r="A28" s="5" t="str">
        <f t="shared" si="1"/>
        <v>Red Velvet Donut</v>
      </c>
      <c r="B28" s="8">
        <v>16000.0</v>
      </c>
      <c r="C28" s="10">
        <v>0.015</v>
      </c>
      <c r="D28" s="5"/>
      <c r="E28" s="5"/>
      <c r="F28" s="5"/>
      <c r="G28" s="5"/>
      <c r="H28" s="5"/>
      <c r="I28" s="5"/>
      <c r="J28" s="5"/>
      <c r="K28" s="5"/>
      <c r="L28" s="5"/>
      <c r="M28" s="5"/>
      <c r="N28" s="5"/>
      <c r="O28" s="5"/>
      <c r="P28" s="5"/>
      <c r="Q28" s="5"/>
      <c r="R28" s="5"/>
      <c r="S28" s="5"/>
      <c r="T28" s="5"/>
      <c r="U28" s="5"/>
      <c r="V28" s="5"/>
      <c r="W28" s="5"/>
      <c r="X28" s="5"/>
      <c r="Y28" s="5"/>
      <c r="Z28" s="5"/>
    </row>
    <row r="29">
      <c r="A29" s="5" t="str">
        <f t="shared" si="1"/>
        <v/>
      </c>
      <c r="B29" s="5"/>
      <c r="C29" s="5"/>
      <c r="D29" s="5"/>
      <c r="E29" s="5"/>
      <c r="F29" s="5"/>
      <c r="G29" s="5"/>
      <c r="H29" s="5"/>
      <c r="I29" s="5"/>
      <c r="J29" s="5"/>
      <c r="K29" s="5"/>
      <c r="L29" s="5"/>
      <c r="M29" s="5"/>
      <c r="N29" s="5"/>
      <c r="O29" s="5"/>
      <c r="P29" s="5"/>
      <c r="Q29" s="5"/>
      <c r="R29" s="5"/>
      <c r="S29" s="5"/>
      <c r="T29" s="5"/>
      <c r="U29" s="5"/>
      <c r="V29" s="5"/>
      <c r="W29" s="5"/>
      <c r="X29" s="5"/>
      <c r="Y29" s="5"/>
      <c r="Z29" s="5"/>
    </row>
    <row r="30">
      <c r="A30" s="5" t="s">
        <v>35</v>
      </c>
      <c r="B30" s="5" t="s">
        <v>36</v>
      </c>
      <c r="C30" s="5"/>
      <c r="D30" s="5"/>
      <c r="E30" s="5"/>
      <c r="F30" s="5"/>
      <c r="G30" s="5"/>
      <c r="H30" s="5"/>
      <c r="I30" s="5"/>
      <c r="J30" s="5"/>
      <c r="K30" s="5"/>
      <c r="L30" s="5"/>
      <c r="M30" s="5"/>
      <c r="N30" s="5"/>
      <c r="O30" s="5"/>
      <c r="P30" s="5"/>
      <c r="Q30" s="5"/>
      <c r="R30" s="5"/>
      <c r="S30" s="5"/>
      <c r="T30" s="5"/>
      <c r="U30" s="5"/>
      <c r="V30" s="5"/>
      <c r="W30" s="5"/>
      <c r="X30" s="5"/>
      <c r="Y30" s="5"/>
      <c r="Z30" s="5"/>
    </row>
    <row r="31">
      <c r="A31" s="5" t="str">
        <f t="shared" ref="A31:A34" si="2">A9</f>
        <v>Chocolate Donut</v>
      </c>
      <c r="B31" s="11">
        <v>250.0</v>
      </c>
      <c r="C31" s="5"/>
      <c r="D31" s="5"/>
      <c r="E31" s="5"/>
      <c r="F31" s="5"/>
      <c r="G31" s="5"/>
      <c r="H31" s="5"/>
      <c r="I31" s="5"/>
      <c r="J31" s="5"/>
      <c r="K31" s="5"/>
      <c r="L31" s="5"/>
      <c r="M31" s="5"/>
      <c r="N31" s="5"/>
      <c r="O31" s="5"/>
      <c r="P31" s="5"/>
      <c r="Q31" s="5"/>
      <c r="R31" s="5"/>
      <c r="S31" s="5"/>
      <c r="T31" s="5"/>
      <c r="U31" s="5"/>
      <c r="V31" s="5"/>
      <c r="W31" s="5"/>
      <c r="X31" s="5"/>
      <c r="Y31" s="5"/>
      <c r="Z31" s="5"/>
    </row>
    <row r="32">
      <c r="A32" s="5" t="str">
        <f t="shared" si="2"/>
        <v>Vanilla Donut</v>
      </c>
      <c r="B32" s="11">
        <v>200.0</v>
      </c>
      <c r="C32" s="5"/>
      <c r="D32" s="5"/>
      <c r="E32" s="5"/>
      <c r="F32" s="5"/>
      <c r="G32" s="5"/>
      <c r="H32" s="5"/>
      <c r="I32" s="5"/>
      <c r="J32" s="5"/>
      <c r="K32" s="5"/>
      <c r="L32" s="5"/>
      <c r="M32" s="5"/>
      <c r="N32" s="5"/>
      <c r="O32" s="5"/>
      <c r="P32" s="5"/>
      <c r="Q32" s="5"/>
      <c r="R32" s="5"/>
      <c r="S32" s="5"/>
      <c r="T32" s="5"/>
      <c r="U32" s="5"/>
      <c r="V32" s="5"/>
      <c r="W32" s="5"/>
      <c r="X32" s="5"/>
      <c r="Y32" s="5"/>
      <c r="Z32" s="5"/>
    </row>
    <row r="33">
      <c r="A33" s="5" t="str">
        <f t="shared" si="2"/>
        <v>Honey Donut</v>
      </c>
      <c r="B33" s="11">
        <v>350.0</v>
      </c>
      <c r="C33" s="5"/>
      <c r="D33" s="5"/>
      <c r="E33" s="5"/>
      <c r="F33" s="5"/>
      <c r="G33" s="5"/>
      <c r="H33" s="5"/>
      <c r="I33" s="5"/>
      <c r="J33" s="5"/>
      <c r="K33" s="5"/>
      <c r="L33" s="5"/>
      <c r="M33" s="5"/>
      <c r="N33" s="5"/>
      <c r="O33" s="5"/>
      <c r="P33" s="5"/>
      <c r="Q33" s="5"/>
      <c r="R33" s="5"/>
      <c r="S33" s="5"/>
      <c r="T33" s="5"/>
      <c r="U33" s="5"/>
      <c r="V33" s="5"/>
      <c r="W33" s="5"/>
      <c r="X33" s="5"/>
      <c r="Y33" s="5"/>
      <c r="Z33" s="5"/>
    </row>
    <row r="34">
      <c r="A34" s="5" t="str">
        <f t="shared" si="2"/>
        <v>Red Velvet Donut</v>
      </c>
      <c r="B34" s="11">
        <v>400.0</v>
      </c>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t="s">
        <v>37</v>
      </c>
      <c r="B36" s="5" t="s">
        <v>36</v>
      </c>
      <c r="C36" s="5"/>
      <c r="D36" s="5"/>
      <c r="E36" s="5"/>
      <c r="F36" s="5"/>
      <c r="G36" s="5"/>
      <c r="H36" s="5"/>
      <c r="I36" s="5"/>
      <c r="J36" s="5"/>
      <c r="K36" s="5"/>
      <c r="L36" s="5"/>
      <c r="M36" s="5"/>
      <c r="N36" s="5"/>
      <c r="O36" s="5"/>
      <c r="P36" s="5"/>
      <c r="Q36" s="5"/>
      <c r="R36" s="5"/>
      <c r="S36" s="5"/>
      <c r="T36" s="5"/>
      <c r="U36" s="5"/>
      <c r="V36" s="5"/>
      <c r="W36" s="5"/>
      <c r="X36" s="5"/>
      <c r="Y36" s="5"/>
      <c r="Z36" s="5"/>
    </row>
    <row r="37">
      <c r="A37" s="5" t="str">
        <f t="shared" ref="A37:A44" si="3">A15</f>
        <v>Milk Powder</v>
      </c>
      <c r="B37" s="11">
        <v>50.0</v>
      </c>
      <c r="C37" s="5"/>
      <c r="D37" s="5"/>
      <c r="E37" s="5"/>
      <c r="F37" s="5"/>
      <c r="G37" s="5"/>
      <c r="H37" s="5"/>
      <c r="I37" s="5"/>
      <c r="J37" s="5"/>
      <c r="K37" s="5"/>
      <c r="L37" s="5"/>
      <c r="M37" s="5"/>
      <c r="N37" s="5"/>
      <c r="O37" s="5"/>
      <c r="P37" s="5"/>
      <c r="Q37" s="5"/>
      <c r="R37" s="5"/>
      <c r="S37" s="5"/>
      <c r="T37" s="5"/>
      <c r="U37" s="5"/>
      <c r="V37" s="5"/>
      <c r="W37" s="5"/>
      <c r="X37" s="5"/>
      <c r="Y37" s="5"/>
      <c r="Z37" s="5"/>
    </row>
    <row r="38">
      <c r="A38" s="5" t="str">
        <f t="shared" si="3"/>
        <v>flour</v>
      </c>
      <c r="B38" s="11">
        <v>70.0</v>
      </c>
      <c r="C38" s="5"/>
      <c r="D38" s="5"/>
      <c r="E38" s="5"/>
      <c r="F38" s="5"/>
      <c r="G38" s="5"/>
      <c r="H38" s="5"/>
      <c r="I38" s="5"/>
      <c r="J38" s="5"/>
      <c r="K38" s="5"/>
      <c r="L38" s="5"/>
      <c r="M38" s="5"/>
      <c r="N38" s="5"/>
      <c r="O38" s="5"/>
      <c r="P38" s="5"/>
      <c r="Q38" s="5"/>
      <c r="R38" s="5"/>
      <c r="S38" s="5"/>
      <c r="T38" s="5"/>
      <c r="U38" s="5"/>
      <c r="V38" s="5"/>
      <c r="W38" s="5"/>
      <c r="X38" s="5"/>
      <c r="Y38" s="5"/>
      <c r="Z38" s="5"/>
    </row>
    <row r="39">
      <c r="A39" s="5" t="str">
        <f t="shared" si="3"/>
        <v>butter</v>
      </c>
      <c r="B39" s="11">
        <v>550.0</v>
      </c>
      <c r="C39" s="5"/>
      <c r="D39" s="5"/>
      <c r="E39" s="5"/>
      <c r="F39" s="5"/>
      <c r="G39" s="5"/>
      <c r="H39" s="5"/>
      <c r="I39" s="5"/>
      <c r="J39" s="5"/>
      <c r="K39" s="5"/>
      <c r="L39" s="5"/>
      <c r="M39" s="5"/>
      <c r="N39" s="5"/>
      <c r="O39" s="5"/>
      <c r="P39" s="5"/>
      <c r="Q39" s="5"/>
      <c r="R39" s="5"/>
      <c r="S39" s="5"/>
      <c r="T39" s="5"/>
      <c r="U39" s="5"/>
      <c r="V39" s="5"/>
      <c r="W39" s="5"/>
      <c r="X39" s="5"/>
      <c r="Y39" s="5"/>
      <c r="Z39" s="5"/>
    </row>
    <row r="40">
      <c r="A40" s="5" t="str">
        <f t="shared" si="3"/>
        <v>Sugar</v>
      </c>
      <c r="B40" s="11">
        <v>45.0</v>
      </c>
      <c r="C40" s="5"/>
      <c r="D40" s="5"/>
      <c r="E40" s="5"/>
      <c r="F40" s="5"/>
      <c r="G40" s="5"/>
      <c r="H40" s="5"/>
      <c r="I40" s="5"/>
      <c r="J40" s="5"/>
      <c r="K40" s="5"/>
      <c r="L40" s="5"/>
      <c r="M40" s="5"/>
      <c r="N40" s="5"/>
      <c r="O40" s="5"/>
      <c r="P40" s="5"/>
      <c r="Q40" s="5"/>
      <c r="R40" s="5"/>
      <c r="S40" s="5"/>
      <c r="T40" s="5"/>
      <c r="U40" s="5"/>
      <c r="V40" s="5"/>
      <c r="W40" s="5"/>
      <c r="X40" s="5"/>
      <c r="Y40" s="5"/>
      <c r="Z40" s="5"/>
    </row>
    <row r="41">
      <c r="A41" s="5" t="str">
        <f t="shared" si="3"/>
        <v>Cocoa Powder</v>
      </c>
      <c r="B41" s="11">
        <v>400.0</v>
      </c>
      <c r="C41" s="5"/>
      <c r="D41" s="5"/>
      <c r="E41" s="5"/>
      <c r="F41" s="5"/>
      <c r="G41" s="5"/>
      <c r="H41" s="5"/>
      <c r="I41" s="5"/>
      <c r="J41" s="5"/>
      <c r="K41" s="5"/>
      <c r="L41" s="5"/>
      <c r="M41" s="5"/>
      <c r="N41" s="5"/>
      <c r="O41" s="5"/>
      <c r="P41" s="5"/>
      <c r="Q41" s="5"/>
      <c r="R41" s="5"/>
      <c r="S41" s="5"/>
      <c r="T41" s="5"/>
      <c r="U41" s="5"/>
      <c r="V41" s="5"/>
      <c r="W41" s="5"/>
      <c r="X41" s="5"/>
      <c r="Y41" s="5"/>
      <c r="Z41" s="5"/>
    </row>
    <row r="42">
      <c r="A42" s="5" t="str">
        <f t="shared" si="3"/>
        <v>Vanilla Extract</v>
      </c>
      <c r="B42" s="11">
        <v>200.0</v>
      </c>
      <c r="C42" s="5"/>
      <c r="D42" s="5"/>
      <c r="E42" s="5"/>
      <c r="F42" s="5"/>
      <c r="G42" s="5"/>
      <c r="H42" s="5"/>
      <c r="I42" s="5"/>
      <c r="J42" s="5"/>
      <c r="K42" s="5"/>
      <c r="L42" s="5"/>
      <c r="M42" s="5"/>
      <c r="N42" s="5"/>
      <c r="O42" s="5"/>
      <c r="P42" s="5"/>
      <c r="Q42" s="5"/>
      <c r="R42" s="5"/>
      <c r="S42" s="5"/>
      <c r="T42" s="5"/>
      <c r="U42" s="5"/>
      <c r="V42" s="5"/>
      <c r="W42" s="5"/>
      <c r="X42" s="5"/>
      <c r="Y42" s="5"/>
      <c r="Z42" s="5"/>
    </row>
    <row r="43">
      <c r="A43" s="5" t="str">
        <f t="shared" si="3"/>
        <v>Honey</v>
      </c>
      <c r="B43" s="11">
        <v>500.0</v>
      </c>
      <c r="C43" s="5"/>
      <c r="D43" s="5"/>
      <c r="E43" s="5"/>
      <c r="F43" s="5"/>
      <c r="G43" s="5"/>
      <c r="H43" s="5"/>
      <c r="I43" s="5"/>
      <c r="J43" s="5"/>
      <c r="K43" s="5"/>
      <c r="L43" s="5"/>
      <c r="M43" s="5"/>
      <c r="N43" s="5"/>
      <c r="O43" s="5"/>
      <c r="P43" s="5"/>
      <c r="Q43" s="5"/>
      <c r="R43" s="5"/>
      <c r="S43" s="5"/>
      <c r="T43" s="5"/>
      <c r="U43" s="5"/>
      <c r="V43" s="5"/>
      <c r="W43" s="5"/>
      <c r="X43" s="5"/>
      <c r="Y43" s="5"/>
      <c r="Z43" s="5"/>
    </row>
    <row r="44">
      <c r="A44" s="5" t="str">
        <f t="shared" si="3"/>
        <v>Red food Color</v>
      </c>
      <c r="B44" s="11">
        <v>200.0</v>
      </c>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8.13"/>
  </cols>
  <sheetData>
    <row r="1">
      <c r="A1" s="5"/>
      <c r="B1" s="12" t="s">
        <v>38</v>
      </c>
      <c r="C1" s="12" t="s">
        <v>39</v>
      </c>
      <c r="D1" s="12" t="s">
        <v>40</v>
      </c>
      <c r="E1" s="12" t="s">
        <v>41</v>
      </c>
      <c r="F1" s="12" t="s">
        <v>42</v>
      </c>
      <c r="G1" s="12" t="s">
        <v>43</v>
      </c>
      <c r="H1" s="12" t="s">
        <v>44</v>
      </c>
      <c r="I1" s="12" t="s">
        <v>45</v>
      </c>
      <c r="J1" s="12" t="s">
        <v>46</v>
      </c>
      <c r="K1" s="12" t="s">
        <v>47</v>
      </c>
      <c r="L1" s="12" t="s">
        <v>48</v>
      </c>
      <c r="M1" s="12" t="s">
        <v>49</v>
      </c>
      <c r="N1" s="12" t="s">
        <v>50</v>
      </c>
      <c r="O1" s="12" t="s">
        <v>51</v>
      </c>
      <c r="P1" s="12" t="s">
        <v>52</v>
      </c>
      <c r="Q1" s="12" t="s">
        <v>53</v>
      </c>
      <c r="R1" s="12" t="s">
        <v>54</v>
      </c>
      <c r="S1" s="12" t="s">
        <v>55</v>
      </c>
      <c r="T1" s="12" t="s">
        <v>56</v>
      </c>
      <c r="U1" s="12" t="s">
        <v>57</v>
      </c>
      <c r="V1" s="12" t="s">
        <v>58</v>
      </c>
      <c r="W1" s="12" t="s">
        <v>59</v>
      </c>
      <c r="X1" s="12" t="s">
        <v>60</v>
      </c>
      <c r="Y1" s="12" t="s">
        <v>61</v>
      </c>
    </row>
    <row r="2">
      <c r="A2" s="13" t="s">
        <v>62</v>
      </c>
      <c r="B2" s="5"/>
      <c r="C2" s="5"/>
      <c r="D2" s="5"/>
      <c r="E2" s="5"/>
      <c r="F2" s="5"/>
      <c r="G2" s="5"/>
      <c r="H2" s="5"/>
      <c r="I2" s="5"/>
      <c r="J2" s="5"/>
      <c r="K2" s="5"/>
      <c r="L2" s="5"/>
      <c r="M2" s="5"/>
      <c r="N2" s="5"/>
      <c r="O2" s="5"/>
      <c r="P2" s="5"/>
      <c r="Q2" s="5"/>
      <c r="R2" s="5"/>
      <c r="S2" s="5"/>
      <c r="T2" s="5"/>
      <c r="U2" s="5"/>
      <c r="V2" s="5"/>
      <c r="W2" s="5"/>
      <c r="X2" s="5"/>
      <c r="Y2" s="5"/>
    </row>
    <row r="3">
      <c r="A3" s="5" t="str">
        <f>Assumptions!A3</f>
        <v>Chocolate Donut</v>
      </c>
      <c r="B3" s="11">
        <f>Assumptions!B9/1000</f>
        <v>10</v>
      </c>
      <c r="C3" s="14">
        <f>B3*(1+Assumptions!$C9)</f>
        <v>10.1</v>
      </c>
      <c r="D3" s="14">
        <f>C3*(1+Assumptions!$C9)</f>
        <v>10.201</v>
      </c>
      <c r="E3" s="14">
        <f>D3*(1+Assumptions!$C9)</f>
        <v>10.30301</v>
      </c>
      <c r="F3" s="14">
        <f>E3*(1+Assumptions!$C9)</f>
        <v>10.4060401</v>
      </c>
      <c r="G3" s="14">
        <f>F3*(1+Assumptions!$C9)</f>
        <v>10.5101005</v>
      </c>
      <c r="H3" s="14">
        <f>G3*(1+Assumptions!$C9)</f>
        <v>10.61520151</v>
      </c>
      <c r="I3" s="14">
        <f>H3*(1+Assumptions!$C9)</f>
        <v>10.72135352</v>
      </c>
      <c r="J3" s="14">
        <f>I3*(1+Assumptions!$C9)</f>
        <v>10.82856706</v>
      </c>
      <c r="K3" s="14">
        <f>J3*(1+Assumptions!$C9)</f>
        <v>10.93685273</v>
      </c>
      <c r="L3" s="14">
        <f>K3*(1+Assumptions!$C9)</f>
        <v>11.04622125</v>
      </c>
      <c r="M3" s="14">
        <f>L3*(1+Assumptions!$C9)</f>
        <v>11.15668347</v>
      </c>
      <c r="N3" s="14">
        <f>M3*(1+Assumptions!$C9)</f>
        <v>11.2682503</v>
      </c>
      <c r="O3" s="14">
        <f>N3*(1+Assumptions!$C9)</f>
        <v>11.3809328</v>
      </c>
      <c r="P3" s="14">
        <f>O3*(1+Assumptions!$C9)</f>
        <v>11.49474213</v>
      </c>
      <c r="Q3" s="14">
        <f>P3*(1+Assumptions!$C9)</f>
        <v>11.60968955</v>
      </c>
      <c r="R3" s="14">
        <f>Q3*(1+Assumptions!$C9)</f>
        <v>11.72578645</v>
      </c>
      <c r="S3" s="14">
        <f>R3*(1+Assumptions!$C9)</f>
        <v>11.84304431</v>
      </c>
      <c r="T3" s="14">
        <f>S3*(1+Assumptions!$C9)</f>
        <v>11.96147476</v>
      </c>
      <c r="U3" s="14">
        <f>T3*(1+Assumptions!$C9)</f>
        <v>12.0810895</v>
      </c>
      <c r="V3" s="14">
        <f>U3*(1+Assumptions!$C9)</f>
        <v>12.2019004</v>
      </c>
      <c r="W3" s="14">
        <f>V3*(1+Assumptions!$C9)</f>
        <v>12.3239194</v>
      </c>
      <c r="X3" s="14">
        <f>W3*(1+Assumptions!$C9)</f>
        <v>12.4471586</v>
      </c>
      <c r="Y3" s="14">
        <f>X3*(1+Assumptions!$C9)</f>
        <v>12.57163018</v>
      </c>
    </row>
    <row r="4">
      <c r="A4" s="5" t="str">
        <f>Assumptions!A4</f>
        <v>Vanilla Donut</v>
      </c>
      <c r="B4" s="11">
        <f>Assumptions!B10/1000</f>
        <v>15</v>
      </c>
      <c r="C4" s="14">
        <f>B4*(1+Assumptions!$C10)</f>
        <v>15.075</v>
      </c>
      <c r="D4" s="14">
        <f>C4*(1+Assumptions!$C10)</f>
        <v>15.150375</v>
      </c>
      <c r="E4" s="14">
        <f>D4*(1+Assumptions!$C10)</f>
        <v>15.22612688</v>
      </c>
      <c r="F4" s="14">
        <f>E4*(1+Assumptions!$C10)</f>
        <v>15.30225751</v>
      </c>
      <c r="G4" s="14">
        <f>F4*(1+Assumptions!$C10)</f>
        <v>15.3787688</v>
      </c>
      <c r="H4" s="14">
        <f>G4*(1+Assumptions!$C10)</f>
        <v>15.45566264</v>
      </c>
      <c r="I4" s="14">
        <f>H4*(1+Assumptions!$C10)</f>
        <v>15.53294095</v>
      </c>
      <c r="J4" s="14">
        <f>I4*(1+Assumptions!$C10)</f>
        <v>15.61060566</v>
      </c>
      <c r="K4" s="14">
        <f>J4*(1+Assumptions!$C10)</f>
        <v>15.68865869</v>
      </c>
      <c r="L4" s="14">
        <f>K4*(1+Assumptions!$C10)</f>
        <v>15.76710198</v>
      </c>
      <c r="M4" s="14">
        <f>L4*(1+Assumptions!$C10)</f>
        <v>15.84593749</v>
      </c>
      <c r="N4" s="14">
        <f>M4*(1+Assumptions!$C10)</f>
        <v>15.92516718</v>
      </c>
      <c r="O4" s="14">
        <f>N4*(1+Assumptions!$C10)</f>
        <v>16.00479301</v>
      </c>
      <c r="P4" s="14">
        <f>O4*(1+Assumptions!$C10)</f>
        <v>16.08481698</v>
      </c>
      <c r="Q4" s="14">
        <f>P4*(1+Assumptions!$C10)</f>
        <v>16.16524106</v>
      </c>
      <c r="R4" s="14">
        <f>Q4*(1+Assumptions!$C10)</f>
        <v>16.24606727</v>
      </c>
      <c r="S4" s="14">
        <f>R4*(1+Assumptions!$C10)</f>
        <v>16.32729761</v>
      </c>
      <c r="T4" s="14">
        <f>S4*(1+Assumptions!$C10)</f>
        <v>16.40893409</v>
      </c>
      <c r="U4" s="14">
        <f>T4*(1+Assumptions!$C10)</f>
        <v>16.49097876</v>
      </c>
      <c r="V4" s="14">
        <f>U4*(1+Assumptions!$C10)</f>
        <v>16.57343366</v>
      </c>
      <c r="W4" s="14">
        <f>V4*(1+Assumptions!$C10)</f>
        <v>16.65630083</v>
      </c>
      <c r="X4" s="14">
        <f>W4*(1+Assumptions!$C10)</f>
        <v>16.73958233</v>
      </c>
      <c r="Y4" s="14">
        <f>X4*(1+Assumptions!$C10)</f>
        <v>16.82328024</v>
      </c>
    </row>
    <row r="5">
      <c r="A5" s="5" t="str">
        <f>Assumptions!A5</f>
        <v>Honey Donut</v>
      </c>
      <c r="B5" s="11">
        <f>Assumptions!B11/1000</f>
        <v>5</v>
      </c>
      <c r="C5" s="14">
        <f>B5*(1+Assumptions!$C11)</f>
        <v>5.125</v>
      </c>
      <c r="D5" s="14">
        <f>C5*(1+Assumptions!$C11)</f>
        <v>5.253125</v>
      </c>
      <c r="E5" s="14">
        <f>D5*(1+Assumptions!$C11)</f>
        <v>5.384453125</v>
      </c>
      <c r="F5" s="14">
        <f>E5*(1+Assumptions!$C11)</f>
        <v>5.519064453</v>
      </c>
      <c r="G5" s="14">
        <f>F5*(1+Assumptions!$C11)</f>
        <v>5.657041064</v>
      </c>
      <c r="H5" s="14">
        <f>G5*(1+Assumptions!$C11)</f>
        <v>5.798467091</v>
      </c>
      <c r="I5" s="14">
        <f>H5*(1+Assumptions!$C11)</f>
        <v>5.943428768</v>
      </c>
      <c r="J5" s="14">
        <f>I5*(1+Assumptions!$C11)</f>
        <v>6.092014488</v>
      </c>
      <c r="K5" s="14">
        <f>J5*(1+Assumptions!$C11)</f>
        <v>6.24431485</v>
      </c>
      <c r="L5" s="14">
        <f>K5*(1+Assumptions!$C11)</f>
        <v>6.400422721</v>
      </c>
      <c r="M5" s="14">
        <f>L5*(1+Assumptions!$C11)</f>
        <v>6.560433289</v>
      </c>
      <c r="N5" s="14">
        <f>M5*(1+Assumptions!$C11)</f>
        <v>6.724444121</v>
      </c>
      <c r="O5" s="14">
        <f>N5*(1+Assumptions!$C11)</f>
        <v>6.892555224</v>
      </c>
      <c r="P5" s="14">
        <f>O5*(1+Assumptions!$C11)</f>
        <v>7.064869105</v>
      </c>
      <c r="Q5" s="14">
        <f>P5*(1+Assumptions!$C11)</f>
        <v>7.241490832</v>
      </c>
      <c r="R5" s="14">
        <f>Q5*(1+Assumptions!$C11)</f>
        <v>7.422528103</v>
      </c>
      <c r="S5" s="14">
        <f>R5*(1+Assumptions!$C11)</f>
        <v>7.608091306</v>
      </c>
      <c r="T5" s="14">
        <f>S5*(1+Assumptions!$C11)</f>
        <v>7.798293589</v>
      </c>
      <c r="U5" s="14">
        <f>T5*(1+Assumptions!$C11)</f>
        <v>7.993250928</v>
      </c>
      <c r="V5" s="14">
        <f>U5*(1+Assumptions!$C11)</f>
        <v>8.193082201</v>
      </c>
      <c r="W5" s="14">
        <f>V5*(1+Assumptions!$C11)</f>
        <v>8.397909256</v>
      </c>
      <c r="X5" s="14">
        <f>W5*(1+Assumptions!$C11)</f>
        <v>8.607856988</v>
      </c>
      <c r="Y5" s="14">
        <f>X5*(1+Assumptions!$C11)</f>
        <v>8.823053413</v>
      </c>
    </row>
    <row r="6">
      <c r="A6" s="5" t="str">
        <f>Assumptions!A6</f>
        <v>Red Velvet Donut</v>
      </c>
      <c r="B6" s="11">
        <f>Assumptions!B12/1000</f>
        <v>17.5</v>
      </c>
      <c r="C6" s="14">
        <f>B6*(1+Assumptions!$C12)</f>
        <v>17.85</v>
      </c>
      <c r="D6" s="14">
        <f>C6*(1+Assumptions!$C12)</f>
        <v>18.207</v>
      </c>
      <c r="E6" s="14">
        <f>D6*(1+Assumptions!$C12)</f>
        <v>18.57114</v>
      </c>
      <c r="F6" s="14">
        <f>E6*(1+Assumptions!$C12)</f>
        <v>18.9425628</v>
      </c>
      <c r="G6" s="14">
        <f>F6*(1+Assumptions!$C12)</f>
        <v>19.32141406</v>
      </c>
      <c r="H6" s="14">
        <f>G6*(1+Assumptions!$C12)</f>
        <v>19.70784234</v>
      </c>
      <c r="I6" s="14">
        <f>H6*(1+Assumptions!$C12)</f>
        <v>20.10199918</v>
      </c>
      <c r="J6" s="14">
        <f>I6*(1+Assumptions!$C12)</f>
        <v>20.50403917</v>
      </c>
      <c r="K6" s="14">
        <f>J6*(1+Assumptions!$C12)</f>
        <v>20.91411995</v>
      </c>
      <c r="L6" s="14">
        <f>K6*(1+Assumptions!$C12)</f>
        <v>21.33240235</v>
      </c>
      <c r="M6" s="14">
        <f>L6*(1+Assumptions!$C12)</f>
        <v>21.7590504</v>
      </c>
      <c r="N6" s="14">
        <f>M6*(1+Assumptions!$C12)</f>
        <v>22.1942314</v>
      </c>
      <c r="O6" s="14">
        <f>N6*(1+Assumptions!$C12)</f>
        <v>22.63811603</v>
      </c>
      <c r="P6" s="14">
        <f>O6*(1+Assumptions!$C12)</f>
        <v>23.09087835</v>
      </c>
      <c r="Q6" s="14">
        <f>P6*(1+Assumptions!$C12)</f>
        <v>23.55269592</v>
      </c>
      <c r="R6" s="14">
        <f>Q6*(1+Assumptions!$C12)</f>
        <v>24.02374984</v>
      </c>
      <c r="S6" s="14">
        <f>R6*(1+Assumptions!$C12)</f>
        <v>24.50422484</v>
      </c>
      <c r="T6" s="14">
        <f>S6*(1+Assumptions!$C12)</f>
        <v>24.99430933</v>
      </c>
      <c r="U6" s="14">
        <f>T6*(1+Assumptions!$C12)</f>
        <v>25.49419552</v>
      </c>
      <c r="V6" s="14">
        <f>U6*(1+Assumptions!$C12)</f>
        <v>26.00407943</v>
      </c>
      <c r="W6" s="14">
        <f>V6*(1+Assumptions!$C12)</f>
        <v>26.52416102</v>
      </c>
      <c r="X6" s="14">
        <f>W6*(1+Assumptions!$C12)</f>
        <v>27.05464424</v>
      </c>
      <c r="Y6" s="14">
        <f>X6*(1+Assumptions!$C12)</f>
        <v>27.59573712</v>
      </c>
    </row>
    <row r="7">
      <c r="A7" s="5" t="str">
        <f>Assumptions!A7</f>
        <v/>
      </c>
      <c r="B7" s="5"/>
      <c r="C7" s="5"/>
      <c r="D7" s="5"/>
      <c r="E7" s="5"/>
      <c r="F7" s="5"/>
      <c r="G7" s="5"/>
      <c r="H7" s="5"/>
      <c r="I7" s="5"/>
      <c r="J7" s="5"/>
      <c r="K7" s="5"/>
      <c r="L7" s="5"/>
      <c r="M7" s="5"/>
      <c r="N7" s="5"/>
      <c r="O7" s="5"/>
      <c r="P7" s="5"/>
      <c r="Q7" s="5"/>
      <c r="R7" s="5"/>
      <c r="S7" s="5"/>
      <c r="T7" s="5"/>
      <c r="U7" s="5"/>
      <c r="V7" s="5"/>
      <c r="W7" s="5"/>
      <c r="X7" s="5"/>
      <c r="Y7" s="5"/>
    </row>
    <row r="8">
      <c r="A8" s="13" t="s">
        <v>63</v>
      </c>
      <c r="B8" s="5"/>
      <c r="C8" s="5"/>
      <c r="D8" s="5"/>
      <c r="E8" s="5"/>
      <c r="F8" s="5"/>
      <c r="G8" s="5"/>
      <c r="H8" s="5"/>
      <c r="I8" s="5"/>
      <c r="J8" s="5"/>
      <c r="K8" s="5"/>
      <c r="L8" s="5"/>
      <c r="M8" s="5"/>
      <c r="N8" s="5"/>
      <c r="O8" s="5"/>
      <c r="P8" s="5"/>
      <c r="Q8" s="5"/>
      <c r="R8" s="5"/>
      <c r="S8" s="5"/>
      <c r="T8" s="5"/>
      <c r="U8" s="5"/>
      <c r="V8" s="5"/>
      <c r="W8" s="5"/>
      <c r="X8" s="5"/>
      <c r="Y8" s="5"/>
    </row>
    <row r="9">
      <c r="A9" s="12" t="s">
        <v>18</v>
      </c>
      <c r="B9" s="5"/>
      <c r="C9" s="5"/>
      <c r="D9" s="5"/>
      <c r="E9" s="5"/>
      <c r="F9" s="5"/>
      <c r="G9" s="5"/>
      <c r="H9" s="5"/>
      <c r="I9" s="5"/>
      <c r="J9" s="5"/>
      <c r="K9" s="5"/>
      <c r="L9" s="5"/>
      <c r="M9" s="5"/>
      <c r="N9" s="5"/>
      <c r="O9" s="5"/>
      <c r="P9" s="5"/>
      <c r="Q9" s="5"/>
      <c r="R9" s="5"/>
      <c r="S9" s="5"/>
      <c r="T9" s="5"/>
      <c r="U9" s="5"/>
      <c r="V9" s="5"/>
      <c r="W9" s="5"/>
      <c r="X9" s="5"/>
      <c r="Y9" s="5"/>
    </row>
    <row r="10">
      <c r="A10" s="5" t="str">
        <f t="shared" ref="A10:A13" si="1">A3</f>
        <v>Chocolate Donut</v>
      </c>
      <c r="B10" s="14">
        <f>B3*Assumptions!$B3</f>
        <v>1.5</v>
      </c>
      <c r="C10" s="14">
        <f>C3*Assumptions!$B3</f>
        <v>1.515</v>
      </c>
      <c r="D10" s="14">
        <f>D3*Assumptions!$B3</f>
        <v>1.53015</v>
      </c>
      <c r="E10" s="14">
        <f>E3*Assumptions!$B3</f>
        <v>1.5454515</v>
      </c>
      <c r="F10" s="14">
        <f>F3*Assumptions!$B3</f>
        <v>1.560906015</v>
      </c>
      <c r="G10" s="14">
        <f>G3*Assumptions!$B3</f>
        <v>1.576515075</v>
      </c>
      <c r="H10" s="14">
        <f>H3*Assumptions!$B3</f>
        <v>1.592280226</v>
      </c>
      <c r="I10" s="14">
        <f>I3*Assumptions!$B3</f>
        <v>1.608203028</v>
      </c>
      <c r="J10" s="14">
        <f>J3*Assumptions!$B3</f>
        <v>1.624285058</v>
      </c>
      <c r="K10" s="14">
        <f>K3*Assumptions!$B3</f>
        <v>1.640527909</v>
      </c>
      <c r="L10" s="14">
        <f>L3*Assumptions!$B3</f>
        <v>1.656933188</v>
      </c>
      <c r="M10" s="14">
        <f>M3*Assumptions!$B3</f>
        <v>1.67350252</v>
      </c>
      <c r="N10" s="14">
        <f>N3*Assumptions!$B3</f>
        <v>1.690237545</v>
      </c>
      <c r="O10" s="14">
        <f>O3*Assumptions!$B3</f>
        <v>1.707139921</v>
      </c>
      <c r="P10" s="14">
        <f>P3*Assumptions!$B3</f>
        <v>1.72421132</v>
      </c>
      <c r="Q10" s="14">
        <f>Q3*Assumptions!$B3</f>
        <v>1.741453433</v>
      </c>
      <c r="R10" s="14">
        <f>R3*Assumptions!$B3</f>
        <v>1.758867967</v>
      </c>
      <c r="S10" s="14">
        <f>S3*Assumptions!$B3</f>
        <v>1.776456647</v>
      </c>
      <c r="T10" s="14">
        <f>T3*Assumptions!$B3</f>
        <v>1.794221214</v>
      </c>
      <c r="U10" s="14">
        <f>U3*Assumptions!$B3</f>
        <v>1.812163426</v>
      </c>
      <c r="V10" s="14">
        <f>V3*Assumptions!$B3</f>
        <v>1.83028506</v>
      </c>
      <c r="W10" s="14">
        <f>W3*Assumptions!$B3</f>
        <v>1.848587911</v>
      </c>
      <c r="X10" s="14">
        <f>X3*Assumptions!$B3</f>
        <v>1.86707379</v>
      </c>
      <c r="Y10" s="14">
        <f>Y3*Assumptions!$B3</f>
        <v>1.885744528</v>
      </c>
    </row>
    <row r="11">
      <c r="A11" s="5" t="str">
        <f t="shared" si="1"/>
        <v>Vanilla Donut</v>
      </c>
      <c r="B11" s="14">
        <f>B4*Assumptions!$B4</f>
        <v>2.25</v>
      </c>
      <c r="C11" s="14">
        <f>C4*Assumptions!$B4</f>
        <v>2.26125</v>
      </c>
      <c r="D11" s="14">
        <f>D4*Assumptions!$B4</f>
        <v>2.27255625</v>
      </c>
      <c r="E11" s="14">
        <f>E4*Assumptions!$B4</f>
        <v>2.283919031</v>
      </c>
      <c r="F11" s="14">
        <f>F4*Assumptions!$B4</f>
        <v>2.295338626</v>
      </c>
      <c r="G11" s="14">
        <f>G4*Assumptions!$B4</f>
        <v>2.30681532</v>
      </c>
      <c r="H11" s="14">
        <f>H4*Assumptions!$B4</f>
        <v>2.318349396</v>
      </c>
      <c r="I11" s="14">
        <f>I4*Assumptions!$B4</f>
        <v>2.329941143</v>
      </c>
      <c r="J11" s="14">
        <f>J4*Assumptions!$B4</f>
        <v>2.341590849</v>
      </c>
      <c r="K11" s="14">
        <f>K4*Assumptions!$B4</f>
        <v>2.353298803</v>
      </c>
      <c r="L11" s="14">
        <f>L4*Assumptions!$B4</f>
        <v>2.365065297</v>
      </c>
      <c r="M11" s="14">
        <f>M4*Assumptions!$B4</f>
        <v>2.376890624</v>
      </c>
      <c r="N11" s="14">
        <f>N4*Assumptions!$B4</f>
        <v>2.388775077</v>
      </c>
      <c r="O11" s="14">
        <f>O4*Assumptions!$B4</f>
        <v>2.400718952</v>
      </c>
      <c r="P11" s="14">
        <f>P4*Assumptions!$B4</f>
        <v>2.412722547</v>
      </c>
      <c r="Q11" s="14">
        <f>Q4*Assumptions!$B4</f>
        <v>2.42478616</v>
      </c>
      <c r="R11" s="14">
        <f>R4*Assumptions!$B4</f>
        <v>2.43691009</v>
      </c>
      <c r="S11" s="14">
        <f>S4*Assumptions!$B4</f>
        <v>2.449094641</v>
      </c>
      <c r="T11" s="14">
        <f>T4*Assumptions!$B4</f>
        <v>2.461340114</v>
      </c>
      <c r="U11" s="14">
        <f>U4*Assumptions!$B4</f>
        <v>2.473646815</v>
      </c>
      <c r="V11" s="14">
        <f>V4*Assumptions!$B4</f>
        <v>2.486015049</v>
      </c>
      <c r="W11" s="14">
        <f>W4*Assumptions!$B4</f>
        <v>2.498445124</v>
      </c>
      <c r="X11" s="14">
        <f>X4*Assumptions!$B4</f>
        <v>2.51093735</v>
      </c>
      <c r="Y11" s="14">
        <f>Y4*Assumptions!$B4</f>
        <v>2.523492036</v>
      </c>
    </row>
    <row r="12">
      <c r="A12" s="5" t="str">
        <f t="shared" si="1"/>
        <v>Honey Donut</v>
      </c>
      <c r="B12" s="14">
        <f>B5*Assumptions!$B5</f>
        <v>0.9</v>
      </c>
      <c r="C12" s="14">
        <f>C5*Assumptions!$B5</f>
        <v>0.9225</v>
      </c>
      <c r="D12" s="14">
        <f>D5*Assumptions!$B5</f>
        <v>0.9455625</v>
      </c>
      <c r="E12" s="14">
        <f>E5*Assumptions!$B5</f>
        <v>0.9692015625</v>
      </c>
      <c r="F12" s="14">
        <f>F5*Assumptions!$B5</f>
        <v>0.9934316016</v>
      </c>
      <c r="G12" s="14">
        <f>G5*Assumptions!$B5</f>
        <v>1.018267392</v>
      </c>
      <c r="H12" s="14">
        <f>H5*Assumptions!$B5</f>
        <v>1.043724076</v>
      </c>
      <c r="I12" s="14">
        <f>I5*Assumptions!$B5</f>
        <v>1.069817178</v>
      </c>
      <c r="J12" s="14">
        <f>J5*Assumptions!$B5</f>
        <v>1.096562608</v>
      </c>
      <c r="K12" s="14">
        <f>K5*Assumptions!$B5</f>
        <v>1.123976673</v>
      </c>
      <c r="L12" s="14">
        <f>L5*Assumptions!$B5</f>
        <v>1.15207609</v>
      </c>
      <c r="M12" s="14">
        <f>M5*Assumptions!$B5</f>
        <v>1.180877992</v>
      </c>
      <c r="N12" s="14">
        <f>N5*Assumptions!$B5</f>
        <v>1.210399942</v>
      </c>
      <c r="O12" s="14">
        <f>O5*Assumptions!$B5</f>
        <v>1.24065994</v>
      </c>
      <c r="P12" s="14">
        <f>P5*Assumptions!$B5</f>
        <v>1.271676439</v>
      </c>
      <c r="Q12" s="14">
        <f>Q5*Assumptions!$B5</f>
        <v>1.30346835</v>
      </c>
      <c r="R12" s="14">
        <f>R5*Assumptions!$B5</f>
        <v>1.336055059</v>
      </c>
      <c r="S12" s="14">
        <f>S5*Assumptions!$B5</f>
        <v>1.369456435</v>
      </c>
      <c r="T12" s="14">
        <f>T5*Assumptions!$B5</f>
        <v>1.403692846</v>
      </c>
      <c r="U12" s="14">
        <f>U5*Assumptions!$B5</f>
        <v>1.438785167</v>
      </c>
      <c r="V12" s="14">
        <f>V5*Assumptions!$B5</f>
        <v>1.474754796</v>
      </c>
      <c r="W12" s="14">
        <f>W5*Assumptions!$B5</f>
        <v>1.511623666</v>
      </c>
      <c r="X12" s="14">
        <f>X5*Assumptions!$B5</f>
        <v>1.549414258</v>
      </c>
      <c r="Y12" s="14">
        <f>Y5*Assumptions!$B5</f>
        <v>1.588149614</v>
      </c>
    </row>
    <row r="13">
      <c r="A13" s="5" t="str">
        <f t="shared" si="1"/>
        <v>Red Velvet Donut</v>
      </c>
      <c r="B13" s="14">
        <f>B6*Assumptions!$B6</f>
        <v>2.625</v>
      </c>
      <c r="C13" s="14">
        <f>C6*Assumptions!$B6</f>
        <v>2.6775</v>
      </c>
      <c r="D13" s="14">
        <f>D6*Assumptions!$B6</f>
        <v>2.73105</v>
      </c>
      <c r="E13" s="14">
        <f>E6*Assumptions!$B6</f>
        <v>2.785671</v>
      </c>
      <c r="F13" s="14">
        <f>F6*Assumptions!$B6</f>
        <v>2.84138442</v>
      </c>
      <c r="G13" s="14">
        <f>G6*Assumptions!$B6</f>
        <v>2.898212108</v>
      </c>
      <c r="H13" s="14">
        <f>H6*Assumptions!$B6</f>
        <v>2.956176351</v>
      </c>
      <c r="I13" s="14">
        <f>I6*Assumptions!$B6</f>
        <v>3.015299878</v>
      </c>
      <c r="J13" s="14">
        <f>J6*Assumptions!$B6</f>
        <v>3.075605875</v>
      </c>
      <c r="K13" s="14">
        <f>K6*Assumptions!$B6</f>
        <v>3.137117993</v>
      </c>
      <c r="L13" s="14">
        <f>L6*Assumptions!$B6</f>
        <v>3.199860352</v>
      </c>
      <c r="M13" s="14">
        <f>M6*Assumptions!$B6</f>
        <v>3.26385756</v>
      </c>
      <c r="N13" s="14">
        <f>N6*Assumptions!$B6</f>
        <v>3.329134711</v>
      </c>
      <c r="O13" s="14">
        <f>O6*Assumptions!$B6</f>
        <v>3.395717405</v>
      </c>
      <c r="P13" s="14">
        <f>P6*Assumptions!$B6</f>
        <v>3.463631753</v>
      </c>
      <c r="Q13" s="14">
        <f>Q6*Assumptions!$B6</f>
        <v>3.532904388</v>
      </c>
      <c r="R13" s="14">
        <f>R6*Assumptions!$B6</f>
        <v>3.603562476</v>
      </c>
      <c r="S13" s="14">
        <f>S6*Assumptions!$B6</f>
        <v>3.675633725</v>
      </c>
      <c r="T13" s="14">
        <f>T6*Assumptions!$B6</f>
        <v>3.7491464</v>
      </c>
      <c r="U13" s="14">
        <f>U6*Assumptions!$B6</f>
        <v>3.824129328</v>
      </c>
      <c r="V13" s="14">
        <f>V6*Assumptions!$B6</f>
        <v>3.900611914</v>
      </c>
      <c r="W13" s="14">
        <f>W6*Assumptions!$B6</f>
        <v>3.978624153</v>
      </c>
      <c r="X13" s="14">
        <f>X6*Assumptions!$B6</f>
        <v>4.058196636</v>
      </c>
      <c r="Y13" s="14">
        <f>Y6*Assumptions!$B6</f>
        <v>4.139360569</v>
      </c>
    </row>
    <row r="14">
      <c r="A14" s="12" t="s">
        <v>64</v>
      </c>
      <c r="B14" s="5"/>
      <c r="C14" s="5"/>
      <c r="D14" s="5"/>
      <c r="E14" s="5"/>
      <c r="F14" s="5"/>
      <c r="G14" s="5"/>
      <c r="H14" s="5"/>
      <c r="I14" s="5"/>
      <c r="J14" s="5"/>
      <c r="K14" s="5"/>
      <c r="L14" s="5"/>
      <c r="M14" s="5"/>
      <c r="N14" s="5"/>
      <c r="O14" s="5"/>
      <c r="P14" s="5"/>
      <c r="Q14" s="5"/>
      <c r="R14" s="5"/>
      <c r="S14" s="5"/>
      <c r="T14" s="5"/>
      <c r="U14" s="5"/>
      <c r="V14" s="5"/>
      <c r="W14" s="5"/>
      <c r="X14" s="5"/>
      <c r="Y14" s="5"/>
    </row>
    <row r="15">
      <c r="A15" s="5" t="str">
        <f t="shared" ref="A15:A18" si="2">A10</f>
        <v>Chocolate Donut</v>
      </c>
      <c r="B15" s="14">
        <f>B3*Assumptions!$C3</f>
        <v>5</v>
      </c>
      <c r="C15" s="14">
        <f>C3*Assumptions!$C3</f>
        <v>5.05</v>
      </c>
      <c r="D15" s="14">
        <f>D3*Assumptions!$C3</f>
        <v>5.1005</v>
      </c>
      <c r="E15" s="14">
        <f>E3*Assumptions!$C3</f>
        <v>5.151505</v>
      </c>
      <c r="F15" s="14">
        <f>F3*Assumptions!$C3</f>
        <v>5.20302005</v>
      </c>
      <c r="G15" s="14">
        <f>G3*Assumptions!$C3</f>
        <v>5.255050251</v>
      </c>
      <c r="H15" s="14">
        <f>H3*Assumptions!$C3</f>
        <v>5.307600753</v>
      </c>
      <c r="I15" s="14">
        <f>I3*Assumptions!$C3</f>
        <v>5.360676761</v>
      </c>
      <c r="J15" s="14">
        <f>J3*Assumptions!$C3</f>
        <v>5.414283528</v>
      </c>
      <c r="K15" s="14">
        <f>K3*Assumptions!$C3</f>
        <v>5.468426363</v>
      </c>
      <c r="L15" s="14">
        <f>L3*Assumptions!$C3</f>
        <v>5.523110627</v>
      </c>
      <c r="M15" s="14">
        <f>M3*Assumptions!$C3</f>
        <v>5.578341733</v>
      </c>
      <c r="N15" s="14">
        <f>N3*Assumptions!$C3</f>
        <v>5.634125151</v>
      </c>
      <c r="O15" s="14">
        <f>O3*Assumptions!$C3</f>
        <v>5.690466402</v>
      </c>
      <c r="P15" s="14">
        <f>P3*Assumptions!$C3</f>
        <v>5.747371066</v>
      </c>
      <c r="Q15" s="14">
        <f>Q3*Assumptions!$C3</f>
        <v>5.804844777</v>
      </c>
      <c r="R15" s="14">
        <f>R3*Assumptions!$C3</f>
        <v>5.862893225</v>
      </c>
      <c r="S15" s="14">
        <f>S3*Assumptions!$C3</f>
        <v>5.921522157</v>
      </c>
      <c r="T15" s="14">
        <f>T3*Assumptions!$C3</f>
        <v>5.980737378</v>
      </c>
      <c r="U15" s="14">
        <f>U3*Assumptions!$C3</f>
        <v>6.040544752</v>
      </c>
      <c r="V15" s="14">
        <f>V3*Assumptions!$C3</f>
        <v>6.1009502</v>
      </c>
      <c r="W15" s="14">
        <f>W3*Assumptions!$C3</f>
        <v>6.161959702</v>
      </c>
      <c r="X15" s="14">
        <f>X3*Assumptions!$C3</f>
        <v>6.223579299</v>
      </c>
      <c r="Y15" s="14">
        <f>Y3*Assumptions!$C3</f>
        <v>6.285815092</v>
      </c>
    </row>
    <row r="16">
      <c r="A16" s="5" t="str">
        <f t="shared" si="2"/>
        <v>Vanilla Donut</v>
      </c>
      <c r="B16" s="14">
        <f>B4*Assumptions!$C4</f>
        <v>7.5</v>
      </c>
      <c r="C16" s="14">
        <f>C4*Assumptions!$C4</f>
        <v>7.5375</v>
      </c>
      <c r="D16" s="14">
        <f>D4*Assumptions!$C4</f>
        <v>7.5751875</v>
      </c>
      <c r="E16" s="14">
        <f>E4*Assumptions!$C4</f>
        <v>7.613063438</v>
      </c>
      <c r="F16" s="14">
        <f>F4*Assumptions!$C4</f>
        <v>7.651128755</v>
      </c>
      <c r="G16" s="14">
        <f>G4*Assumptions!$C4</f>
        <v>7.689384398</v>
      </c>
      <c r="H16" s="14">
        <f>H4*Assumptions!$C4</f>
        <v>7.72783132</v>
      </c>
      <c r="I16" s="14">
        <f>I4*Assumptions!$C4</f>
        <v>7.766470477</v>
      </c>
      <c r="J16" s="14">
        <f>J4*Assumptions!$C4</f>
        <v>7.805302829</v>
      </c>
      <c r="K16" s="14">
        <f>K4*Assumptions!$C4</f>
        <v>7.844329344</v>
      </c>
      <c r="L16" s="14">
        <f>L4*Assumptions!$C4</f>
        <v>7.88355099</v>
      </c>
      <c r="M16" s="14">
        <f>M4*Assumptions!$C4</f>
        <v>7.922968745</v>
      </c>
      <c r="N16" s="14">
        <f>N4*Assumptions!$C4</f>
        <v>7.962583589</v>
      </c>
      <c r="O16" s="14">
        <f>O4*Assumptions!$C4</f>
        <v>8.002396507</v>
      </c>
      <c r="P16" s="14">
        <f>P4*Assumptions!$C4</f>
        <v>8.042408489</v>
      </c>
      <c r="Q16" s="14">
        <f>Q4*Assumptions!$C4</f>
        <v>8.082620532</v>
      </c>
      <c r="R16" s="14">
        <f>R4*Assumptions!$C4</f>
        <v>8.123033635</v>
      </c>
      <c r="S16" s="14">
        <f>S4*Assumptions!$C4</f>
        <v>8.163648803</v>
      </c>
      <c r="T16" s="14">
        <f>T4*Assumptions!$C4</f>
        <v>8.204467047</v>
      </c>
      <c r="U16" s="14">
        <f>U4*Assumptions!$C4</f>
        <v>8.245489382</v>
      </c>
      <c r="V16" s="14">
        <f>V4*Assumptions!$C4</f>
        <v>8.286716829</v>
      </c>
      <c r="W16" s="14">
        <f>W4*Assumptions!$C4</f>
        <v>8.328150413</v>
      </c>
      <c r="X16" s="14">
        <f>X4*Assumptions!$C4</f>
        <v>8.369791165</v>
      </c>
      <c r="Y16" s="14">
        <f>Y4*Assumptions!$C4</f>
        <v>8.411640121</v>
      </c>
    </row>
    <row r="17">
      <c r="A17" s="5" t="str">
        <f t="shared" si="2"/>
        <v>Honey Donut</v>
      </c>
      <c r="B17" s="14">
        <f>B5*Assumptions!$C5</f>
        <v>2.5</v>
      </c>
      <c r="C17" s="14">
        <f>C5*Assumptions!$C5</f>
        <v>2.5625</v>
      </c>
      <c r="D17" s="14">
        <f>D5*Assumptions!$C5</f>
        <v>2.6265625</v>
      </c>
      <c r="E17" s="14">
        <f>E5*Assumptions!$C5</f>
        <v>2.692226563</v>
      </c>
      <c r="F17" s="14">
        <f>F5*Assumptions!$C5</f>
        <v>2.759532227</v>
      </c>
      <c r="G17" s="14">
        <f>G5*Assumptions!$C5</f>
        <v>2.828520532</v>
      </c>
      <c r="H17" s="14">
        <f>H5*Assumptions!$C5</f>
        <v>2.899233546</v>
      </c>
      <c r="I17" s="14">
        <f>I5*Assumptions!$C5</f>
        <v>2.971714384</v>
      </c>
      <c r="J17" s="14">
        <f>J5*Assumptions!$C5</f>
        <v>3.046007244</v>
      </c>
      <c r="K17" s="14">
        <f>K5*Assumptions!$C5</f>
        <v>3.122157425</v>
      </c>
      <c r="L17" s="14">
        <f>L5*Assumptions!$C5</f>
        <v>3.20021136</v>
      </c>
      <c r="M17" s="14">
        <f>M5*Assumptions!$C5</f>
        <v>3.280216645</v>
      </c>
      <c r="N17" s="14">
        <f>N5*Assumptions!$C5</f>
        <v>3.362222061</v>
      </c>
      <c r="O17" s="14">
        <f>O5*Assumptions!$C5</f>
        <v>3.446277612</v>
      </c>
      <c r="P17" s="14">
        <f>P5*Assumptions!$C5</f>
        <v>3.532434552</v>
      </c>
      <c r="Q17" s="14">
        <f>Q5*Assumptions!$C5</f>
        <v>3.620745416</v>
      </c>
      <c r="R17" s="14">
        <f>R5*Assumptions!$C5</f>
        <v>3.711264052</v>
      </c>
      <c r="S17" s="14">
        <f>S5*Assumptions!$C5</f>
        <v>3.804045653</v>
      </c>
      <c r="T17" s="14">
        <f>T5*Assumptions!$C5</f>
        <v>3.899146794</v>
      </c>
      <c r="U17" s="14">
        <f>U5*Assumptions!$C5</f>
        <v>3.996625464</v>
      </c>
      <c r="V17" s="14">
        <f>V5*Assumptions!$C5</f>
        <v>4.096541101</v>
      </c>
      <c r="W17" s="14">
        <f>W5*Assumptions!$C5</f>
        <v>4.198954628</v>
      </c>
      <c r="X17" s="14">
        <f>X5*Assumptions!$C5</f>
        <v>4.303928494</v>
      </c>
      <c r="Y17" s="14">
        <f>Y5*Assumptions!$C5</f>
        <v>4.411526706</v>
      </c>
    </row>
    <row r="18">
      <c r="A18" s="5" t="str">
        <f t="shared" si="2"/>
        <v>Red Velvet Donut</v>
      </c>
      <c r="B18" s="14">
        <f>B6*Assumptions!$C6</f>
        <v>8.75</v>
      </c>
      <c r="C18" s="14">
        <f>C6*Assumptions!$C6</f>
        <v>8.925</v>
      </c>
      <c r="D18" s="14">
        <f>D6*Assumptions!$C6</f>
        <v>9.1035</v>
      </c>
      <c r="E18" s="14">
        <f>E6*Assumptions!$C6</f>
        <v>9.28557</v>
      </c>
      <c r="F18" s="14">
        <f>F6*Assumptions!$C6</f>
        <v>9.4712814</v>
      </c>
      <c r="G18" s="14">
        <f>G6*Assumptions!$C6</f>
        <v>9.660707028</v>
      </c>
      <c r="H18" s="14">
        <f>H6*Assumptions!$C6</f>
        <v>9.853921169</v>
      </c>
      <c r="I18" s="14">
        <f>I6*Assumptions!$C6</f>
        <v>10.05099959</v>
      </c>
      <c r="J18" s="14">
        <f>J6*Assumptions!$C6</f>
        <v>10.25201958</v>
      </c>
      <c r="K18" s="14">
        <f>K6*Assumptions!$C6</f>
        <v>10.45705998</v>
      </c>
      <c r="L18" s="14">
        <f>L6*Assumptions!$C6</f>
        <v>10.66620117</v>
      </c>
      <c r="M18" s="14">
        <f>M6*Assumptions!$C6</f>
        <v>10.8795252</v>
      </c>
      <c r="N18" s="14">
        <f>N6*Assumptions!$C6</f>
        <v>11.0971157</v>
      </c>
      <c r="O18" s="14">
        <f>O6*Assumptions!$C6</f>
        <v>11.31905802</v>
      </c>
      <c r="P18" s="14">
        <f>P6*Assumptions!$C6</f>
        <v>11.54543918</v>
      </c>
      <c r="Q18" s="14">
        <f>Q6*Assumptions!$C6</f>
        <v>11.77634796</v>
      </c>
      <c r="R18" s="14">
        <f>R6*Assumptions!$C6</f>
        <v>12.01187492</v>
      </c>
      <c r="S18" s="14">
        <f>S6*Assumptions!$C6</f>
        <v>12.25211242</v>
      </c>
      <c r="T18" s="14">
        <f>T6*Assumptions!$C6</f>
        <v>12.49715467</v>
      </c>
      <c r="U18" s="14">
        <f>U6*Assumptions!$C6</f>
        <v>12.74709776</v>
      </c>
      <c r="V18" s="14">
        <f>V6*Assumptions!$C6</f>
        <v>13.00203971</v>
      </c>
      <c r="W18" s="14">
        <f>W6*Assumptions!$C6</f>
        <v>13.26208051</v>
      </c>
      <c r="X18" s="14">
        <f>X6*Assumptions!$C6</f>
        <v>13.52732212</v>
      </c>
      <c r="Y18" s="14">
        <f>Y6*Assumptions!$C6</f>
        <v>13.79786856</v>
      </c>
    </row>
    <row r="19">
      <c r="A19" s="12" t="s">
        <v>21</v>
      </c>
      <c r="B19" s="5"/>
      <c r="C19" s="5"/>
      <c r="D19" s="5"/>
      <c r="E19" s="5"/>
      <c r="F19" s="5"/>
      <c r="G19" s="5"/>
      <c r="H19" s="5"/>
      <c r="I19" s="5"/>
      <c r="J19" s="5"/>
      <c r="K19" s="5"/>
      <c r="L19" s="5"/>
      <c r="M19" s="5"/>
      <c r="N19" s="5"/>
      <c r="O19" s="5"/>
      <c r="P19" s="5"/>
      <c r="Q19" s="5"/>
      <c r="R19" s="5"/>
      <c r="S19" s="5"/>
      <c r="T19" s="5"/>
      <c r="U19" s="5"/>
      <c r="V19" s="5"/>
      <c r="W19" s="5"/>
      <c r="X19" s="5"/>
      <c r="Y19" s="5"/>
    </row>
    <row r="20">
      <c r="A20" s="5" t="str">
        <f t="shared" ref="A20:A23" si="3">A15</f>
        <v>Chocolate Donut</v>
      </c>
      <c r="B20" s="14">
        <f>B3*Assumptions!$E3</f>
        <v>1.5</v>
      </c>
      <c r="C20" s="14">
        <f>C3*Assumptions!$E3</f>
        <v>1.515</v>
      </c>
      <c r="D20" s="14">
        <f>D3*Assumptions!$E3</f>
        <v>1.53015</v>
      </c>
      <c r="E20" s="14">
        <f>E3*Assumptions!$E3</f>
        <v>1.5454515</v>
      </c>
      <c r="F20" s="14">
        <f>F3*Assumptions!$E3</f>
        <v>1.560906015</v>
      </c>
      <c r="G20" s="14">
        <f>G3*Assumptions!$E3</f>
        <v>1.576515075</v>
      </c>
      <c r="H20" s="14">
        <f>H3*Assumptions!$E3</f>
        <v>1.592280226</v>
      </c>
      <c r="I20" s="14">
        <f>I3*Assumptions!$E3</f>
        <v>1.608203028</v>
      </c>
      <c r="J20" s="14">
        <f>J3*Assumptions!$E3</f>
        <v>1.624285058</v>
      </c>
      <c r="K20" s="14">
        <f>K3*Assumptions!$E3</f>
        <v>1.640527909</v>
      </c>
      <c r="L20" s="14">
        <f>L3*Assumptions!$E3</f>
        <v>1.656933188</v>
      </c>
      <c r="M20" s="14">
        <f>M3*Assumptions!$E3</f>
        <v>1.67350252</v>
      </c>
      <c r="N20" s="14">
        <f>N3*Assumptions!$E3</f>
        <v>1.690237545</v>
      </c>
      <c r="O20" s="14">
        <f>O3*Assumptions!$E3</f>
        <v>1.707139921</v>
      </c>
      <c r="P20" s="14">
        <f>P3*Assumptions!$E3</f>
        <v>1.72421132</v>
      </c>
      <c r="Q20" s="14">
        <f>Q3*Assumptions!$E3</f>
        <v>1.741453433</v>
      </c>
      <c r="R20" s="14">
        <f>R3*Assumptions!$E3</f>
        <v>1.758867967</v>
      </c>
      <c r="S20" s="14">
        <f>S3*Assumptions!$E3</f>
        <v>1.776456647</v>
      </c>
      <c r="T20" s="14">
        <f>T3*Assumptions!$E3</f>
        <v>1.794221214</v>
      </c>
      <c r="U20" s="14">
        <f>U3*Assumptions!$E3</f>
        <v>1.812163426</v>
      </c>
      <c r="V20" s="14">
        <f>V3*Assumptions!$E3</f>
        <v>1.83028506</v>
      </c>
      <c r="W20" s="14">
        <f>W3*Assumptions!$E3</f>
        <v>1.848587911</v>
      </c>
      <c r="X20" s="14">
        <f>X3*Assumptions!$E3</f>
        <v>1.86707379</v>
      </c>
      <c r="Y20" s="14">
        <f>Y3*Assumptions!$E3</f>
        <v>1.885744528</v>
      </c>
    </row>
    <row r="21">
      <c r="A21" s="5" t="str">
        <f t="shared" si="3"/>
        <v>Vanilla Donut</v>
      </c>
      <c r="B21" s="14">
        <f>B4*Assumptions!$E4</f>
        <v>2.25</v>
      </c>
      <c r="C21" s="14">
        <f>C4*Assumptions!$E4</f>
        <v>2.26125</v>
      </c>
      <c r="D21" s="14">
        <f>D4*Assumptions!$E4</f>
        <v>2.27255625</v>
      </c>
      <c r="E21" s="14">
        <f>E4*Assumptions!$E4</f>
        <v>2.283919031</v>
      </c>
      <c r="F21" s="14">
        <f>F4*Assumptions!$E4</f>
        <v>2.295338626</v>
      </c>
      <c r="G21" s="14">
        <f>G4*Assumptions!$E4</f>
        <v>2.30681532</v>
      </c>
      <c r="H21" s="14">
        <f>H4*Assumptions!$E4</f>
        <v>2.318349396</v>
      </c>
      <c r="I21" s="14">
        <f>I4*Assumptions!$E4</f>
        <v>2.329941143</v>
      </c>
      <c r="J21" s="14">
        <f>J4*Assumptions!$E4</f>
        <v>2.341590849</v>
      </c>
      <c r="K21" s="14">
        <f>K4*Assumptions!$E4</f>
        <v>2.353298803</v>
      </c>
      <c r="L21" s="14">
        <f>L4*Assumptions!$E4</f>
        <v>2.365065297</v>
      </c>
      <c r="M21" s="14">
        <f>M4*Assumptions!$E4</f>
        <v>2.376890624</v>
      </c>
      <c r="N21" s="14">
        <f>N4*Assumptions!$E4</f>
        <v>2.388775077</v>
      </c>
      <c r="O21" s="14">
        <f>O4*Assumptions!$E4</f>
        <v>2.400718952</v>
      </c>
      <c r="P21" s="14">
        <f>P4*Assumptions!$E4</f>
        <v>2.412722547</v>
      </c>
      <c r="Q21" s="14">
        <f>Q4*Assumptions!$E4</f>
        <v>2.42478616</v>
      </c>
      <c r="R21" s="14">
        <f>R4*Assumptions!$E4</f>
        <v>2.43691009</v>
      </c>
      <c r="S21" s="14">
        <f>S4*Assumptions!$E4</f>
        <v>2.449094641</v>
      </c>
      <c r="T21" s="14">
        <f>T4*Assumptions!$E4</f>
        <v>2.461340114</v>
      </c>
      <c r="U21" s="14">
        <f>U4*Assumptions!$E4</f>
        <v>2.473646815</v>
      </c>
      <c r="V21" s="14">
        <f>V4*Assumptions!$E4</f>
        <v>2.486015049</v>
      </c>
      <c r="W21" s="14">
        <f>W4*Assumptions!$E4</f>
        <v>2.498445124</v>
      </c>
      <c r="X21" s="14">
        <f>X4*Assumptions!$E4</f>
        <v>2.51093735</v>
      </c>
      <c r="Y21" s="14">
        <f>Y4*Assumptions!$E4</f>
        <v>2.523492036</v>
      </c>
    </row>
    <row r="22">
      <c r="A22" s="5" t="str">
        <f t="shared" si="3"/>
        <v>Honey Donut</v>
      </c>
      <c r="B22" s="14">
        <f>B5*Assumptions!$E5</f>
        <v>0.75</v>
      </c>
      <c r="C22" s="14">
        <f>C5*Assumptions!$E5</f>
        <v>0.76875</v>
      </c>
      <c r="D22" s="14">
        <f>D5*Assumptions!$E5</f>
        <v>0.78796875</v>
      </c>
      <c r="E22" s="14">
        <f>E5*Assumptions!$E5</f>
        <v>0.8076679688</v>
      </c>
      <c r="F22" s="14">
        <f>F5*Assumptions!$E5</f>
        <v>0.827859668</v>
      </c>
      <c r="G22" s="14">
        <f>G5*Assumptions!$E5</f>
        <v>0.8485561597</v>
      </c>
      <c r="H22" s="14">
        <f>H5*Assumptions!$E5</f>
        <v>0.8697700637</v>
      </c>
      <c r="I22" s="14">
        <f>I5*Assumptions!$E5</f>
        <v>0.8915143153</v>
      </c>
      <c r="J22" s="14">
        <f>J5*Assumptions!$E5</f>
        <v>0.9138021731</v>
      </c>
      <c r="K22" s="14">
        <f>K5*Assumptions!$E5</f>
        <v>0.9366472275</v>
      </c>
      <c r="L22" s="14">
        <f>L5*Assumptions!$E5</f>
        <v>0.9600634081</v>
      </c>
      <c r="M22" s="14">
        <f>M5*Assumptions!$E5</f>
        <v>0.9840649934</v>
      </c>
      <c r="N22" s="14">
        <f>N5*Assumptions!$E5</f>
        <v>1.008666618</v>
      </c>
      <c r="O22" s="14">
        <f>O5*Assumptions!$E5</f>
        <v>1.033883284</v>
      </c>
      <c r="P22" s="14">
        <f>P5*Assumptions!$E5</f>
        <v>1.059730366</v>
      </c>
      <c r="Q22" s="14">
        <f>Q5*Assumptions!$E5</f>
        <v>1.086223625</v>
      </c>
      <c r="R22" s="14">
        <f>R5*Assumptions!$E5</f>
        <v>1.113379215</v>
      </c>
      <c r="S22" s="14">
        <f>S5*Assumptions!$E5</f>
        <v>1.141213696</v>
      </c>
      <c r="T22" s="14">
        <f>T5*Assumptions!$E5</f>
        <v>1.169744038</v>
      </c>
      <c r="U22" s="14">
        <f>U5*Assumptions!$E5</f>
        <v>1.198987639</v>
      </c>
      <c r="V22" s="14">
        <f>V5*Assumptions!$E5</f>
        <v>1.22896233</v>
      </c>
      <c r="W22" s="14">
        <f>W5*Assumptions!$E5</f>
        <v>1.259686388</v>
      </c>
      <c r="X22" s="14">
        <f>X5*Assumptions!$E5</f>
        <v>1.291178548</v>
      </c>
      <c r="Y22" s="14">
        <f>Y5*Assumptions!$E5</f>
        <v>1.323458012</v>
      </c>
    </row>
    <row r="23">
      <c r="A23" s="5" t="str">
        <f t="shared" si="3"/>
        <v>Red Velvet Donut</v>
      </c>
      <c r="B23" s="14">
        <f>B6*Assumptions!$E6</f>
        <v>2.625</v>
      </c>
      <c r="C23" s="14">
        <f>C6*Assumptions!$E6</f>
        <v>2.6775</v>
      </c>
      <c r="D23" s="14">
        <f>D6*Assumptions!$E6</f>
        <v>2.73105</v>
      </c>
      <c r="E23" s="14">
        <f>E6*Assumptions!$E6</f>
        <v>2.785671</v>
      </c>
      <c r="F23" s="14">
        <f>F6*Assumptions!$E6</f>
        <v>2.84138442</v>
      </c>
      <c r="G23" s="14">
        <f>G6*Assumptions!$E6</f>
        <v>2.898212108</v>
      </c>
      <c r="H23" s="14">
        <f>H6*Assumptions!$E6</f>
        <v>2.956176351</v>
      </c>
      <c r="I23" s="14">
        <f>I6*Assumptions!$E6</f>
        <v>3.015299878</v>
      </c>
      <c r="J23" s="14">
        <f>J6*Assumptions!$E6</f>
        <v>3.075605875</v>
      </c>
      <c r="K23" s="14">
        <f>K6*Assumptions!$E6</f>
        <v>3.137117993</v>
      </c>
      <c r="L23" s="14">
        <f>L6*Assumptions!$E6</f>
        <v>3.199860352</v>
      </c>
      <c r="M23" s="14">
        <f>M6*Assumptions!$E6</f>
        <v>3.26385756</v>
      </c>
      <c r="N23" s="14">
        <f>N6*Assumptions!$E6</f>
        <v>3.329134711</v>
      </c>
      <c r="O23" s="14">
        <f>O6*Assumptions!$E6</f>
        <v>3.395717405</v>
      </c>
      <c r="P23" s="14">
        <f>P6*Assumptions!$E6</f>
        <v>3.463631753</v>
      </c>
      <c r="Q23" s="14">
        <f>Q6*Assumptions!$E6</f>
        <v>3.532904388</v>
      </c>
      <c r="R23" s="14">
        <f>R6*Assumptions!$E6</f>
        <v>3.603562476</v>
      </c>
      <c r="S23" s="14">
        <f>S6*Assumptions!$E6</f>
        <v>3.675633725</v>
      </c>
      <c r="T23" s="14">
        <f>T6*Assumptions!$E6</f>
        <v>3.7491464</v>
      </c>
      <c r="U23" s="14">
        <f>U6*Assumptions!$E6</f>
        <v>3.824129328</v>
      </c>
      <c r="V23" s="14">
        <f>V6*Assumptions!$E6</f>
        <v>3.900611914</v>
      </c>
      <c r="W23" s="14">
        <f>W6*Assumptions!$E6</f>
        <v>3.978624153</v>
      </c>
      <c r="X23" s="14">
        <f>X6*Assumptions!$E6</f>
        <v>4.058196636</v>
      </c>
      <c r="Y23" s="14">
        <f>Y6*Assumptions!$E6</f>
        <v>4.139360569</v>
      </c>
    </row>
    <row r="24">
      <c r="A24" s="12" t="s">
        <v>65</v>
      </c>
      <c r="B24" s="5"/>
      <c r="C24" s="5"/>
      <c r="D24" s="5"/>
      <c r="E24" s="5"/>
      <c r="F24" s="5"/>
      <c r="G24" s="5"/>
      <c r="H24" s="5"/>
      <c r="I24" s="5"/>
      <c r="J24" s="5"/>
      <c r="K24" s="5"/>
      <c r="L24" s="5"/>
      <c r="M24" s="5"/>
      <c r="N24" s="5"/>
      <c r="O24" s="5"/>
      <c r="P24" s="5"/>
      <c r="Q24" s="5"/>
      <c r="R24" s="5"/>
      <c r="S24" s="5"/>
      <c r="T24" s="5"/>
      <c r="U24" s="5"/>
      <c r="V24" s="5"/>
      <c r="W24" s="5"/>
      <c r="X24" s="5"/>
      <c r="Y24" s="5"/>
    </row>
    <row r="25">
      <c r="A25" s="5" t="str">
        <f t="shared" ref="A25:A28" si="4">A20</f>
        <v>Chocolate Donut</v>
      </c>
      <c r="B25" s="14">
        <f>B3*Assumptions!$D3</f>
        <v>1.5</v>
      </c>
      <c r="C25" s="14">
        <f>C3*Assumptions!$D3</f>
        <v>1.515</v>
      </c>
      <c r="D25" s="14">
        <f>D3*Assumptions!$D3</f>
        <v>1.53015</v>
      </c>
      <c r="E25" s="14">
        <f>E3*Assumptions!$D3</f>
        <v>1.5454515</v>
      </c>
      <c r="F25" s="14">
        <f>F3*Assumptions!$D3</f>
        <v>1.560906015</v>
      </c>
      <c r="G25" s="14">
        <f>G3*Assumptions!$D3</f>
        <v>1.576515075</v>
      </c>
      <c r="H25" s="14">
        <f>H3*Assumptions!$D3</f>
        <v>1.592280226</v>
      </c>
      <c r="I25" s="14">
        <f>I3*Assumptions!$D3</f>
        <v>1.608203028</v>
      </c>
      <c r="J25" s="14">
        <f>J3*Assumptions!$D3</f>
        <v>1.624285058</v>
      </c>
      <c r="K25" s="14">
        <f>K3*Assumptions!$D3</f>
        <v>1.640527909</v>
      </c>
      <c r="L25" s="14">
        <f>L3*Assumptions!$D3</f>
        <v>1.656933188</v>
      </c>
      <c r="M25" s="14">
        <f>M3*Assumptions!$D3</f>
        <v>1.67350252</v>
      </c>
      <c r="N25" s="14">
        <f>N3*Assumptions!$D3</f>
        <v>1.690237545</v>
      </c>
      <c r="O25" s="14">
        <f>O3*Assumptions!$D3</f>
        <v>1.707139921</v>
      </c>
      <c r="P25" s="14">
        <f>P3*Assumptions!$D3</f>
        <v>1.72421132</v>
      </c>
      <c r="Q25" s="14">
        <f>Q3*Assumptions!$D3</f>
        <v>1.741453433</v>
      </c>
      <c r="R25" s="14">
        <f>R3*Assumptions!$D3</f>
        <v>1.758867967</v>
      </c>
      <c r="S25" s="14">
        <f>S3*Assumptions!$D3</f>
        <v>1.776456647</v>
      </c>
      <c r="T25" s="14">
        <f>T3*Assumptions!$D3</f>
        <v>1.794221214</v>
      </c>
      <c r="U25" s="14">
        <f>U3*Assumptions!$D3</f>
        <v>1.812163426</v>
      </c>
      <c r="V25" s="14">
        <f>V3*Assumptions!$D3</f>
        <v>1.83028506</v>
      </c>
      <c r="W25" s="14">
        <f>W3*Assumptions!$D3</f>
        <v>1.848587911</v>
      </c>
      <c r="X25" s="14">
        <f>X3*Assumptions!$D3</f>
        <v>1.86707379</v>
      </c>
      <c r="Y25" s="14">
        <f>Y3*Assumptions!$D3</f>
        <v>1.885744528</v>
      </c>
    </row>
    <row r="26">
      <c r="A26" s="5" t="str">
        <f t="shared" si="4"/>
        <v>Vanilla Donut</v>
      </c>
      <c r="B26" s="14">
        <f>B4*Assumptions!$D4</f>
        <v>2.25</v>
      </c>
      <c r="C26" s="14">
        <f>C4*Assumptions!$D4</f>
        <v>2.26125</v>
      </c>
      <c r="D26" s="14">
        <f>D4*Assumptions!$D4</f>
        <v>2.27255625</v>
      </c>
      <c r="E26" s="14">
        <f>E4*Assumptions!$D4</f>
        <v>2.283919031</v>
      </c>
      <c r="F26" s="14">
        <f>F4*Assumptions!$D4</f>
        <v>2.295338626</v>
      </c>
      <c r="G26" s="14">
        <f>G4*Assumptions!$D4</f>
        <v>2.30681532</v>
      </c>
      <c r="H26" s="14">
        <f>H4*Assumptions!$D4</f>
        <v>2.318349396</v>
      </c>
      <c r="I26" s="14">
        <f>I4*Assumptions!$D4</f>
        <v>2.329941143</v>
      </c>
      <c r="J26" s="14">
        <f>J4*Assumptions!$D4</f>
        <v>2.341590849</v>
      </c>
      <c r="K26" s="14">
        <f>K4*Assumptions!$D4</f>
        <v>2.353298803</v>
      </c>
      <c r="L26" s="14">
        <f>L4*Assumptions!$D4</f>
        <v>2.365065297</v>
      </c>
      <c r="M26" s="14">
        <f>M4*Assumptions!$D4</f>
        <v>2.376890624</v>
      </c>
      <c r="N26" s="14">
        <f>N4*Assumptions!$D4</f>
        <v>2.388775077</v>
      </c>
      <c r="O26" s="14">
        <f>O4*Assumptions!$D4</f>
        <v>2.400718952</v>
      </c>
      <c r="P26" s="14">
        <f>P4*Assumptions!$D4</f>
        <v>2.412722547</v>
      </c>
      <c r="Q26" s="14">
        <f>Q4*Assumptions!$D4</f>
        <v>2.42478616</v>
      </c>
      <c r="R26" s="14">
        <f>R4*Assumptions!$D4</f>
        <v>2.43691009</v>
      </c>
      <c r="S26" s="14">
        <f>S4*Assumptions!$D4</f>
        <v>2.449094641</v>
      </c>
      <c r="T26" s="14">
        <f>T4*Assumptions!$D4</f>
        <v>2.461340114</v>
      </c>
      <c r="U26" s="14">
        <f>U4*Assumptions!$D4</f>
        <v>2.473646815</v>
      </c>
      <c r="V26" s="14">
        <f>V4*Assumptions!$D4</f>
        <v>2.486015049</v>
      </c>
      <c r="W26" s="14">
        <f>W4*Assumptions!$D4</f>
        <v>2.498445124</v>
      </c>
      <c r="X26" s="14">
        <f>X4*Assumptions!$D4</f>
        <v>2.51093735</v>
      </c>
      <c r="Y26" s="14">
        <f>Y4*Assumptions!$D4</f>
        <v>2.523492036</v>
      </c>
    </row>
    <row r="27">
      <c r="A27" s="5" t="str">
        <f t="shared" si="4"/>
        <v>Honey Donut</v>
      </c>
      <c r="B27" s="14">
        <f>B5*Assumptions!$D5</f>
        <v>0.75</v>
      </c>
      <c r="C27" s="14">
        <f>C5*Assumptions!$D5</f>
        <v>0.76875</v>
      </c>
      <c r="D27" s="14">
        <f>D5*Assumptions!$D5</f>
        <v>0.78796875</v>
      </c>
      <c r="E27" s="14">
        <f>E5*Assumptions!$D5</f>
        <v>0.8076679688</v>
      </c>
      <c r="F27" s="14">
        <f>F5*Assumptions!$D5</f>
        <v>0.827859668</v>
      </c>
      <c r="G27" s="14">
        <f>G5*Assumptions!$D5</f>
        <v>0.8485561597</v>
      </c>
      <c r="H27" s="14">
        <f>H5*Assumptions!$D5</f>
        <v>0.8697700637</v>
      </c>
      <c r="I27" s="14">
        <f>I5*Assumptions!$D5</f>
        <v>0.8915143153</v>
      </c>
      <c r="J27" s="14">
        <f>J5*Assumptions!$D5</f>
        <v>0.9138021731</v>
      </c>
      <c r="K27" s="14">
        <f>K5*Assumptions!$D5</f>
        <v>0.9366472275</v>
      </c>
      <c r="L27" s="14">
        <f>L5*Assumptions!$D5</f>
        <v>0.9600634081</v>
      </c>
      <c r="M27" s="14">
        <f>M5*Assumptions!$D5</f>
        <v>0.9840649934</v>
      </c>
      <c r="N27" s="14">
        <f>N5*Assumptions!$D5</f>
        <v>1.008666618</v>
      </c>
      <c r="O27" s="14">
        <f>O5*Assumptions!$D5</f>
        <v>1.033883284</v>
      </c>
      <c r="P27" s="14">
        <f>P5*Assumptions!$D5</f>
        <v>1.059730366</v>
      </c>
      <c r="Q27" s="14">
        <f>Q5*Assumptions!$D5</f>
        <v>1.086223625</v>
      </c>
      <c r="R27" s="14">
        <f>R5*Assumptions!$D5</f>
        <v>1.113379215</v>
      </c>
      <c r="S27" s="14">
        <f>S5*Assumptions!$D5</f>
        <v>1.141213696</v>
      </c>
      <c r="T27" s="14">
        <f>T5*Assumptions!$D5</f>
        <v>1.169744038</v>
      </c>
      <c r="U27" s="14">
        <f>U5*Assumptions!$D5</f>
        <v>1.198987639</v>
      </c>
      <c r="V27" s="14">
        <f>V5*Assumptions!$D5</f>
        <v>1.22896233</v>
      </c>
      <c r="W27" s="14">
        <f>W5*Assumptions!$D5</f>
        <v>1.259686388</v>
      </c>
      <c r="X27" s="14">
        <f>X5*Assumptions!$D5</f>
        <v>1.291178548</v>
      </c>
      <c r="Y27" s="14">
        <f>Y5*Assumptions!$D5</f>
        <v>1.323458012</v>
      </c>
    </row>
    <row r="28">
      <c r="A28" s="5" t="str">
        <f t="shared" si="4"/>
        <v>Red Velvet Donut</v>
      </c>
      <c r="B28" s="14">
        <f>B6*Assumptions!$D6</f>
        <v>2.625</v>
      </c>
      <c r="C28" s="14">
        <f>C6*Assumptions!$D6</f>
        <v>2.6775</v>
      </c>
      <c r="D28" s="14">
        <f>D6*Assumptions!$D6</f>
        <v>2.73105</v>
      </c>
      <c r="E28" s="14">
        <f>E6*Assumptions!$D6</f>
        <v>2.785671</v>
      </c>
      <c r="F28" s="14">
        <f>F6*Assumptions!$D6</f>
        <v>2.84138442</v>
      </c>
      <c r="G28" s="14">
        <f>G6*Assumptions!$D6</f>
        <v>2.898212108</v>
      </c>
      <c r="H28" s="14">
        <f>H6*Assumptions!$D6</f>
        <v>2.956176351</v>
      </c>
      <c r="I28" s="14">
        <f>I6*Assumptions!$D6</f>
        <v>3.015299878</v>
      </c>
      <c r="J28" s="14">
        <f>J6*Assumptions!$D6</f>
        <v>3.075605875</v>
      </c>
      <c r="K28" s="14">
        <f>K6*Assumptions!$D6</f>
        <v>3.137117993</v>
      </c>
      <c r="L28" s="14">
        <f>L6*Assumptions!$D6</f>
        <v>3.199860352</v>
      </c>
      <c r="M28" s="14">
        <f>M6*Assumptions!$D6</f>
        <v>3.26385756</v>
      </c>
      <c r="N28" s="14">
        <f>N6*Assumptions!$D6</f>
        <v>3.329134711</v>
      </c>
      <c r="O28" s="14">
        <f>O6*Assumptions!$D6</f>
        <v>3.395717405</v>
      </c>
      <c r="P28" s="14">
        <f>P6*Assumptions!$D6</f>
        <v>3.463631753</v>
      </c>
      <c r="Q28" s="14">
        <f>Q6*Assumptions!$D6</f>
        <v>3.532904388</v>
      </c>
      <c r="R28" s="14">
        <f>R6*Assumptions!$D6</f>
        <v>3.603562476</v>
      </c>
      <c r="S28" s="14">
        <f>S6*Assumptions!$D6</f>
        <v>3.675633725</v>
      </c>
      <c r="T28" s="14">
        <f>T6*Assumptions!$D6</f>
        <v>3.7491464</v>
      </c>
      <c r="U28" s="14">
        <f>U6*Assumptions!$D6</f>
        <v>3.824129328</v>
      </c>
      <c r="V28" s="14">
        <f>V6*Assumptions!$D6</f>
        <v>3.900611914</v>
      </c>
      <c r="W28" s="14">
        <f>W6*Assumptions!$D6</f>
        <v>3.978624153</v>
      </c>
      <c r="X28" s="14">
        <f>X6*Assumptions!$D6</f>
        <v>4.058196636</v>
      </c>
      <c r="Y28" s="14">
        <f>Y6*Assumptions!$D6</f>
        <v>4.139360569</v>
      </c>
    </row>
    <row r="29">
      <c r="A29" s="12" t="s">
        <v>22</v>
      </c>
      <c r="B29" s="5"/>
      <c r="C29" s="5"/>
      <c r="D29" s="5"/>
      <c r="E29" s="5"/>
      <c r="F29" s="5"/>
      <c r="G29" s="5"/>
      <c r="H29" s="5"/>
      <c r="I29" s="5"/>
      <c r="J29" s="5"/>
      <c r="K29" s="5"/>
      <c r="L29" s="5"/>
      <c r="M29" s="5"/>
      <c r="N29" s="5"/>
      <c r="O29" s="5"/>
      <c r="P29" s="5"/>
      <c r="Q29" s="5"/>
      <c r="R29" s="5"/>
      <c r="S29" s="5"/>
      <c r="T29" s="5"/>
      <c r="U29" s="5"/>
      <c r="V29" s="5"/>
      <c r="W29" s="5"/>
      <c r="X29" s="5"/>
      <c r="Y29" s="5"/>
    </row>
    <row r="30">
      <c r="A30" s="5" t="str">
        <f t="shared" ref="A30:A33" si="5">A25</f>
        <v>Chocolate Donut</v>
      </c>
      <c r="B30" s="14">
        <f>B3*Assumptions!$F3</f>
        <v>0.5</v>
      </c>
      <c r="C30" s="14">
        <f>C3*Assumptions!$F3</f>
        <v>0.505</v>
      </c>
      <c r="D30" s="14">
        <f>D3*Assumptions!$F3</f>
        <v>0.51005</v>
      </c>
      <c r="E30" s="14">
        <f>E3*Assumptions!$F3</f>
        <v>0.5151505</v>
      </c>
      <c r="F30" s="14">
        <f>F3*Assumptions!$F3</f>
        <v>0.520302005</v>
      </c>
      <c r="G30" s="14">
        <f>G3*Assumptions!$F3</f>
        <v>0.5255050251</v>
      </c>
      <c r="H30" s="14">
        <f>H3*Assumptions!$F3</f>
        <v>0.5307600753</v>
      </c>
      <c r="I30" s="14">
        <f>I3*Assumptions!$F3</f>
        <v>0.5360676761</v>
      </c>
      <c r="J30" s="14">
        <f>J3*Assumptions!$F3</f>
        <v>0.5414283528</v>
      </c>
      <c r="K30" s="14">
        <f>K3*Assumptions!$F3</f>
        <v>0.5468426363</v>
      </c>
      <c r="L30" s="14">
        <f>L3*Assumptions!$F3</f>
        <v>0.5523110627</v>
      </c>
      <c r="M30" s="14">
        <f>M3*Assumptions!$F3</f>
        <v>0.5578341733</v>
      </c>
      <c r="N30" s="14">
        <f>N3*Assumptions!$F3</f>
        <v>0.5634125151</v>
      </c>
      <c r="O30" s="14">
        <f>O3*Assumptions!$F3</f>
        <v>0.5690466402</v>
      </c>
      <c r="P30" s="14">
        <f>P3*Assumptions!$F3</f>
        <v>0.5747371066</v>
      </c>
      <c r="Q30" s="14">
        <f>Q3*Assumptions!$F3</f>
        <v>0.5804844777</v>
      </c>
      <c r="R30" s="14">
        <f>R3*Assumptions!$F3</f>
        <v>0.5862893225</v>
      </c>
      <c r="S30" s="14">
        <f>S3*Assumptions!$F3</f>
        <v>0.5921522157</v>
      </c>
      <c r="T30" s="14">
        <f>T3*Assumptions!$F3</f>
        <v>0.5980737378</v>
      </c>
      <c r="U30" s="14">
        <f>U3*Assumptions!$F3</f>
        <v>0.6040544752</v>
      </c>
      <c r="V30" s="14">
        <f>V3*Assumptions!$F3</f>
        <v>0.61009502</v>
      </c>
      <c r="W30" s="14">
        <f>W3*Assumptions!$F3</f>
        <v>0.6161959702</v>
      </c>
      <c r="X30" s="14">
        <f>X3*Assumptions!$F3</f>
        <v>0.6223579299</v>
      </c>
      <c r="Y30" s="14">
        <f>Y3*Assumptions!$F3</f>
        <v>0.6285815092</v>
      </c>
    </row>
    <row r="31">
      <c r="A31" s="5" t="str">
        <f t="shared" si="5"/>
        <v>Vanilla Donut</v>
      </c>
      <c r="B31" s="14">
        <f>B4*Assumptions!$F4</f>
        <v>0</v>
      </c>
      <c r="C31" s="14">
        <f>C4*Assumptions!$F4</f>
        <v>0</v>
      </c>
      <c r="D31" s="14">
        <f>D4*Assumptions!$F4</f>
        <v>0</v>
      </c>
      <c r="E31" s="14">
        <f>E4*Assumptions!$F4</f>
        <v>0</v>
      </c>
      <c r="F31" s="14">
        <f>F4*Assumptions!$F4</f>
        <v>0</v>
      </c>
      <c r="G31" s="14">
        <f>G4*Assumptions!$F4</f>
        <v>0</v>
      </c>
      <c r="H31" s="14">
        <f>H4*Assumptions!$F4</f>
        <v>0</v>
      </c>
      <c r="I31" s="14">
        <f>I4*Assumptions!$F4</f>
        <v>0</v>
      </c>
      <c r="J31" s="14">
        <f>J4*Assumptions!$F4</f>
        <v>0</v>
      </c>
      <c r="K31" s="14">
        <f>K4*Assumptions!$F4</f>
        <v>0</v>
      </c>
      <c r="L31" s="14">
        <f>L4*Assumptions!$F4</f>
        <v>0</v>
      </c>
      <c r="M31" s="14">
        <f>M4*Assumptions!$F4</f>
        <v>0</v>
      </c>
      <c r="N31" s="14">
        <f>N4*Assumptions!$F4</f>
        <v>0</v>
      </c>
      <c r="O31" s="14">
        <f>O4*Assumptions!$F4</f>
        <v>0</v>
      </c>
      <c r="P31" s="14">
        <f>P4*Assumptions!$F4</f>
        <v>0</v>
      </c>
      <c r="Q31" s="14">
        <f>Q4*Assumptions!$F4</f>
        <v>0</v>
      </c>
      <c r="R31" s="14">
        <f>R4*Assumptions!$F4</f>
        <v>0</v>
      </c>
      <c r="S31" s="14">
        <f>S4*Assumptions!$F4</f>
        <v>0</v>
      </c>
      <c r="T31" s="14">
        <f>T4*Assumptions!$F4</f>
        <v>0</v>
      </c>
      <c r="U31" s="14">
        <f>U4*Assumptions!$F4</f>
        <v>0</v>
      </c>
      <c r="V31" s="14">
        <f>V4*Assumptions!$F4</f>
        <v>0</v>
      </c>
      <c r="W31" s="14">
        <f>W4*Assumptions!$F4</f>
        <v>0</v>
      </c>
      <c r="X31" s="14">
        <f>X4*Assumptions!$F4</f>
        <v>0</v>
      </c>
      <c r="Y31" s="14">
        <f>Y4*Assumptions!$F4</f>
        <v>0</v>
      </c>
    </row>
    <row r="32">
      <c r="A32" s="5" t="str">
        <f t="shared" si="5"/>
        <v>Honey Donut</v>
      </c>
      <c r="B32" s="14">
        <f>B5*Assumptions!$F5</f>
        <v>0</v>
      </c>
      <c r="C32" s="14">
        <f>C5*Assumptions!$F5</f>
        <v>0</v>
      </c>
      <c r="D32" s="14">
        <f>D5*Assumptions!$F5</f>
        <v>0</v>
      </c>
      <c r="E32" s="14">
        <f>E5*Assumptions!$F5</f>
        <v>0</v>
      </c>
      <c r="F32" s="14">
        <f>F5*Assumptions!$F5</f>
        <v>0</v>
      </c>
      <c r="G32" s="14">
        <f>G5*Assumptions!$F5</f>
        <v>0</v>
      </c>
      <c r="H32" s="14">
        <f>H5*Assumptions!$F5</f>
        <v>0</v>
      </c>
      <c r="I32" s="14">
        <f>I5*Assumptions!$F5</f>
        <v>0</v>
      </c>
      <c r="J32" s="14">
        <f>J5*Assumptions!$F5</f>
        <v>0</v>
      </c>
      <c r="K32" s="14">
        <f>K5*Assumptions!$F5</f>
        <v>0</v>
      </c>
      <c r="L32" s="14">
        <f>L5*Assumptions!$F5</f>
        <v>0</v>
      </c>
      <c r="M32" s="14">
        <f>M5*Assumptions!$F5</f>
        <v>0</v>
      </c>
      <c r="N32" s="14">
        <f>N5*Assumptions!$F5</f>
        <v>0</v>
      </c>
      <c r="O32" s="14">
        <f>O5*Assumptions!$F5</f>
        <v>0</v>
      </c>
      <c r="P32" s="14">
        <f>P5*Assumptions!$F5</f>
        <v>0</v>
      </c>
      <c r="Q32" s="14">
        <f>Q5*Assumptions!$F5</f>
        <v>0</v>
      </c>
      <c r="R32" s="14">
        <f>R5*Assumptions!$F5</f>
        <v>0</v>
      </c>
      <c r="S32" s="14">
        <f>S5*Assumptions!$F5</f>
        <v>0</v>
      </c>
      <c r="T32" s="14">
        <f>T5*Assumptions!$F5</f>
        <v>0</v>
      </c>
      <c r="U32" s="14">
        <f>U5*Assumptions!$F5</f>
        <v>0</v>
      </c>
      <c r="V32" s="14">
        <f>V5*Assumptions!$F5</f>
        <v>0</v>
      </c>
      <c r="W32" s="14">
        <f>W5*Assumptions!$F5</f>
        <v>0</v>
      </c>
      <c r="X32" s="14">
        <f>X5*Assumptions!$F5</f>
        <v>0</v>
      </c>
      <c r="Y32" s="14">
        <f>Y5*Assumptions!$F5</f>
        <v>0</v>
      </c>
    </row>
    <row r="33">
      <c r="A33" s="5" t="str">
        <f t="shared" si="5"/>
        <v>Red Velvet Donut</v>
      </c>
      <c r="B33" s="14">
        <f>B6*Assumptions!$F6</f>
        <v>0.35</v>
      </c>
      <c r="C33" s="14">
        <f>C6*Assumptions!$F6</f>
        <v>0.357</v>
      </c>
      <c r="D33" s="14">
        <f>D6*Assumptions!$F6</f>
        <v>0.36414</v>
      </c>
      <c r="E33" s="14">
        <f>E6*Assumptions!$F6</f>
        <v>0.3714228</v>
      </c>
      <c r="F33" s="14">
        <f>F6*Assumptions!$F6</f>
        <v>0.378851256</v>
      </c>
      <c r="G33" s="14">
        <f>G6*Assumptions!$F6</f>
        <v>0.3864282811</v>
      </c>
      <c r="H33" s="14">
        <f>H6*Assumptions!$F6</f>
        <v>0.3941568467</v>
      </c>
      <c r="I33" s="14">
        <f>I6*Assumptions!$F6</f>
        <v>0.4020399837</v>
      </c>
      <c r="J33" s="14">
        <f>J6*Assumptions!$F6</f>
        <v>0.4100807834</v>
      </c>
      <c r="K33" s="14">
        <f>K6*Assumptions!$F6</f>
        <v>0.418282399</v>
      </c>
      <c r="L33" s="14">
        <f>L6*Assumptions!$F6</f>
        <v>0.426648047</v>
      </c>
      <c r="M33" s="14">
        <f>M6*Assumptions!$F6</f>
        <v>0.4351810079</v>
      </c>
      <c r="N33" s="14">
        <f>N6*Assumptions!$F6</f>
        <v>0.4438846281</v>
      </c>
      <c r="O33" s="14">
        <f>O6*Assumptions!$F6</f>
        <v>0.4527623207</v>
      </c>
      <c r="P33" s="14">
        <f>P6*Assumptions!$F6</f>
        <v>0.4618175671</v>
      </c>
      <c r="Q33" s="14">
        <f>Q6*Assumptions!$F6</f>
        <v>0.4710539184</v>
      </c>
      <c r="R33" s="14">
        <f>R6*Assumptions!$F6</f>
        <v>0.4804749968</v>
      </c>
      <c r="S33" s="14">
        <f>S6*Assumptions!$F6</f>
        <v>0.4900844967</v>
      </c>
      <c r="T33" s="14">
        <f>T6*Assumptions!$F6</f>
        <v>0.4998861867</v>
      </c>
      <c r="U33" s="14">
        <f>U6*Assumptions!$F6</f>
        <v>0.5098839104</v>
      </c>
      <c r="V33" s="14">
        <f>V6*Assumptions!$F6</f>
        <v>0.5200815886</v>
      </c>
      <c r="W33" s="14">
        <f>W6*Assumptions!$F6</f>
        <v>0.5304832204</v>
      </c>
      <c r="X33" s="14">
        <f>X6*Assumptions!$F6</f>
        <v>0.5410928848</v>
      </c>
      <c r="Y33" s="14">
        <f>Y6*Assumptions!$F6</f>
        <v>0.5519147425</v>
      </c>
    </row>
    <row r="34">
      <c r="A34" s="12" t="s">
        <v>23</v>
      </c>
      <c r="B34" s="5"/>
      <c r="C34" s="5"/>
      <c r="D34" s="5"/>
      <c r="E34" s="5"/>
      <c r="F34" s="5"/>
      <c r="G34" s="5"/>
      <c r="H34" s="5"/>
      <c r="I34" s="5"/>
      <c r="J34" s="5"/>
      <c r="K34" s="5"/>
      <c r="L34" s="5"/>
      <c r="M34" s="5"/>
      <c r="N34" s="5"/>
      <c r="O34" s="5"/>
      <c r="P34" s="5"/>
      <c r="Q34" s="5"/>
      <c r="R34" s="5"/>
      <c r="S34" s="5"/>
      <c r="T34" s="5"/>
      <c r="U34" s="5"/>
      <c r="V34" s="5"/>
      <c r="W34" s="5"/>
      <c r="X34" s="5"/>
      <c r="Y34" s="5"/>
    </row>
    <row r="35">
      <c r="A35" s="5" t="str">
        <f t="shared" ref="A35:A38" si="6">A30</f>
        <v>Chocolate Donut</v>
      </c>
      <c r="B35" s="14">
        <f>B3*Assumptions!$G3</f>
        <v>0</v>
      </c>
      <c r="C35" s="14">
        <f>C3*Assumptions!$G3</f>
        <v>0</v>
      </c>
      <c r="D35" s="14">
        <f>D3*Assumptions!$G3</f>
        <v>0</v>
      </c>
      <c r="E35" s="14">
        <f>E3*Assumptions!$G3</f>
        <v>0</v>
      </c>
      <c r="F35" s="14">
        <f>F3*Assumptions!$G3</f>
        <v>0</v>
      </c>
      <c r="G35" s="14">
        <f>G3*Assumptions!$G3</f>
        <v>0</v>
      </c>
      <c r="H35" s="14">
        <f>H3*Assumptions!$G3</f>
        <v>0</v>
      </c>
      <c r="I35" s="14">
        <f>I3*Assumptions!$G3</f>
        <v>0</v>
      </c>
      <c r="J35" s="14">
        <f>J3*Assumptions!$G3</f>
        <v>0</v>
      </c>
      <c r="K35" s="14">
        <f>K3*Assumptions!$G3</f>
        <v>0</v>
      </c>
      <c r="L35" s="14">
        <f>L3*Assumptions!$G3</f>
        <v>0</v>
      </c>
      <c r="M35" s="14">
        <f>M3*Assumptions!$G3</f>
        <v>0</v>
      </c>
      <c r="N35" s="14">
        <f>N3*Assumptions!$G3</f>
        <v>0</v>
      </c>
      <c r="O35" s="14">
        <f>O3*Assumptions!$G3</f>
        <v>0</v>
      </c>
      <c r="P35" s="14">
        <f>P3*Assumptions!$G3</f>
        <v>0</v>
      </c>
      <c r="Q35" s="14">
        <f>Q3*Assumptions!$G3</f>
        <v>0</v>
      </c>
      <c r="R35" s="14">
        <f>R3*Assumptions!$G3</f>
        <v>0</v>
      </c>
      <c r="S35" s="14">
        <f>S3*Assumptions!$G3</f>
        <v>0</v>
      </c>
      <c r="T35" s="14">
        <f>T3*Assumptions!$G3</f>
        <v>0</v>
      </c>
      <c r="U35" s="14">
        <f>U3*Assumptions!$G3</f>
        <v>0</v>
      </c>
      <c r="V35" s="14">
        <f>V3*Assumptions!$G3</f>
        <v>0</v>
      </c>
      <c r="W35" s="14">
        <f>W3*Assumptions!$G3</f>
        <v>0</v>
      </c>
      <c r="X35" s="14">
        <f>X3*Assumptions!$G3</f>
        <v>0</v>
      </c>
      <c r="Y35" s="14">
        <f>Y3*Assumptions!$G3</f>
        <v>0</v>
      </c>
    </row>
    <row r="36">
      <c r="A36" s="5" t="str">
        <f t="shared" si="6"/>
        <v>Vanilla Donut</v>
      </c>
      <c r="B36" s="14">
        <f>B4*Assumptions!$G4</f>
        <v>0.75</v>
      </c>
      <c r="C36" s="14">
        <f>C4*Assumptions!$G4</f>
        <v>0.75375</v>
      </c>
      <c r="D36" s="14">
        <f>D4*Assumptions!$G4</f>
        <v>0.75751875</v>
      </c>
      <c r="E36" s="14">
        <f>E4*Assumptions!$G4</f>
        <v>0.7613063438</v>
      </c>
      <c r="F36" s="14">
        <f>F4*Assumptions!$G4</f>
        <v>0.7651128755</v>
      </c>
      <c r="G36" s="14">
        <f>G4*Assumptions!$G4</f>
        <v>0.7689384398</v>
      </c>
      <c r="H36" s="14">
        <f>H4*Assumptions!$G4</f>
        <v>0.772783132</v>
      </c>
      <c r="I36" s="14">
        <f>I4*Assumptions!$G4</f>
        <v>0.7766470477</v>
      </c>
      <c r="J36" s="14">
        <f>J4*Assumptions!$G4</f>
        <v>0.7805302829</v>
      </c>
      <c r="K36" s="14">
        <f>K4*Assumptions!$G4</f>
        <v>0.7844329344</v>
      </c>
      <c r="L36" s="14">
        <f>L4*Assumptions!$G4</f>
        <v>0.788355099</v>
      </c>
      <c r="M36" s="14">
        <f>M4*Assumptions!$G4</f>
        <v>0.7922968745</v>
      </c>
      <c r="N36" s="14">
        <f>N4*Assumptions!$G4</f>
        <v>0.7962583589</v>
      </c>
      <c r="O36" s="14">
        <f>O4*Assumptions!$G4</f>
        <v>0.8002396507</v>
      </c>
      <c r="P36" s="14">
        <f>P4*Assumptions!$G4</f>
        <v>0.8042408489</v>
      </c>
      <c r="Q36" s="14">
        <f>Q4*Assumptions!$G4</f>
        <v>0.8082620532</v>
      </c>
      <c r="R36" s="14">
        <f>R4*Assumptions!$G4</f>
        <v>0.8123033635</v>
      </c>
      <c r="S36" s="14">
        <f>S4*Assumptions!$G4</f>
        <v>0.8163648803</v>
      </c>
      <c r="T36" s="14">
        <f>T4*Assumptions!$G4</f>
        <v>0.8204467047</v>
      </c>
      <c r="U36" s="14">
        <f>U4*Assumptions!$G4</f>
        <v>0.8245489382</v>
      </c>
      <c r="V36" s="14">
        <f>V4*Assumptions!$G4</f>
        <v>0.8286716829</v>
      </c>
      <c r="W36" s="14">
        <f>W4*Assumptions!$G4</f>
        <v>0.8328150413</v>
      </c>
      <c r="X36" s="14">
        <f>X4*Assumptions!$G4</f>
        <v>0.8369791165</v>
      </c>
      <c r="Y36" s="14">
        <f>Y4*Assumptions!$G4</f>
        <v>0.8411640121</v>
      </c>
    </row>
    <row r="37">
      <c r="A37" s="5" t="str">
        <f t="shared" si="6"/>
        <v>Honey Donut</v>
      </c>
      <c r="B37" s="14">
        <f>B5*Assumptions!$G5</f>
        <v>0</v>
      </c>
      <c r="C37" s="14">
        <f>C5*Assumptions!$G5</f>
        <v>0</v>
      </c>
      <c r="D37" s="14">
        <f>D5*Assumptions!$G5</f>
        <v>0</v>
      </c>
      <c r="E37" s="14">
        <f>E5*Assumptions!$G5</f>
        <v>0</v>
      </c>
      <c r="F37" s="14">
        <f>F5*Assumptions!$G5</f>
        <v>0</v>
      </c>
      <c r="G37" s="14">
        <f>G5*Assumptions!$G5</f>
        <v>0</v>
      </c>
      <c r="H37" s="14">
        <f>H5*Assumptions!$G5</f>
        <v>0</v>
      </c>
      <c r="I37" s="14">
        <f>I5*Assumptions!$G5</f>
        <v>0</v>
      </c>
      <c r="J37" s="14">
        <f>J5*Assumptions!$G5</f>
        <v>0</v>
      </c>
      <c r="K37" s="14">
        <f>K5*Assumptions!$G5</f>
        <v>0</v>
      </c>
      <c r="L37" s="14">
        <f>L5*Assumptions!$G5</f>
        <v>0</v>
      </c>
      <c r="M37" s="14">
        <f>M5*Assumptions!$G5</f>
        <v>0</v>
      </c>
      <c r="N37" s="14">
        <f>N5*Assumptions!$G5</f>
        <v>0</v>
      </c>
      <c r="O37" s="14">
        <f>O5*Assumptions!$G5</f>
        <v>0</v>
      </c>
      <c r="P37" s="14">
        <f>P5*Assumptions!$G5</f>
        <v>0</v>
      </c>
      <c r="Q37" s="14">
        <f>Q5*Assumptions!$G5</f>
        <v>0</v>
      </c>
      <c r="R37" s="14">
        <f>R5*Assumptions!$G5</f>
        <v>0</v>
      </c>
      <c r="S37" s="14">
        <f>S5*Assumptions!$G5</f>
        <v>0</v>
      </c>
      <c r="T37" s="14">
        <f>T5*Assumptions!$G5</f>
        <v>0</v>
      </c>
      <c r="U37" s="14">
        <f>U5*Assumptions!$G5</f>
        <v>0</v>
      </c>
      <c r="V37" s="14">
        <f>V5*Assumptions!$G5</f>
        <v>0</v>
      </c>
      <c r="W37" s="14">
        <f>W5*Assumptions!$G5</f>
        <v>0</v>
      </c>
      <c r="X37" s="14">
        <f>X5*Assumptions!$G5</f>
        <v>0</v>
      </c>
      <c r="Y37" s="14">
        <f>Y5*Assumptions!$G5</f>
        <v>0</v>
      </c>
    </row>
    <row r="38">
      <c r="A38" s="5" t="str">
        <f t="shared" si="6"/>
        <v>Red Velvet Donut</v>
      </c>
      <c r="B38" s="14">
        <f>B6*Assumptions!$G6</f>
        <v>0.35</v>
      </c>
      <c r="C38" s="14">
        <f>C6*Assumptions!$G6</f>
        <v>0.357</v>
      </c>
      <c r="D38" s="14">
        <f>D6*Assumptions!$G6</f>
        <v>0.36414</v>
      </c>
      <c r="E38" s="14">
        <f>E6*Assumptions!$G6</f>
        <v>0.3714228</v>
      </c>
      <c r="F38" s="14">
        <f>F6*Assumptions!$G6</f>
        <v>0.378851256</v>
      </c>
      <c r="G38" s="14">
        <f>G6*Assumptions!$G6</f>
        <v>0.3864282811</v>
      </c>
      <c r="H38" s="14">
        <f>H6*Assumptions!$G6</f>
        <v>0.3941568467</v>
      </c>
      <c r="I38" s="14">
        <f>I6*Assumptions!$G6</f>
        <v>0.4020399837</v>
      </c>
      <c r="J38" s="14">
        <f>J6*Assumptions!$G6</f>
        <v>0.4100807834</v>
      </c>
      <c r="K38" s="14">
        <f>K6*Assumptions!$G6</f>
        <v>0.418282399</v>
      </c>
      <c r="L38" s="14">
        <f>L6*Assumptions!$G6</f>
        <v>0.426648047</v>
      </c>
      <c r="M38" s="14">
        <f>M6*Assumptions!$G6</f>
        <v>0.4351810079</v>
      </c>
      <c r="N38" s="14">
        <f>N6*Assumptions!$G6</f>
        <v>0.4438846281</v>
      </c>
      <c r="O38" s="14">
        <f>O6*Assumptions!$G6</f>
        <v>0.4527623207</v>
      </c>
      <c r="P38" s="14">
        <f>P6*Assumptions!$G6</f>
        <v>0.4618175671</v>
      </c>
      <c r="Q38" s="14">
        <f>Q6*Assumptions!$G6</f>
        <v>0.4710539184</v>
      </c>
      <c r="R38" s="14">
        <f>R6*Assumptions!$G6</f>
        <v>0.4804749968</v>
      </c>
      <c r="S38" s="14">
        <f>S6*Assumptions!$G6</f>
        <v>0.4900844967</v>
      </c>
      <c r="T38" s="14">
        <f>T6*Assumptions!$G6</f>
        <v>0.4998861867</v>
      </c>
      <c r="U38" s="14">
        <f>U6*Assumptions!$G6</f>
        <v>0.5098839104</v>
      </c>
      <c r="V38" s="14">
        <f>V6*Assumptions!$G6</f>
        <v>0.5200815886</v>
      </c>
      <c r="W38" s="14">
        <f>W6*Assumptions!$G6</f>
        <v>0.5304832204</v>
      </c>
      <c r="X38" s="14">
        <f>X6*Assumptions!$G6</f>
        <v>0.5410928848</v>
      </c>
      <c r="Y38" s="14">
        <f>Y6*Assumptions!$G6</f>
        <v>0.5519147425</v>
      </c>
    </row>
    <row r="39">
      <c r="A39" s="12" t="s">
        <v>66</v>
      </c>
      <c r="B39" s="5"/>
      <c r="C39" s="5"/>
      <c r="D39" s="5"/>
      <c r="E39" s="5"/>
      <c r="F39" s="5"/>
      <c r="G39" s="5"/>
      <c r="H39" s="5"/>
      <c r="I39" s="5"/>
      <c r="J39" s="5"/>
      <c r="K39" s="5"/>
      <c r="L39" s="5"/>
      <c r="M39" s="5"/>
      <c r="N39" s="5"/>
      <c r="O39" s="5"/>
      <c r="P39" s="5"/>
      <c r="Q39" s="5"/>
      <c r="R39" s="5"/>
      <c r="S39" s="5"/>
      <c r="T39" s="5"/>
      <c r="U39" s="5"/>
      <c r="V39" s="5"/>
      <c r="W39" s="5"/>
      <c r="X39" s="5"/>
      <c r="Y39" s="5"/>
    </row>
    <row r="40">
      <c r="A40" s="5" t="str">
        <f t="shared" ref="A40:A43" si="7">A35</f>
        <v>Chocolate Donut</v>
      </c>
      <c r="B40" s="14">
        <f>B3*Assumptions!$H3</f>
        <v>0</v>
      </c>
      <c r="C40" s="14">
        <f>C3*Assumptions!$H3</f>
        <v>0</v>
      </c>
      <c r="D40" s="14">
        <f>D3*Assumptions!$H3</f>
        <v>0</v>
      </c>
      <c r="E40" s="14">
        <f>E3*Assumptions!$H3</f>
        <v>0</v>
      </c>
      <c r="F40" s="14">
        <f>F3*Assumptions!$H3</f>
        <v>0</v>
      </c>
      <c r="G40" s="14">
        <f>G3*Assumptions!$H3</f>
        <v>0</v>
      </c>
      <c r="H40" s="14">
        <f>H3*Assumptions!$H3</f>
        <v>0</v>
      </c>
      <c r="I40" s="14">
        <f>I3*Assumptions!$H3</f>
        <v>0</v>
      </c>
      <c r="J40" s="14">
        <f>J3*Assumptions!$H3</f>
        <v>0</v>
      </c>
      <c r="K40" s="14">
        <f>K3*Assumptions!$H3</f>
        <v>0</v>
      </c>
      <c r="L40" s="14">
        <f>L3*Assumptions!$H3</f>
        <v>0</v>
      </c>
      <c r="M40" s="14">
        <f>M3*Assumptions!$H3</f>
        <v>0</v>
      </c>
      <c r="N40" s="14">
        <f>N3*Assumptions!$H3</f>
        <v>0</v>
      </c>
      <c r="O40" s="14">
        <f>O3*Assumptions!$H3</f>
        <v>0</v>
      </c>
      <c r="P40" s="14">
        <f>P3*Assumptions!$H3</f>
        <v>0</v>
      </c>
      <c r="Q40" s="14">
        <f>Q3*Assumptions!$H3</f>
        <v>0</v>
      </c>
      <c r="R40" s="14">
        <f>R3*Assumptions!$H3</f>
        <v>0</v>
      </c>
      <c r="S40" s="14">
        <f>S3*Assumptions!$H3</f>
        <v>0</v>
      </c>
      <c r="T40" s="14">
        <f>T3*Assumptions!$H3</f>
        <v>0</v>
      </c>
      <c r="U40" s="14">
        <f>U3*Assumptions!$H3</f>
        <v>0</v>
      </c>
      <c r="V40" s="14">
        <f>V3*Assumptions!$H3</f>
        <v>0</v>
      </c>
      <c r="W40" s="14">
        <f>W3*Assumptions!$H3</f>
        <v>0</v>
      </c>
      <c r="X40" s="14">
        <f>X3*Assumptions!$H3</f>
        <v>0</v>
      </c>
      <c r="Y40" s="14">
        <f>Y3*Assumptions!$H3</f>
        <v>0</v>
      </c>
    </row>
    <row r="41">
      <c r="A41" s="5" t="str">
        <f t="shared" si="7"/>
        <v>Vanilla Donut</v>
      </c>
      <c r="B41" s="14">
        <f>B4*Assumptions!$H4</f>
        <v>0</v>
      </c>
      <c r="C41" s="14">
        <f>C4*Assumptions!$H4</f>
        <v>0</v>
      </c>
      <c r="D41" s="14">
        <f>D4*Assumptions!$H4</f>
        <v>0</v>
      </c>
      <c r="E41" s="14">
        <f>E4*Assumptions!$H4</f>
        <v>0</v>
      </c>
      <c r="F41" s="14">
        <f>F4*Assumptions!$H4</f>
        <v>0</v>
      </c>
      <c r="G41" s="14">
        <f>G4*Assumptions!$H4</f>
        <v>0</v>
      </c>
      <c r="H41" s="14">
        <f>H4*Assumptions!$H4</f>
        <v>0</v>
      </c>
      <c r="I41" s="14">
        <f>I4*Assumptions!$H4</f>
        <v>0</v>
      </c>
      <c r="J41" s="14">
        <f>J4*Assumptions!$H4</f>
        <v>0</v>
      </c>
      <c r="K41" s="14">
        <f>K4*Assumptions!$H4</f>
        <v>0</v>
      </c>
      <c r="L41" s="14">
        <f>L4*Assumptions!$H4</f>
        <v>0</v>
      </c>
      <c r="M41" s="14">
        <f>M4*Assumptions!$H4</f>
        <v>0</v>
      </c>
      <c r="N41" s="14">
        <f>N4*Assumptions!$H4</f>
        <v>0</v>
      </c>
      <c r="O41" s="14">
        <f>O4*Assumptions!$H4</f>
        <v>0</v>
      </c>
      <c r="P41" s="14">
        <f>P4*Assumptions!$H4</f>
        <v>0</v>
      </c>
      <c r="Q41" s="14">
        <f>Q4*Assumptions!$H4</f>
        <v>0</v>
      </c>
      <c r="R41" s="14">
        <f>R4*Assumptions!$H4</f>
        <v>0</v>
      </c>
      <c r="S41" s="14">
        <f>S4*Assumptions!$H4</f>
        <v>0</v>
      </c>
      <c r="T41" s="14">
        <f>T4*Assumptions!$H4</f>
        <v>0</v>
      </c>
      <c r="U41" s="14">
        <f>U4*Assumptions!$H4</f>
        <v>0</v>
      </c>
      <c r="V41" s="14">
        <f>V4*Assumptions!$H4</f>
        <v>0</v>
      </c>
      <c r="W41" s="14">
        <f>W4*Assumptions!$H4</f>
        <v>0</v>
      </c>
      <c r="X41" s="14">
        <f>X4*Assumptions!$H4</f>
        <v>0</v>
      </c>
      <c r="Y41" s="14">
        <f>Y4*Assumptions!$H4</f>
        <v>0</v>
      </c>
    </row>
    <row r="42">
      <c r="A42" s="5" t="str">
        <f t="shared" si="7"/>
        <v>Honey Donut</v>
      </c>
      <c r="B42" s="14">
        <f>B5*Assumptions!$H5</f>
        <v>0.1</v>
      </c>
      <c r="C42" s="14">
        <f>C5*Assumptions!$H5</f>
        <v>0.1025</v>
      </c>
      <c r="D42" s="14">
        <f>D5*Assumptions!$H5</f>
        <v>0.1050625</v>
      </c>
      <c r="E42" s="14">
        <f>E5*Assumptions!$H5</f>
        <v>0.1076890625</v>
      </c>
      <c r="F42" s="14">
        <f>F5*Assumptions!$H5</f>
        <v>0.1103812891</v>
      </c>
      <c r="G42" s="14">
        <f>G5*Assumptions!$H5</f>
        <v>0.1131408213</v>
      </c>
      <c r="H42" s="14">
        <f>H5*Assumptions!$H5</f>
        <v>0.1159693418</v>
      </c>
      <c r="I42" s="14">
        <f>I5*Assumptions!$H5</f>
        <v>0.1188685754</v>
      </c>
      <c r="J42" s="14">
        <f>J5*Assumptions!$H5</f>
        <v>0.1218402898</v>
      </c>
      <c r="K42" s="14">
        <f>K5*Assumptions!$H5</f>
        <v>0.124886297</v>
      </c>
      <c r="L42" s="14">
        <f>L5*Assumptions!$H5</f>
        <v>0.1280084544</v>
      </c>
      <c r="M42" s="14">
        <f>M5*Assumptions!$H5</f>
        <v>0.1312086658</v>
      </c>
      <c r="N42" s="14">
        <f>N5*Assumptions!$H5</f>
        <v>0.1344888824</v>
      </c>
      <c r="O42" s="14">
        <f>O5*Assumptions!$H5</f>
        <v>0.1378511045</v>
      </c>
      <c r="P42" s="14">
        <f>P5*Assumptions!$H5</f>
        <v>0.1412973821</v>
      </c>
      <c r="Q42" s="14">
        <f>Q5*Assumptions!$H5</f>
        <v>0.1448298166</v>
      </c>
      <c r="R42" s="14">
        <f>R5*Assumptions!$H5</f>
        <v>0.1484505621</v>
      </c>
      <c r="S42" s="14">
        <f>S5*Assumptions!$H5</f>
        <v>0.1521618261</v>
      </c>
      <c r="T42" s="14">
        <f>T5*Assumptions!$H5</f>
        <v>0.1559658718</v>
      </c>
      <c r="U42" s="14">
        <f>U5*Assumptions!$H5</f>
        <v>0.1598650186</v>
      </c>
      <c r="V42" s="14">
        <f>V5*Assumptions!$H5</f>
        <v>0.163861644</v>
      </c>
      <c r="W42" s="14">
        <f>W5*Assumptions!$H5</f>
        <v>0.1679581851</v>
      </c>
      <c r="X42" s="14">
        <f>X5*Assumptions!$H5</f>
        <v>0.1721571398</v>
      </c>
      <c r="Y42" s="14">
        <f>Y5*Assumptions!$H5</f>
        <v>0.1764610683</v>
      </c>
    </row>
    <row r="43">
      <c r="A43" s="5" t="str">
        <f t="shared" si="7"/>
        <v>Red Velvet Donut</v>
      </c>
      <c r="B43" s="14">
        <f>B6*Assumptions!$H6</f>
        <v>0</v>
      </c>
      <c r="C43" s="14">
        <f>C6*Assumptions!$H6</f>
        <v>0</v>
      </c>
      <c r="D43" s="14">
        <f>D6*Assumptions!$H6</f>
        <v>0</v>
      </c>
      <c r="E43" s="14">
        <f>E6*Assumptions!$H6</f>
        <v>0</v>
      </c>
      <c r="F43" s="14">
        <f>F6*Assumptions!$H6</f>
        <v>0</v>
      </c>
      <c r="G43" s="14">
        <f>G6*Assumptions!$H6</f>
        <v>0</v>
      </c>
      <c r="H43" s="14">
        <f>H6*Assumptions!$H6</f>
        <v>0</v>
      </c>
      <c r="I43" s="14">
        <f>I6*Assumptions!$H6</f>
        <v>0</v>
      </c>
      <c r="J43" s="14">
        <f>J6*Assumptions!$H6</f>
        <v>0</v>
      </c>
      <c r="K43" s="14">
        <f>K6*Assumptions!$H6</f>
        <v>0</v>
      </c>
      <c r="L43" s="14">
        <f>L6*Assumptions!$H6</f>
        <v>0</v>
      </c>
      <c r="M43" s="14">
        <f>M6*Assumptions!$H6</f>
        <v>0</v>
      </c>
      <c r="N43" s="14">
        <f>N6*Assumptions!$H6</f>
        <v>0</v>
      </c>
      <c r="O43" s="14">
        <f>O6*Assumptions!$H6</f>
        <v>0</v>
      </c>
      <c r="P43" s="14">
        <f>P6*Assumptions!$H6</f>
        <v>0</v>
      </c>
      <c r="Q43" s="14">
        <f>Q6*Assumptions!$H6</f>
        <v>0</v>
      </c>
      <c r="R43" s="14">
        <f>R6*Assumptions!$H6</f>
        <v>0</v>
      </c>
      <c r="S43" s="14">
        <f>S6*Assumptions!$H6</f>
        <v>0</v>
      </c>
      <c r="T43" s="14">
        <f>T6*Assumptions!$H6</f>
        <v>0</v>
      </c>
      <c r="U43" s="14">
        <f>U6*Assumptions!$H6</f>
        <v>0</v>
      </c>
      <c r="V43" s="14">
        <f>V6*Assumptions!$H6</f>
        <v>0</v>
      </c>
      <c r="W43" s="14">
        <f>W6*Assumptions!$H6</f>
        <v>0</v>
      </c>
      <c r="X43" s="14">
        <f>X6*Assumptions!$H6</f>
        <v>0</v>
      </c>
      <c r="Y43" s="14">
        <f>Y6*Assumptions!$H6</f>
        <v>0</v>
      </c>
    </row>
    <row r="44">
      <c r="A44" s="12" t="s">
        <v>67</v>
      </c>
      <c r="B44" s="5"/>
      <c r="C44" s="5"/>
      <c r="D44" s="5"/>
      <c r="E44" s="5"/>
      <c r="F44" s="5"/>
      <c r="G44" s="5"/>
      <c r="H44" s="5"/>
      <c r="I44" s="5"/>
      <c r="J44" s="5"/>
      <c r="K44" s="5"/>
      <c r="L44" s="5"/>
      <c r="M44" s="5"/>
      <c r="N44" s="5"/>
      <c r="O44" s="5"/>
      <c r="P44" s="5"/>
      <c r="Q44" s="5"/>
      <c r="R44" s="5"/>
      <c r="S44" s="5"/>
      <c r="T44" s="5"/>
      <c r="U44" s="5"/>
      <c r="V44" s="5"/>
      <c r="W44" s="5"/>
      <c r="X44" s="5"/>
      <c r="Y44" s="5"/>
    </row>
    <row r="45">
      <c r="A45" s="5" t="str">
        <f t="shared" ref="A45:A48" si="8">A40</f>
        <v>Chocolate Donut</v>
      </c>
      <c r="B45" s="14">
        <f>B3*Assumptions!$I3</f>
        <v>0</v>
      </c>
      <c r="C45" s="14">
        <f>C3*Assumptions!$I3</f>
        <v>0</v>
      </c>
      <c r="D45" s="14">
        <f>D3*Assumptions!$I3</f>
        <v>0</v>
      </c>
      <c r="E45" s="14">
        <f>E3*Assumptions!$I3</f>
        <v>0</v>
      </c>
      <c r="F45" s="14">
        <f>F3*Assumptions!$I3</f>
        <v>0</v>
      </c>
      <c r="G45" s="14">
        <f>G3*Assumptions!$I3</f>
        <v>0</v>
      </c>
      <c r="H45" s="14">
        <f>H3*Assumptions!$I3</f>
        <v>0</v>
      </c>
      <c r="I45" s="14">
        <f>I3*Assumptions!$I3</f>
        <v>0</v>
      </c>
      <c r="J45" s="14">
        <f>J3*Assumptions!$I3</f>
        <v>0</v>
      </c>
      <c r="K45" s="14">
        <f>K3*Assumptions!$I3</f>
        <v>0</v>
      </c>
      <c r="L45" s="14">
        <f>L3*Assumptions!$I3</f>
        <v>0</v>
      </c>
      <c r="M45" s="14">
        <f>M3*Assumptions!$I3</f>
        <v>0</v>
      </c>
      <c r="N45" s="14">
        <f>N3*Assumptions!$I3</f>
        <v>0</v>
      </c>
      <c r="O45" s="14">
        <f>O3*Assumptions!$I3</f>
        <v>0</v>
      </c>
      <c r="P45" s="14">
        <f>P3*Assumptions!$I3</f>
        <v>0</v>
      </c>
      <c r="Q45" s="14">
        <f>Q3*Assumptions!$I3</f>
        <v>0</v>
      </c>
      <c r="R45" s="14">
        <f>R3*Assumptions!$I3</f>
        <v>0</v>
      </c>
      <c r="S45" s="14">
        <f>S3*Assumptions!$I3</f>
        <v>0</v>
      </c>
      <c r="T45" s="14">
        <f>T3*Assumptions!$I3</f>
        <v>0</v>
      </c>
      <c r="U45" s="14">
        <f>U3*Assumptions!$I3</f>
        <v>0</v>
      </c>
      <c r="V45" s="14">
        <f>V3*Assumptions!$I3</f>
        <v>0</v>
      </c>
      <c r="W45" s="14">
        <f>W3*Assumptions!$I3</f>
        <v>0</v>
      </c>
      <c r="X45" s="14">
        <f>X3*Assumptions!$I3</f>
        <v>0</v>
      </c>
      <c r="Y45" s="14">
        <f>Y3*Assumptions!$I3</f>
        <v>0</v>
      </c>
    </row>
    <row r="46">
      <c r="A46" s="5" t="str">
        <f t="shared" si="8"/>
        <v>Vanilla Donut</v>
      </c>
      <c r="B46" s="14">
        <f>B4*Assumptions!$I4</f>
        <v>0</v>
      </c>
      <c r="C46" s="14">
        <f>C4*Assumptions!$I4</f>
        <v>0</v>
      </c>
      <c r="D46" s="14">
        <f>D4*Assumptions!$I4</f>
        <v>0</v>
      </c>
      <c r="E46" s="14">
        <f>E4*Assumptions!$I4</f>
        <v>0</v>
      </c>
      <c r="F46" s="14">
        <f>F4*Assumptions!$I4</f>
        <v>0</v>
      </c>
      <c r="G46" s="14">
        <f>G4*Assumptions!$I4</f>
        <v>0</v>
      </c>
      <c r="H46" s="14">
        <f>H4*Assumptions!$I4</f>
        <v>0</v>
      </c>
      <c r="I46" s="14">
        <f>I4*Assumptions!$I4</f>
        <v>0</v>
      </c>
      <c r="J46" s="14">
        <f>J4*Assumptions!$I4</f>
        <v>0</v>
      </c>
      <c r="K46" s="14">
        <f>K4*Assumptions!$I4</f>
        <v>0</v>
      </c>
      <c r="L46" s="14">
        <f>L4*Assumptions!$I4</f>
        <v>0</v>
      </c>
      <c r="M46" s="14">
        <f>M4*Assumptions!$I4</f>
        <v>0</v>
      </c>
      <c r="N46" s="14">
        <f>N4*Assumptions!$I4</f>
        <v>0</v>
      </c>
      <c r="O46" s="14">
        <f>O4*Assumptions!$I4</f>
        <v>0</v>
      </c>
      <c r="P46" s="14">
        <f>P4*Assumptions!$I4</f>
        <v>0</v>
      </c>
      <c r="Q46" s="14">
        <f>Q4*Assumptions!$I4</f>
        <v>0</v>
      </c>
      <c r="R46" s="14">
        <f>R4*Assumptions!$I4</f>
        <v>0</v>
      </c>
      <c r="S46" s="14">
        <f>S4*Assumptions!$I4</f>
        <v>0</v>
      </c>
      <c r="T46" s="14">
        <f>T4*Assumptions!$I4</f>
        <v>0</v>
      </c>
      <c r="U46" s="14">
        <f>U4*Assumptions!$I4</f>
        <v>0</v>
      </c>
      <c r="V46" s="14">
        <f>V4*Assumptions!$I4</f>
        <v>0</v>
      </c>
      <c r="W46" s="14">
        <f>W4*Assumptions!$I4</f>
        <v>0</v>
      </c>
      <c r="X46" s="14">
        <f>X4*Assumptions!$I4</f>
        <v>0</v>
      </c>
      <c r="Y46" s="14">
        <f>Y4*Assumptions!$I4</f>
        <v>0</v>
      </c>
    </row>
    <row r="47">
      <c r="A47" s="5" t="str">
        <f t="shared" si="8"/>
        <v>Honey Donut</v>
      </c>
      <c r="B47" s="14">
        <f>B5*Assumptions!$I5</f>
        <v>0</v>
      </c>
      <c r="C47" s="14">
        <f>C5*Assumptions!$I5</f>
        <v>0</v>
      </c>
      <c r="D47" s="14">
        <f>D5*Assumptions!$I5</f>
        <v>0</v>
      </c>
      <c r="E47" s="14">
        <f>E5*Assumptions!$I5</f>
        <v>0</v>
      </c>
      <c r="F47" s="14">
        <f>F5*Assumptions!$I5</f>
        <v>0</v>
      </c>
      <c r="G47" s="14">
        <f>G5*Assumptions!$I5</f>
        <v>0</v>
      </c>
      <c r="H47" s="14">
        <f>H5*Assumptions!$I5</f>
        <v>0</v>
      </c>
      <c r="I47" s="14">
        <f>I5*Assumptions!$I5</f>
        <v>0</v>
      </c>
      <c r="J47" s="14">
        <f>J5*Assumptions!$I5</f>
        <v>0</v>
      </c>
      <c r="K47" s="14">
        <f>K5*Assumptions!$I5</f>
        <v>0</v>
      </c>
      <c r="L47" s="14">
        <f>L5*Assumptions!$I5</f>
        <v>0</v>
      </c>
      <c r="M47" s="14">
        <f>M5*Assumptions!$I5</f>
        <v>0</v>
      </c>
      <c r="N47" s="14">
        <f>N5*Assumptions!$I5</f>
        <v>0</v>
      </c>
      <c r="O47" s="14">
        <f>O5*Assumptions!$I5</f>
        <v>0</v>
      </c>
      <c r="P47" s="14">
        <f>P5*Assumptions!$I5</f>
        <v>0</v>
      </c>
      <c r="Q47" s="14">
        <f>Q5*Assumptions!$I5</f>
        <v>0</v>
      </c>
      <c r="R47" s="14">
        <f>R5*Assumptions!$I5</f>
        <v>0</v>
      </c>
      <c r="S47" s="14">
        <f>S5*Assumptions!$I5</f>
        <v>0</v>
      </c>
      <c r="T47" s="14">
        <f>T5*Assumptions!$I5</f>
        <v>0</v>
      </c>
      <c r="U47" s="14">
        <f>U5*Assumptions!$I5</f>
        <v>0</v>
      </c>
      <c r="V47" s="14">
        <f>V5*Assumptions!$I5</f>
        <v>0</v>
      </c>
      <c r="W47" s="14">
        <f>W5*Assumptions!$I5</f>
        <v>0</v>
      </c>
      <c r="X47" s="14">
        <f>X5*Assumptions!$I5</f>
        <v>0</v>
      </c>
      <c r="Y47" s="14">
        <f>Y5*Assumptions!$I5</f>
        <v>0</v>
      </c>
    </row>
    <row r="48">
      <c r="A48" s="5" t="str">
        <f t="shared" si="8"/>
        <v>Red Velvet Donut</v>
      </c>
      <c r="B48" s="14">
        <f>B6*Assumptions!$I6</f>
        <v>0.175</v>
      </c>
      <c r="C48" s="14">
        <f>C6*Assumptions!$I6</f>
        <v>0.1785</v>
      </c>
      <c r="D48" s="14">
        <f>D6*Assumptions!$I6</f>
        <v>0.18207</v>
      </c>
      <c r="E48" s="14">
        <f>E6*Assumptions!$I6</f>
        <v>0.1857114</v>
      </c>
      <c r="F48" s="14">
        <f>F6*Assumptions!$I6</f>
        <v>0.189425628</v>
      </c>
      <c r="G48" s="14">
        <f>G6*Assumptions!$I6</f>
        <v>0.1932141406</v>
      </c>
      <c r="H48" s="14">
        <f>H6*Assumptions!$I6</f>
        <v>0.1970784234</v>
      </c>
      <c r="I48" s="14">
        <f>I6*Assumptions!$I6</f>
        <v>0.2010199918</v>
      </c>
      <c r="J48" s="14">
        <f>J6*Assumptions!$I6</f>
        <v>0.2050403917</v>
      </c>
      <c r="K48" s="14">
        <f>K6*Assumptions!$I6</f>
        <v>0.2091411995</v>
      </c>
      <c r="L48" s="14">
        <f>L6*Assumptions!$I6</f>
        <v>0.2133240235</v>
      </c>
      <c r="M48" s="14">
        <f>M6*Assumptions!$I6</f>
        <v>0.217590504</v>
      </c>
      <c r="N48" s="14">
        <f>N6*Assumptions!$I6</f>
        <v>0.221942314</v>
      </c>
      <c r="O48" s="14">
        <f>O6*Assumptions!$I6</f>
        <v>0.2263811603</v>
      </c>
      <c r="P48" s="14">
        <f>P6*Assumptions!$I6</f>
        <v>0.2309087835</v>
      </c>
      <c r="Q48" s="14">
        <f>Q6*Assumptions!$I6</f>
        <v>0.2355269592</v>
      </c>
      <c r="R48" s="14">
        <f>R6*Assumptions!$I6</f>
        <v>0.2402374984</v>
      </c>
      <c r="S48" s="14">
        <f>S6*Assumptions!$I6</f>
        <v>0.2450422484</v>
      </c>
      <c r="T48" s="14">
        <f>T6*Assumptions!$I6</f>
        <v>0.2499430933</v>
      </c>
      <c r="U48" s="14">
        <f>U6*Assumptions!$I6</f>
        <v>0.2549419552</v>
      </c>
      <c r="V48" s="14">
        <f>V6*Assumptions!$I6</f>
        <v>0.2600407943</v>
      </c>
      <c r="W48" s="14">
        <f>W6*Assumptions!$I6</f>
        <v>0.2652416102</v>
      </c>
      <c r="X48" s="14">
        <f>X6*Assumptions!$I6</f>
        <v>0.2705464424</v>
      </c>
      <c r="Y48" s="14">
        <f>Y6*Assumptions!$I6</f>
        <v>0.2759573712</v>
      </c>
    </row>
    <row r="49">
      <c r="A49" s="5"/>
      <c r="B49" s="5"/>
      <c r="C49" s="5"/>
      <c r="D49" s="5"/>
      <c r="E49" s="5"/>
      <c r="F49" s="5"/>
      <c r="G49" s="5"/>
      <c r="H49" s="5"/>
      <c r="I49" s="5"/>
      <c r="J49" s="5"/>
      <c r="K49" s="5"/>
      <c r="L49" s="5"/>
      <c r="M49" s="5"/>
      <c r="N49" s="5"/>
      <c r="O49" s="5"/>
      <c r="P49" s="5"/>
      <c r="Q49" s="5"/>
      <c r="R49" s="5"/>
      <c r="S49" s="5"/>
      <c r="T49" s="5"/>
      <c r="U49" s="5"/>
      <c r="V49" s="5"/>
      <c r="W49" s="5"/>
      <c r="X49" s="5"/>
      <c r="Y49" s="5"/>
    </row>
    <row r="50">
      <c r="A50" s="6" t="s">
        <v>68</v>
      </c>
      <c r="B50" s="5"/>
      <c r="C50" s="5"/>
      <c r="D50" s="5"/>
      <c r="E50" s="5"/>
      <c r="F50" s="5"/>
      <c r="G50" s="5"/>
      <c r="H50" s="5"/>
      <c r="I50" s="5"/>
      <c r="J50" s="5"/>
      <c r="K50" s="5"/>
      <c r="L50" s="5"/>
      <c r="M50" s="5"/>
      <c r="N50" s="5"/>
      <c r="O50" s="5"/>
      <c r="P50" s="5"/>
      <c r="Q50" s="5"/>
      <c r="R50" s="5"/>
      <c r="S50" s="5"/>
      <c r="T50" s="5"/>
      <c r="U50" s="5"/>
      <c r="V50" s="5"/>
      <c r="W50" s="5"/>
      <c r="X50" s="5"/>
      <c r="Y50" s="5"/>
    </row>
    <row r="51">
      <c r="A51" s="5" t="s">
        <v>18</v>
      </c>
      <c r="B51" s="14">
        <f t="shared" ref="B51:Y51" si="9">SUM(B10:B13)</f>
        <v>7.275</v>
      </c>
      <c r="C51" s="14">
        <f t="shared" si="9"/>
        <v>7.37625</v>
      </c>
      <c r="D51" s="14">
        <f t="shared" si="9"/>
        <v>7.47931875</v>
      </c>
      <c r="E51" s="14">
        <f t="shared" si="9"/>
        <v>7.584243094</v>
      </c>
      <c r="F51" s="14">
        <f t="shared" si="9"/>
        <v>7.691060663</v>
      </c>
      <c r="G51" s="14">
        <f t="shared" si="9"/>
        <v>7.799809895</v>
      </c>
      <c r="H51" s="14">
        <f t="shared" si="9"/>
        <v>7.910530049</v>
      </c>
      <c r="I51" s="14">
        <f t="shared" si="9"/>
        <v>8.023261227</v>
      </c>
      <c r="J51" s="14">
        <f t="shared" si="9"/>
        <v>8.13804439</v>
      </c>
      <c r="K51" s="14">
        <f t="shared" si="9"/>
        <v>8.254921378</v>
      </c>
      <c r="L51" s="14">
        <f t="shared" si="9"/>
        <v>8.373934927</v>
      </c>
      <c r="M51" s="14">
        <f t="shared" si="9"/>
        <v>8.495128695</v>
      </c>
      <c r="N51" s="14">
        <f t="shared" si="9"/>
        <v>8.618547274</v>
      </c>
      <c r="O51" s="14">
        <f t="shared" si="9"/>
        <v>8.744236218</v>
      </c>
      <c r="P51" s="14">
        <f t="shared" si="9"/>
        <v>8.872242059</v>
      </c>
      <c r="Q51" s="14">
        <f t="shared" si="9"/>
        <v>9.002612331</v>
      </c>
      <c r="R51" s="14">
        <f t="shared" si="9"/>
        <v>9.135395592</v>
      </c>
      <c r="S51" s="14">
        <f t="shared" si="9"/>
        <v>9.270641448</v>
      </c>
      <c r="T51" s="14">
        <f t="shared" si="9"/>
        <v>9.408400573</v>
      </c>
      <c r="U51" s="14">
        <f t="shared" si="9"/>
        <v>9.548724735</v>
      </c>
      <c r="V51" s="14">
        <f t="shared" si="9"/>
        <v>9.691666819</v>
      </c>
      <c r="W51" s="14">
        <f t="shared" si="9"/>
        <v>9.837280853</v>
      </c>
      <c r="X51" s="14">
        <f t="shared" si="9"/>
        <v>9.985622033</v>
      </c>
      <c r="Y51" s="14">
        <f t="shared" si="9"/>
        <v>10.13674675</v>
      </c>
    </row>
    <row r="52">
      <c r="A52" s="5" t="s">
        <v>64</v>
      </c>
      <c r="B52" s="14">
        <f t="shared" ref="B52:Y52" si="10">SUM(B15:B18)</f>
        <v>23.75</v>
      </c>
      <c r="C52" s="14">
        <f t="shared" si="10"/>
        <v>24.075</v>
      </c>
      <c r="D52" s="14">
        <f t="shared" si="10"/>
        <v>24.40575</v>
      </c>
      <c r="E52" s="14">
        <f t="shared" si="10"/>
        <v>24.742365</v>
      </c>
      <c r="F52" s="14">
        <f t="shared" si="10"/>
        <v>25.08496243</v>
      </c>
      <c r="G52" s="14">
        <f t="shared" si="10"/>
        <v>25.43366221</v>
      </c>
      <c r="H52" s="14">
        <f t="shared" si="10"/>
        <v>25.78858679</v>
      </c>
      <c r="I52" s="14">
        <f t="shared" si="10"/>
        <v>26.14986121</v>
      </c>
      <c r="J52" s="14">
        <f t="shared" si="10"/>
        <v>26.51761319</v>
      </c>
      <c r="K52" s="14">
        <f t="shared" si="10"/>
        <v>26.89197311</v>
      </c>
      <c r="L52" s="14">
        <f t="shared" si="10"/>
        <v>27.27307415</v>
      </c>
      <c r="M52" s="14">
        <f t="shared" si="10"/>
        <v>27.66105232</v>
      </c>
      <c r="N52" s="14">
        <f t="shared" si="10"/>
        <v>28.0560465</v>
      </c>
      <c r="O52" s="14">
        <f t="shared" si="10"/>
        <v>28.45819854</v>
      </c>
      <c r="P52" s="14">
        <f t="shared" si="10"/>
        <v>28.86765328</v>
      </c>
      <c r="Q52" s="14">
        <f t="shared" si="10"/>
        <v>29.28455869</v>
      </c>
      <c r="R52" s="14">
        <f t="shared" si="10"/>
        <v>29.70906583</v>
      </c>
      <c r="S52" s="14">
        <f t="shared" si="10"/>
        <v>30.14132903</v>
      </c>
      <c r="T52" s="14">
        <f t="shared" si="10"/>
        <v>30.58150589</v>
      </c>
      <c r="U52" s="14">
        <f t="shared" si="10"/>
        <v>31.02975736</v>
      </c>
      <c r="V52" s="14">
        <f t="shared" si="10"/>
        <v>31.48624784</v>
      </c>
      <c r="W52" s="14">
        <f t="shared" si="10"/>
        <v>31.95114525</v>
      </c>
      <c r="X52" s="14">
        <f t="shared" si="10"/>
        <v>32.42462108</v>
      </c>
      <c r="Y52" s="14">
        <f t="shared" si="10"/>
        <v>32.90685048</v>
      </c>
    </row>
    <row r="53">
      <c r="A53" s="5" t="s">
        <v>21</v>
      </c>
      <c r="B53" s="14">
        <f t="shared" ref="B53:Y53" si="11">SUM(B20:B23)</f>
        <v>7.125</v>
      </c>
      <c r="C53" s="14">
        <f t="shared" si="11"/>
        <v>7.2225</v>
      </c>
      <c r="D53" s="14">
        <f t="shared" si="11"/>
        <v>7.321725</v>
      </c>
      <c r="E53" s="14">
        <f t="shared" si="11"/>
        <v>7.4227095</v>
      </c>
      <c r="F53" s="14">
        <f t="shared" si="11"/>
        <v>7.525488729</v>
      </c>
      <c r="G53" s="14">
        <f t="shared" si="11"/>
        <v>7.630098663</v>
      </c>
      <c r="H53" s="14">
        <f t="shared" si="11"/>
        <v>7.736576036</v>
      </c>
      <c r="I53" s="14">
        <f t="shared" si="11"/>
        <v>7.844958364</v>
      </c>
      <c r="J53" s="14">
        <f t="shared" si="11"/>
        <v>7.955283956</v>
      </c>
      <c r="K53" s="14">
        <f t="shared" si="11"/>
        <v>8.067591932</v>
      </c>
      <c r="L53" s="14">
        <f t="shared" si="11"/>
        <v>8.181922246</v>
      </c>
      <c r="M53" s="14">
        <f t="shared" si="11"/>
        <v>8.298315696</v>
      </c>
      <c r="N53" s="14">
        <f t="shared" si="11"/>
        <v>8.416813951</v>
      </c>
      <c r="O53" s="14">
        <f t="shared" si="11"/>
        <v>8.537459561</v>
      </c>
      <c r="P53" s="14">
        <f t="shared" si="11"/>
        <v>8.660295985</v>
      </c>
      <c r="Q53" s="14">
        <f t="shared" si="11"/>
        <v>8.785367606</v>
      </c>
      <c r="R53" s="14">
        <f t="shared" si="11"/>
        <v>8.912719749</v>
      </c>
      <c r="S53" s="14">
        <f t="shared" si="11"/>
        <v>9.042398709</v>
      </c>
      <c r="T53" s="14">
        <f t="shared" si="11"/>
        <v>9.174451766</v>
      </c>
      <c r="U53" s="14">
        <f t="shared" si="11"/>
        <v>9.308927207</v>
      </c>
      <c r="V53" s="14">
        <f t="shared" si="11"/>
        <v>9.445874353</v>
      </c>
      <c r="W53" s="14">
        <f t="shared" si="11"/>
        <v>9.585343576</v>
      </c>
      <c r="X53" s="14">
        <f t="shared" si="11"/>
        <v>9.727386323</v>
      </c>
      <c r="Y53" s="14">
        <f t="shared" si="11"/>
        <v>9.872055144</v>
      </c>
    </row>
    <row r="54">
      <c r="A54" s="5" t="s">
        <v>65</v>
      </c>
      <c r="B54" s="14">
        <f t="shared" ref="B54:Y54" si="12">SUM(B25:B28)</f>
        <v>7.125</v>
      </c>
      <c r="C54" s="14">
        <f t="shared" si="12"/>
        <v>7.2225</v>
      </c>
      <c r="D54" s="14">
        <f t="shared" si="12"/>
        <v>7.321725</v>
      </c>
      <c r="E54" s="14">
        <f t="shared" si="12"/>
        <v>7.4227095</v>
      </c>
      <c r="F54" s="14">
        <f t="shared" si="12"/>
        <v>7.525488729</v>
      </c>
      <c r="G54" s="14">
        <f t="shared" si="12"/>
        <v>7.630098663</v>
      </c>
      <c r="H54" s="14">
        <f t="shared" si="12"/>
        <v>7.736576036</v>
      </c>
      <c r="I54" s="14">
        <f t="shared" si="12"/>
        <v>7.844958364</v>
      </c>
      <c r="J54" s="14">
        <f t="shared" si="12"/>
        <v>7.955283956</v>
      </c>
      <c r="K54" s="14">
        <f t="shared" si="12"/>
        <v>8.067591932</v>
      </c>
      <c r="L54" s="14">
        <f t="shared" si="12"/>
        <v>8.181922246</v>
      </c>
      <c r="M54" s="14">
        <f t="shared" si="12"/>
        <v>8.298315696</v>
      </c>
      <c r="N54" s="14">
        <f t="shared" si="12"/>
        <v>8.416813951</v>
      </c>
      <c r="O54" s="14">
        <f t="shared" si="12"/>
        <v>8.537459561</v>
      </c>
      <c r="P54" s="14">
        <f t="shared" si="12"/>
        <v>8.660295985</v>
      </c>
      <c r="Q54" s="14">
        <f t="shared" si="12"/>
        <v>8.785367606</v>
      </c>
      <c r="R54" s="14">
        <f t="shared" si="12"/>
        <v>8.912719749</v>
      </c>
      <c r="S54" s="14">
        <f t="shared" si="12"/>
        <v>9.042398709</v>
      </c>
      <c r="T54" s="14">
        <f t="shared" si="12"/>
        <v>9.174451766</v>
      </c>
      <c r="U54" s="14">
        <f t="shared" si="12"/>
        <v>9.308927207</v>
      </c>
      <c r="V54" s="14">
        <f t="shared" si="12"/>
        <v>9.445874353</v>
      </c>
      <c r="W54" s="14">
        <f t="shared" si="12"/>
        <v>9.585343576</v>
      </c>
      <c r="X54" s="14">
        <f t="shared" si="12"/>
        <v>9.727386323</v>
      </c>
      <c r="Y54" s="14">
        <f t="shared" si="12"/>
        <v>9.872055144</v>
      </c>
    </row>
    <row r="55">
      <c r="A55" s="5" t="s">
        <v>22</v>
      </c>
      <c r="B55" s="14">
        <f t="shared" ref="B55:Y55" si="13">SUM(B30:B33)</f>
        <v>0.85</v>
      </c>
      <c r="C55" s="14">
        <f t="shared" si="13"/>
        <v>0.862</v>
      </c>
      <c r="D55" s="14">
        <f t="shared" si="13"/>
        <v>0.87419</v>
      </c>
      <c r="E55" s="14">
        <f t="shared" si="13"/>
        <v>0.8865733</v>
      </c>
      <c r="F55" s="14">
        <f t="shared" si="13"/>
        <v>0.899153261</v>
      </c>
      <c r="G55" s="14">
        <f t="shared" si="13"/>
        <v>0.9119333062</v>
      </c>
      <c r="H55" s="14">
        <f t="shared" si="13"/>
        <v>0.924916922</v>
      </c>
      <c r="I55" s="14">
        <f t="shared" si="13"/>
        <v>0.9381076597</v>
      </c>
      <c r="J55" s="14">
        <f t="shared" si="13"/>
        <v>0.9515091362</v>
      </c>
      <c r="K55" s="14">
        <f t="shared" si="13"/>
        <v>0.9651250354</v>
      </c>
      <c r="L55" s="14">
        <f t="shared" si="13"/>
        <v>0.9789591097</v>
      </c>
      <c r="M55" s="14">
        <f t="shared" si="13"/>
        <v>0.9930151813</v>
      </c>
      <c r="N55" s="14">
        <f t="shared" si="13"/>
        <v>1.007297143</v>
      </c>
      <c r="O55" s="14">
        <f t="shared" si="13"/>
        <v>1.021808961</v>
      </c>
      <c r="P55" s="14">
        <f t="shared" si="13"/>
        <v>1.036554674</v>
      </c>
      <c r="Q55" s="14">
        <f t="shared" si="13"/>
        <v>1.051538396</v>
      </c>
      <c r="R55" s="14">
        <f t="shared" si="13"/>
        <v>1.066764319</v>
      </c>
      <c r="S55" s="14">
        <f t="shared" si="13"/>
        <v>1.082236712</v>
      </c>
      <c r="T55" s="14">
        <f t="shared" si="13"/>
        <v>1.097959924</v>
      </c>
      <c r="U55" s="14">
        <f t="shared" si="13"/>
        <v>1.113938386</v>
      </c>
      <c r="V55" s="14">
        <f t="shared" si="13"/>
        <v>1.130176609</v>
      </c>
      <c r="W55" s="14">
        <f t="shared" si="13"/>
        <v>1.146679191</v>
      </c>
      <c r="X55" s="14">
        <f t="shared" si="13"/>
        <v>1.163450815</v>
      </c>
      <c r="Y55" s="14">
        <f t="shared" si="13"/>
        <v>1.180496252</v>
      </c>
    </row>
    <row r="56">
      <c r="A56" s="5" t="s">
        <v>69</v>
      </c>
      <c r="B56" s="14">
        <f t="shared" ref="B56:Y56" si="14">SUM(B35:B38)</f>
        <v>1.1</v>
      </c>
      <c r="C56" s="14">
        <f t="shared" si="14"/>
        <v>1.11075</v>
      </c>
      <c r="D56" s="14">
        <f t="shared" si="14"/>
        <v>1.12165875</v>
      </c>
      <c r="E56" s="14">
        <f t="shared" si="14"/>
        <v>1.132729144</v>
      </c>
      <c r="F56" s="14">
        <f t="shared" si="14"/>
        <v>1.143964131</v>
      </c>
      <c r="G56" s="14">
        <f t="shared" si="14"/>
        <v>1.155366721</v>
      </c>
      <c r="H56" s="14">
        <f t="shared" si="14"/>
        <v>1.166939979</v>
      </c>
      <c r="I56" s="14">
        <f t="shared" si="14"/>
        <v>1.178687031</v>
      </c>
      <c r="J56" s="14">
        <f t="shared" si="14"/>
        <v>1.190611066</v>
      </c>
      <c r="K56" s="14">
        <f t="shared" si="14"/>
        <v>1.202715333</v>
      </c>
      <c r="L56" s="14">
        <f t="shared" si="14"/>
        <v>1.215003146</v>
      </c>
      <c r="M56" s="14">
        <f t="shared" si="14"/>
        <v>1.227477882</v>
      </c>
      <c r="N56" s="14">
        <f t="shared" si="14"/>
        <v>1.240142987</v>
      </c>
      <c r="O56" s="14">
        <f t="shared" si="14"/>
        <v>1.253001971</v>
      </c>
      <c r="P56" s="14">
        <f t="shared" si="14"/>
        <v>1.266058416</v>
      </c>
      <c r="Q56" s="14">
        <f t="shared" si="14"/>
        <v>1.279315972</v>
      </c>
      <c r="R56" s="14">
        <f t="shared" si="14"/>
        <v>1.29277836</v>
      </c>
      <c r="S56" s="14">
        <f t="shared" si="14"/>
        <v>1.306449377</v>
      </c>
      <c r="T56" s="14">
        <f t="shared" si="14"/>
        <v>1.320332891</v>
      </c>
      <c r="U56" s="14">
        <f t="shared" si="14"/>
        <v>1.334432849</v>
      </c>
      <c r="V56" s="14">
        <f t="shared" si="14"/>
        <v>1.348753271</v>
      </c>
      <c r="W56" s="14">
        <f t="shared" si="14"/>
        <v>1.363298262</v>
      </c>
      <c r="X56" s="14">
        <f t="shared" si="14"/>
        <v>1.378072001</v>
      </c>
      <c r="Y56" s="14">
        <f t="shared" si="14"/>
        <v>1.393078755</v>
      </c>
    </row>
    <row r="57">
      <c r="A57" s="5" t="s">
        <v>66</v>
      </c>
      <c r="B57" s="14">
        <f t="shared" ref="B57:Y57" si="15">SUM(B40:B43)</f>
        <v>0.1</v>
      </c>
      <c r="C57" s="14">
        <f t="shared" si="15"/>
        <v>0.1025</v>
      </c>
      <c r="D57" s="14">
        <f t="shared" si="15"/>
        <v>0.1050625</v>
      </c>
      <c r="E57" s="14">
        <f t="shared" si="15"/>
        <v>0.1076890625</v>
      </c>
      <c r="F57" s="14">
        <f t="shared" si="15"/>
        <v>0.1103812891</v>
      </c>
      <c r="G57" s="14">
        <f t="shared" si="15"/>
        <v>0.1131408213</v>
      </c>
      <c r="H57" s="14">
        <f t="shared" si="15"/>
        <v>0.1159693418</v>
      </c>
      <c r="I57" s="14">
        <f t="shared" si="15"/>
        <v>0.1188685754</v>
      </c>
      <c r="J57" s="14">
        <f t="shared" si="15"/>
        <v>0.1218402898</v>
      </c>
      <c r="K57" s="14">
        <f t="shared" si="15"/>
        <v>0.124886297</v>
      </c>
      <c r="L57" s="14">
        <f t="shared" si="15"/>
        <v>0.1280084544</v>
      </c>
      <c r="M57" s="14">
        <f t="shared" si="15"/>
        <v>0.1312086658</v>
      </c>
      <c r="N57" s="14">
        <f t="shared" si="15"/>
        <v>0.1344888824</v>
      </c>
      <c r="O57" s="14">
        <f t="shared" si="15"/>
        <v>0.1378511045</v>
      </c>
      <c r="P57" s="14">
        <f t="shared" si="15"/>
        <v>0.1412973821</v>
      </c>
      <c r="Q57" s="14">
        <f t="shared" si="15"/>
        <v>0.1448298166</v>
      </c>
      <c r="R57" s="14">
        <f t="shared" si="15"/>
        <v>0.1484505621</v>
      </c>
      <c r="S57" s="14">
        <f t="shared" si="15"/>
        <v>0.1521618261</v>
      </c>
      <c r="T57" s="14">
        <f t="shared" si="15"/>
        <v>0.1559658718</v>
      </c>
      <c r="U57" s="14">
        <f t="shared" si="15"/>
        <v>0.1598650186</v>
      </c>
      <c r="V57" s="14">
        <f t="shared" si="15"/>
        <v>0.163861644</v>
      </c>
      <c r="W57" s="14">
        <f t="shared" si="15"/>
        <v>0.1679581851</v>
      </c>
      <c r="X57" s="14">
        <f t="shared" si="15"/>
        <v>0.1721571398</v>
      </c>
      <c r="Y57" s="14">
        <f t="shared" si="15"/>
        <v>0.1764610683</v>
      </c>
    </row>
    <row r="58">
      <c r="A58" s="5" t="s">
        <v>67</v>
      </c>
      <c r="B58" s="14">
        <f t="shared" ref="B58:Y58" si="16">SUM(B45:B48)</f>
        <v>0.175</v>
      </c>
      <c r="C58" s="14">
        <f t="shared" si="16"/>
        <v>0.1785</v>
      </c>
      <c r="D58" s="14">
        <f t="shared" si="16"/>
        <v>0.18207</v>
      </c>
      <c r="E58" s="14">
        <f t="shared" si="16"/>
        <v>0.1857114</v>
      </c>
      <c r="F58" s="14">
        <f t="shared" si="16"/>
        <v>0.189425628</v>
      </c>
      <c r="G58" s="14">
        <f t="shared" si="16"/>
        <v>0.1932141406</v>
      </c>
      <c r="H58" s="14">
        <f t="shared" si="16"/>
        <v>0.1970784234</v>
      </c>
      <c r="I58" s="14">
        <f t="shared" si="16"/>
        <v>0.2010199918</v>
      </c>
      <c r="J58" s="14">
        <f t="shared" si="16"/>
        <v>0.2050403917</v>
      </c>
      <c r="K58" s="14">
        <f t="shared" si="16"/>
        <v>0.2091411995</v>
      </c>
      <c r="L58" s="14">
        <f t="shared" si="16"/>
        <v>0.2133240235</v>
      </c>
      <c r="M58" s="14">
        <f t="shared" si="16"/>
        <v>0.217590504</v>
      </c>
      <c r="N58" s="14">
        <f t="shared" si="16"/>
        <v>0.221942314</v>
      </c>
      <c r="O58" s="14">
        <f t="shared" si="16"/>
        <v>0.2263811603</v>
      </c>
      <c r="P58" s="14">
        <f t="shared" si="16"/>
        <v>0.2309087835</v>
      </c>
      <c r="Q58" s="14">
        <f t="shared" si="16"/>
        <v>0.2355269592</v>
      </c>
      <c r="R58" s="14">
        <f t="shared" si="16"/>
        <v>0.2402374984</v>
      </c>
      <c r="S58" s="14">
        <f t="shared" si="16"/>
        <v>0.2450422484</v>
      </c>
      <c r="T58" s="14">
        <f t="shared" si="16"/>
        <v>0.2499430933</v>
      </c>
      <c r="U58" s="14">
        <f t="shared" si="16"/>
        <v>0.2549419552</v>
      </c>
      <c r="V58" s="14">
        <f t="shared" si="16"/>
        <v>0.2600407943</v>
      </c>
      <c r="W58" s="14">
        <f t="shared" si="16"/>
        <v>0.2652416102</v>
      </c>
      <c r="X58" s="14">
        <f t="shared" si="16"/>
        <v>0.2705464424</v>
      </c>
      <c r="Y58" s="14">
        <f t="shared" si="16"/>
        <v>0.2759573712</v>
      </c>
    </row>
    <row r="59">
      <c r="A59" s="5"/>
      <c r="B59" s="5"/>
      <c r="C59" s="5"/>
      <c r="D59" s="5"/>
      <c r="E59" s="5"/>
      <c r="F59" s="5"/>
      <c r="G59" s="5"/>
      <c r="H59" s="5"/>
      <c r="I59" s="5"/>
      <c r="J59" s="5"/>
      <c r="K59" s="5"/>
      <c r="L59" s="5"/>
      <c r="M59" s="5"/>
      <c r="N59" s="5"/>
      <c r="O59" s="5"/>
      <c r="P59" s="5"/>
      <c r="Q59" s="5"/>
      <c r="R59" s="5"/>
      <c r="S59" s="5"/>
      <c r="T59" s="5"/>
      <c r="U59" s="5"/>
      <c r="V59" s="5"/>
      <c r="W59" s="5"/>
      <c r="X59" s="5"/>
      <c r="Y59" s="5"/>
    </row>
    <row r="60">
      <c r="A60" s="5" t="s">
        <v>70</v>
      </c>
      <c r="B60" s="5"/>
      <c r="C60" s="5"/>
      <c r="D60" s="5"/>
      <c r="E60" s="5"/>
      <c r="F60" s="5"/>
      <c r="G60" s="5"/>
      <c r="H60" s="5"/>
      <c r="I60" s="5"/>
      <c r="J60" s="5"/>
      <c r="K60" s="5"/>
      <c r="L60" s="5"/>
      <c r="M60" s="5"/>
      <c r="N60" s="5"/>
      <c r="O60" s="5"/>
      <c r="P60" s="5"/>
      <c r="Q60" s="5"/>
      <c r="R60" s="5"/>
      <c r="S60" s="5"/>
      <c r="T60" s="5"/>
      <c r="U60" s="5"/>
      <c r="V60" s="5"/>
      <c r="W60" s="5"/>
      <c r="X60" s="5"/>
      <c r="Y60" s="5"/>
    </row>
    <row r="61">
      <c r="A61" s="5" t="str">
        <f t="shared" ref="A61:A69" si="17">A51</f>
        <v>Milk Powder</v>
      </c>
      <c r="B61" s="11">
        <f>Assumptions!B15/1000</f>
        <v>30</v>
      </c>
      <c r="C61" s="14">
        <f>B61*(1+Assumptions!$C15)</f>
        <v>30.3</v>
      </c>
      <c r="D61" s="14">
        <f>C61*(1+Assumptions!$C15)</f>
        <v>30.603</v>
      </c>
      <c r="E61" s="14">
        <f>D61*(1+Assumptions!$C15)</f>
        <v>30.90903</v>
      </c>
      <c r="F61" s="14">
        <f>E61*(1+Assumptions!$C15)</f>
        <v>31.2181203</v>
      </c>
      <c r="G61" s="14">
        <f>F61*(1+Assumptions!$C15)</f>
        <v>31.5303015</v>
      </c>
      <c r="H61" s="14">
        <f>G61*(1+Assumptions!$C15)</f>
        <v>31.84560452</v>
      </c>
      <c r="I61" s="14">
        <f>H61*(1+Assumptions!$C15)</f>
        <v>32.16406056</v>
      </c>
      <c r="J61" s="14">
        <f>I61*(1+Assumptions!$C15)</f>
        <v>32.48570117</v>
      </c>
      <c r="K61" s="14">
        <f>J61*(1+Assumptions!$C15)</f>
        <v>32.81055818</v>
      </c>
      <c r="L61" s="14">
        <f>K61*(1+Assumptions!$C15)</f>
        <v>33.13866376</v>
      </c>
      <c r="M61" s="14">
        <f>L61*(1+Assumptions!$C15)</f>
        <v>33.4700504</v>
      </c>
      <c r="N61" s="14">
        <f>M61*(1+Assumptions!$C15)</f>
        <v>33.8047509</v>
      </c>
      <c r="O61" s="14">
        <f>N61*(1+Assumptions!$C15)</f>
        <v>34.14279841</v>
      </c>
      <c r="P61" s="14">
        <f>O61*(1+Assumptions!$C15)</f>
        <v>34.4842264</v>
      </c>
      <c r="Q61" s="14">
        <f>P61*(1+Assumptions!$C15)</f>
        <v>34.82906866</v>
      </c>
      <c r="R61" s="14">
        <f>Q61*(1+Assumptions!$C15)</f>
        <v>35.17735935</v>
      </c>
      <c r="S61" s="14">
        <f>R61*(1+Assumptions!$C15)</f>
        <v>35.52913294</v>
      </c>
      <c r="T61" s="14">
        <f>S61*(1+Assumptions!$C15)</f>
        <v>35.88442427</v>
      </c>
      <c r="U61" s="14">
        <f>T61*(1+Assumptions!$C15)</f>
        <v>36.24326851</v>
      </c>
      <c r="V61" s="14">
        <f>U61*(1+Assumptions!$C15)</f>
        <v>36.6057012</v>
      </c>
      <c r="W61" s="14">
        <f>V61*(1+Assumptions!$C15)</f>
        <v>36.97175821</v>
      </c>
      <c r="X61" s="14">
        <f>W61*(1+Assumptions!$C15)</f>
        <v>37.34147579</v>
      </c>
      <c r="Y61" s="14">
        <f>X61*(1+Assumptions!$C15)</f>
        <v>37.71489055</v>
      </c>
    </row>
    <row r="62">
      <c r="A62" s="5" t="str">
        <f t="shared" si="17"/>
        <v>Flour</v>
      </c>
      <c r="B62" s="11">
        <f>Assumptions!B16/1000</f>
        <v>30</v>
      </c>
      <c r="C62" s="14">
        <f>B62*(1+Assumptions!$C16)</f>
        <v>30.3</v>
      </c>
      <c r="D62" s="14">
        <f>C62*(1+Assumptions!$C16)</f>
        <v>30.603</v>
      </c>
      <c r="E62" s="14">
        <f>D62*(1+Assumptions!$C16)</f>
        <v>30.90903</v>
      </c>
      <c r="F62" s="14">
        <f>E62*(1+Assumptions!$C16)</f>
        <v>31.2181203</v>
      </c>
      <c r="G62" s="14">
        <f>F62*(1+Assumptions!$C16)</f>
        <v>31.5303015</v>
      </c>
      <c r="H62" s="14">
        <f>G62*(1+Assumptions!$C16)</f>
        <v>31.84560452</v>
      </c>
      <c r="I62" s="14">
        <f>H62*(1+Assumptions!$C16)</f>
        <v>32.16406056</v>
      </c>
      <c r="J62" s="14">
        <f>I62*(1+Assumptions!$C16)</f>
        <v>32.48570117</v>
      </c>
      <c r="K62" s="14">
        <f>J62*(1+Assumptions!$C16)</f>
        <v>32.81055818</v>
      </c>
      <c r="L62" s="14">
        <f>K62*(1+Assumptions!$C16)</f>
        <v>33.13866376</v>
      </c>
      <c r="M62" s="14">
        <f>L62*(1+Assumptions!$C16)</f>
        <v>33.4700504</v>
      </c>
      <c r="N62" s="14">
        <f>M62*(1+Assumptions!$C16)</f>
        <v>33.8047509</v>
      </c>
      <c r="O62" s="14">
        <f>N62*(1+Assumptions!$C16)</f>
        <v>34.14279841</v>
      </c>
      <c r="P62" s="14">
        <f>O62*(1+Assumptions!$C16)</f>
        <v>34.4842264</v>
      </c>
      <c r="Q62" s="14">
        <f>P62*(1+Assumptions!$C16)</f>
        <v>34.82906866</v>
      </c>
      <c r="R62" s="14">
        <f>Q62*(1+Assumptions!$C16)</f>
        <v>35.17735935</v>
      </c>
      <c r="S62" s="14">
        <f>R62*(1+Assumptions!$C16)</f>
        <v>35.52913294</v>
      </c>
      <c r="T62" s="14">
        <f>S62*(1+Assumptions!$C16)</f>
        <v>35.88442427</v>
      </c>
      <c r="U62" s="14">
        <f>T62*(1+Assumptions!$C16)</f>
        <v>36.24326851</v>
      </c>
      <c r="V62" s="14">
        <f>U62*(1+Assumptions!$C16)</f>
        <v>36.6057012</v>
      </c>
      <c r="W62" s="14">
        <f>V62*(1+Assumptions!$C16)</f>
        <v>36.97175821</v>
      </c>
      <c r="X62" s="14">
        <f>W62*(1+Assumptions!$C16)</f>
        <v>37.34147579</v>
      </c>
      <c r="Y62" s="14">
        <f>X62*(1+Assumptions!$C16)</f>
        <v>37.71489055</v>
      </c>
    </row>
    <row r="63">
      <c r="A63" s="5" t="str">
        <f t="shared" si="17"/>
        <v>Sugar</v>
      </c>
      <c r="B63" s="11">
        <f>Assumptions!B17/1000</f>
        <v>10</v>
      </c>
      <c r="C63" s="14">
        <f>B63*(1+Assumptions!$C17)</f>
        <v>10.15</v>
      </c>
      <c r="D63" s="14">
        <f>C63*(1+Assumptions!$C17)</f>
        <v>10.30225</v>
      </c>
      <c r="E63" s="14">
        <f>D63*(1+Assumptions!$C17)</f>
        <v>10.45678375</v>
      </c>
      <c r="F63" s="14">
        <f>E63*(1+Assumptions!$C17)</f>
        <v>10.61363551</v>
      </c>
      <c r="G63" s="14">
        <f>F63*(1+Assumptions!$C17)</f>
        <v>10.77284004</v>
      </c>
      <c r="H63" s="14">
        <f>G63*(1+Assumptions!$C17)</f>
        <v>10.93443264</v>
      </c>
      <c r="I63" s="14">
        <f>H63*(1+Assumptions!$C17)</f>
        <v>11.09844913</v>
      </c>
      <c r="J63" s="14">
        <f>I63*(1+Assumptions!$C17)</f>
        <v>11.26492587</v>
      </c>
      <c r="K63" s="14">
        <f>J63*(1+Assumptions!$C17)</f>
        <v>11.43389975</v>
      </c>
      <c r="L63" s="14">
        <f>K63*(1+Assumptions!$C17)</f>
        <v>11.60540825</v>
      </c>
      <c r="M63" s="14">
        <f>L63*(1+Assumptions!$C17)</f>
        <v>11.77948937</v>
      </c>
      <c r="N63" s="14">
        <f>M63*(1+Assumptions!$C17)</f>
        <v>11.95618171</v>
      </c>
      <c r="O63" s="14">
        <f>N63*(1+Assumptions!$C17)</f>
        <v>12.13552444</v>
      </c>
      <c r="P63" s="14">
        <f>O63*(1+Assumptions!$C17)</f>
        <v>12.31755731</v>
      </c>
      <c r="Q63" s="14">
        <f>P63*(1+Assumptions!$C17)</f>
        <v>12.50232067</v>
      </c>
      <c r="R63" s="14">
        <f>Q63*(1+Assumptions!$C17)</f>
        <v>12.68985548</v>
      </c>
      <c r="S63" s="14">
        <f>R63*(1+Assumptions!$C17)</f>
        <v>12.88020331</v>
      </c>
      <c r="T63" s="14">
        <f>S63*(1+Assumptions!$C17)</f>
        <v>13.07340636</v>
      </c>
      <c r="U63" s="14">
        <f>T63*(1+Assumptions!$C17)</f>
        <v>13.26950745</v>
      </c>
      <c r="V63" s="14">
        <f>U63*(1+Assumptions!$C17)</f>
        <v>13.46855007</v>
      </c>
      <c r="W63" s="14">
        <f>V63*(1+Assumptions!$C17)</f>
        <v>13.67057832</v>
      </c>
      <c r="X63" s="14">
        <f>W63*(1+Assumptions!$C17)</f>
        <v>13.87563699</v>
      </c>
      <c r="Y63" s="14">
        <f>X63*(1+Assumptions!$C17)</f>
        <v>14.08377155</v>
      </c>
    </row>
    <row r="64">
      <c r="A64" s="5" t="str">
        <f t="shared" si="17"/>
        <v>Butter</v>
      </c>
      <c r="B64" s="11">
        <f>Assumptions!B18/1000</f>
        <v>10</v>
      </c>
      <c r="C64" s="14">
        <f>B64*(1+Assumptions!$C18)</f>
        <v>10.15</v>
      </c>
      <c r="D64" s="14">
        <f>C64*(1+Assumptions!$C18)</f>
        <v>10.30225</v>
      </c>
      <c r="E64" s="14">
        <f>D64*(1+Assumptions!$C18)</f>
        <v>10.45678375</v>
      </c>
      <c r="F64" s="14">
        <f>E64*(1+Assumptions!$C18)</f>
        <v>10.61363551</v>
      </c>
      <c r="G64" s="14">
        <f>F64*(1+Assumptions!$C18)</f>
        <v>10.77284004</v>
      </c>
      <c r="H64" s="14">
        <f>G64*(1+Assumptions!$C18)</f>
        <v>10.93443264</v>
      </c>
      <c r="I64" s="14">
        <f>H64*(1+Assumptions!$C18)</f>
        <v>11.09844913</v>
      </c>
      <c r="J64" s="14">
        <f>I64*(1+Assumptions!$C18)</f>
        <v>11.26492587</v>
      </c>
      <c r="K64" s="14">
        <f>J64*(1+Assumptions!$C18)</f>
        <v>11.43389975</v>
      </c>
      <c r="L64" s="14">
        <f>K64*(1+Assumptions!$C18)</f>
        <v>11.60540825</v>
      </c>
      <c r="M64" s="14">
        <f>L64*(1+Assumptions!$C18)</f>
        <v>11.77948937</v>
      </c>
      <c r="N64" s="14">
        <f>M64*(1+Assumptions!$C18)</f>
        <v>11.95618171</v>
      </c>
      <c r="O64" s="14">
        <f>N64*(1+Assumptions!$C18)</f>
        <v>12.13552444</v>
      </c>
      <c r="P64" s="14">
        <f>O64*(1+Assumptions!$C18)</f>
        <v>12.31755731</v>
      </c>
      <c r="Q64" s="14">
        <f>P64*(1+Assumptions!$C18)</f>
        <v>12.50232067</v>
      </c>
      <c r="R64" s="14">
        <f>Q64*(1+Assumptions!$C18)</f>
        <v>12.68985548</v>
      </c>
      <c r="S64" s="14">
        <f>R64*(1+Assumptions!$C18)</f>
        <v>12.88020331</v>
      </c>
      <c r="T64" s="14">
        <f>S64*(1+Assumptions!$C18)</f>
        <v>13.07340636</v>
      </c>
      <c r="U64" s="14">
        <f>T64*(1+Assumptions!$C18)</f>
        <v>13.26950745</v>
      </c>
      <c r="V64" s="14">
        <f>U64*(1+Assumptions!$C18)</f>
        <v>13.46855007</v>
      </c>
      <c r="W64" s="14">
        <f>V64*(1+Assumptions!$C18)</f>
        <v>13.67057832</v>
      </c>
      <c r="X64" s="14">
        <f>W64*(1+Assumptions!$C18)</f>
        <v>13.87563699</v>
      </c>
      <c r="Y64" s="14">
        <f>X64*(1+Assumptions!$C18)</f>
        <v>14.08377155</v>
      </c>
    </row>
    <row r="65">
      <c r="A65" s="5" t="str">
        <f t="shared" si="17"/>
        <v>Cocoa Powder</v>
      </c>
      <c r="B65" s="11">
        <f>Assumptions!B19/1000</f>
        <v>1</v>
      </c>
      <c r="C65" s="14">
        <f>B65*(1+Assumptions!$C19)</f>
        <v>1.02</v>
      </c>
      <c r="D65" s="14">
        <f>C65*(1+Assumptions!$C19)</f>
        <v>1.0404</v>
      </c>
      <c r="E65" s="14">
        <f>D65*(1+Assumptions!$C19)</f>
        <v>1.061208</v>
      </c>
      <c r="F65" s="14">
        <f>E65*(1+Assumptions!$C19)</f>
        <v>1.08243216</v>
      </c>
      <c r="G65" s="14">
        <f>F65*(1+Assumptions!$C19)</f>
        <v>1.104080803</v>
      </c>
      <c r="H65" s="14">
        <f>G65*(1+Assumptions!$C19)</f>
        <v>1.126162419</v>
      </c>
      <c r="I65" s="14">
        <f>H65*(1+Assumptions!$C19)</f>
        <v>1.148685668</v>
      </c>
      <c r="J65" s="14">
        <f>I65*(1+Assumptions!$C19)</f>
        <v>1.171659381</v>
      </c>
      <c r="K65" s="14">
        <f>J65*(1+Assumptions!$C19)</f>
        <v>1.195092569</v>
      </c>
      <c r="L65" s="14">
        <f>K65*(1+Assumptions!$C19)</f>
        <v>1.21899442</v>
      </c>
      <c r="M65" s="14">
        <f>L65*(1+Assumptions!$C19)</f>
        <v>1.243374308</v>
      </c>
      <c r="N65" s="14">
        <f>M65*(1+Assumptions!$C19)</f>
        <v>1.268241795</v>
      </c>
      <c r="O65" s="14">
        <f>N65*(1+Assumptions!$C19)</f>
        <v>1.29360663</v>
      </c>
      <c r="P65" s="14">
        <f>O65*(1+Assumptions!$C19)</f>
        <v>1.319478763</v>
      </c>
      <c r="Q65" s="14">
        <f>P65*(1+Assumptions!$C19)</f>
        <v>1.345868338</v>
      </c>
      <c r="R65" s="14">
        <f>Q65*(1+Assumptions!$C19)</f>
        <v>1.372785705</v>
      </c>
      <c r="S65" s="14">
        <f>R65*(1+Assumptions!$C19)</f>
        <v>1.400241419</v>
      </c>
      <c r="T65" s="14">
        <f>S65*(1+Assumptions!$C19)</f>
        <v>1.428246248</v>
      </c>
      <c r="U65" s="14">
        <f>T65*(1+Assumptions!$C19)</f>
        <v>1.456811173</v>
      </c>
      <c r="V65" s="14">
        <f>U65*(1+Assumptions!$C19)</f>
        <v>1.485947396</v>
      </c>
      <c r="W65" s="14">
        <f>V65*(1+Assumptions!$C19)</f>
        <v>1.515666344</v>
      </c>
      <c r="X65" s="14">
        <f>W65*(1+Assumptions!$C19)</f>
        <v>1.545979671</v>
      </c>
      <c r="Y65" s="14">
        <f>X65*(1+Assumptions!$C19)</f>
        <v>1.576899264</v>
      </c>
    </row>
    <row r="66">
      <c r="A66" s="5" t="str">
        <f t="shared" si="17"/>
        <v>Vanilla Extracr</v>
      </c>
      <c r="B66" s="11">
        <f>Assumptions!B20/1000</f>
        <v>3</v>
      </c>
      <c r="C66" s="14">
        <f>B66*(1+Assumptions!$C20)</f>
        <v>3.06</v>
      </c>
      <c r="D66" s="14">
        <f>C66*(1+Assumptions!$C20)</f>
        <v>3.1212</v>
      </c>
      <c r="E66" s="14">
        <f>D66*(1+Assumptions!$C20)</f>
        <v>3.183624</v>
      </c>
      <c r="F66" s="14">
        <f>E66*(1+Assumptions!$C20)</f>
        <v>3.24729648</v>
      </c>
      <c r="G66" s="14">
        <f>F66*(1+Assumptions!$C20)</f>
        <v>3.31224241</v>
      </c>
      <c r="H66" s="14">
        <f>G66*(1+Assumptions!$C20)</f>
        <v>3.378487258</v>
      </c>
      <c r="I66" s="14">
        <f>H66*(1+Assumptions!$C20)</f>
        <v>3.446057003</v>
      </c>
      <c r="J66" s="14">
        <f>I66*(1+Assumptions!$C20)</f>
        <v>3.514978143</v>
      </c>
      <c r="K66" s="14">
        <f>J66*(1+Assumptions!$C20)</f>
        <v>3.585277706</v>
      </c>
      <c r="L66" s="14">
        <f>K66*(1+Assumptions!$C20)</f>
        <v>3.65698326</v>
      </c>
      <c r="M66" s="14">
        <f>L66*(1+Assumptions!$C20)</f>
        <v>3.730122925</v>
      </c>
      <c r="N66" s="14">
        <f>M66*(1+Assumptions!$C20)</f>
        <v>3.804725384</v>
      </c>
      <c r="O66" s="14">
        <f>N66*(1+Assumptions!$C20)</f>
        <v>3.880819891</v>
      </c>
      <c r="P66" s="14">
        <f>O66*(1+Assumptions!$C20)</f>
        <v>3.958436289</v>
      </c>
      <c r="Q66" s="14">
        <f>P66*(1+Assumptions!$C20)</f>
        <v>4.037605015</v>
      </c>
      <c r="R66" s="14">
        <f>Q66*(1+Assumptions!$C20)</f>
        <v>4.118357115</v>
      </c>
      <c r="S66" s="14">
        <f>R66*(1+Assumptions!$C20)</f>
        <v>4.200724258</v>
      </c>
      <c r="T66" s="14">
        <f>S66*(1+Assumptions!$C20)</f>
        <v>4.284738743</v>
      </c>
      <c r="U66" s="14">
        <f>T66*(1+Assumptions!$C20)</f>
        <v>4.370433518</v>
      </c>
      <c r="V66" s="14">
        <f>U66*(1+Assumptions!$C20)</f>
        <v>4.457842188</v>
      </c>
      <c r="W66" s="14">
        <f>V66*(1+Assumptions!$C20)</f>
        <v>4.546999032</v>
      </c>
      <c r="X66" s="14">
        <f>W66*(1+Assumptions!$C20)</f>
        <v>4.637939012</v>
      </c>
      <c r="Y66" s="14">
        <f>X66*(1+Assumptions!$C20)</f>
        <v>4.730697793</v>
      </c>
    </row>
    <row r="67">
      <c r="A67" s="5" t="str">
        <f t="shared" si="17"/>
        <v>Honey </v>
      </c>
      <c r="B67" s="11">
        <f>Assumptions!B21/1000</f>
        <v>0.5</v>
      </c>
      <c r="C67" s="14">
        <f>B67*(1+Assumptions!$C21)</f>
        <v>0.5075</v>
      </c>
      <c r="D67" s="14">
        <f>C67*(1+Assumptions!$C21)</f>
        <v>0.5151125</v>
      </c>
      <c r="E67" s="14">
        <f>D67*(1+Assumptions!$C21)</f>
        <v>0.5228391875</v>
      </c>
      <c r="F67" s="14">
        <f>E67*(1+Assumptions!$C21)</f>
        <v>0.5306817753</v>
      </c>
      <c r="G67" s="14">
        <f>F67*(1+Assumptions!$C21)</f>
        <v>0.5386420019</v>
      </c>
      <c r="H67" s="14">
        <f>G67*(1+Assumptions!$C21)</f>
        <v>0.546721632</v>
      </c>
      <c r="I67" s="14">
        <f>H67*(1+Assumptions!$C21)</f>
        <v>0.5549224565</v>
      </c>
      <c r="J67" s="14">
        <f>I67*(1+Assumptions!$C21)</f>
        <v>0.5632462933</v>
      </c>
      <c r="K67" s="14">
        <f>J67*(1+Assumptions!$C21)</f>
        <v>0.5716949877</v>
      </c>
      <c r="L67" s="14">
        <f>K67*(1+Assumptions!$C21)</f>
        <v>0.5802704125</v>
      </c>
      <c r="M67" s="14">
        <f>L67*(1+Assumptions!$C21)</f>
        <v>0.5889744687</v>
      </c>
      <c r="N67" s="14">
        <f>M67*(1+Assumptions!$C21)</f>
        <v>0.5978090857</v>
      </c>
      <c r="O67" s="14">
        <f>N67*(1+Assumptions!$C21)</f>
        <v>0.606776222</v>
      </c>
      <c r="P67" s="14">
        <f>O67*(1+Assumptions!$C21)</f>
        <v>0.6158778653</v>
      </c>
      <c r="Q67" s="14">
        <f>P67*(1+Assumptions!$C21)</f>
        <v>0.6251160333</v>
      </c>
      <c r="R67" s="14">
        <f>Q67*(1+Assumptions!$C21)</f>
        <v>0.6344927738</v>
      </c>
      <c r="S67" s="14">
        <f>R67*(1+Assumptions!$C21)</f>
        <v>0.6440101654</v>
      </c>
      <c r="T67" s="14">
        <f>S67*(1+Assumptions!$C21)</f>
        <v>0.6536703179</v>
      </c>
      <c r="U67" s="14">
        <f>T67*(1+Assumptions!$C21)</f>
        <v>0.6634753727</v>
      </c>
      <c r="V67" s="14">
        <f>U67*(1+Assumptions!$C21)</f>
        <v>0.6734275033</v>
      </c>
      <c r="W67" s="14">
        <f>V67*(1+Assumptions!$C21)</f>
        <v>0.6835289158</v>
      </c>
      <c r="X67" s="14">
        <f>W67*(1+Assumptions!$C21)</f>
        <v>0.6937818496</v>
      </c>
      <c r="Y67" s="14">
        <f>X67*(1+Assumptions!$C21)</f>
        <v>0.7041885773</v>
      </c>
    </row>
    <row r="68">
      <c r="A68" s="5" t="str">
        <f t="shared" si="17"/>
        <v>Food Color</v>
      </c>
      <c r="B68" s="11">
        <f>Assumptions!B22/1000</f>
        <v>0.5</v>
      </c>
      <c r="C68" s="14">
        <f>B68*(1+Assumptions!$C22)</f>
        <v>0.5</v>
      </c>
      <c r="D68" s="14">
        <f>C68*(1+Assumptions!$C22)</f>
        <v>0.5</v>
      </c>
      <c r="E68" s="14">
        <f>D68*(1+Assumptions!$C22)</f>
        <v>0.5</v>
      </c>
      <c r="F68" s="14">
        <f>E68*(1+Assumptions!$C22)</f>
        <v>0.5</v>
      </c>
      <c r="G68" s="14">
        <f>F68*(1+Assumptions!$C22)</f>
        <v>0.5</v>
      </c>
      <c r="H68" s="14">
        <f>G68*(1+Assumptions!$C22)</f>
        <v>0.5</v>
      </c>
      <c r="I68" s="14">
        <f>H68*(1+Assumptions!$C22)</f>
        <v>0.5</v>
      </c>
      <c r="J68" s="14">
        <f>I68*(1+Assumptions!$C22)</f>
        <v>0.5</v>
      </c>
      <c r="K68" s="14">
        <f>J68*(1+Assumptions!$C22)</f>
        <v>0.5</v>
      </c>
      <c r="L68" s="14">
        <f>K68*(1+Assumptions!$C22)</f>
        <v>0.5</v>
      </c>
      <c r="M68" s="14">
        <f>L68*(1+Assumptions!$C22)</f>
        <v>0.5</v>
      </c>
      <c r="N68" s="14">
        <f>M68*(1+Assumptions!$C22)</f>
        <v>0.5</v>
      </c>
      <c r="O68" s="14">
        <f>N68*(1+Assumptions!$C22)</f>
        <v>0.5</v>
      </c>
      <c r="P68" s="14">
        <f>O68*(1+Assumptions!$C22)</f>
        <v>0.5</v>
      </c>
      <c r="Q68" s="14">
        <f>P68*(1+Assumptions!$C22)</f>
        <v>0.5</v>
      </c>
      <c r="R68" s="14">
        <f>Q68*(1+Assumptions!$C22)</f>
        <v>0.5</v>
      </c>
      <c r="S68" s="14">
        <f>R68*(1+Assumptions!$C22)</f>
        <v>0.5</v>
      </c>
      <c r="T68" s="14">
        <f>S68*(1+Assumptions!$C22)</f>
        <v>0.5</v>
      </c>
      <c r="U68" s="14">
        <f>T68*(1+Assumptions!$C22)</f>
        <v>0.5</v>
      </c>
      <c r="V68" s="14">
        <f>U68*(1+Assumptions!$C22)</f>
        <v>0.5</v>
      </c>
      <c r="W68" s="14">
        <f>V68*(1+Assumptions!$C22)</f>
        <v>0.5</v>
      </c>
      <c r="X68" s="14">
        <f>W68*(1+Assumptions!$C22)</f>
        <v>0.5</v>
      </c>
      <c r="Y68" s="14">
        <f>X68*(1+Assumptions!$C22)</f>
        <v>0.5</v>
      </c>
    </row>
    <row r="69">
      <c r="A69" s="5" t="str">
        <f t="shared" si="17"/>
        <v/>
      </c>
      <c r="B69" s="5"/>
      <c r="C69" s="5"/>
      <c r="D69" s="5"/>
      <c r="E69" s="5"/>
      <c r="F69" s="5"/>
      <c r="G69" s="5"/>
      <c r="H69" s="5"/>
      <c r="I69" s="5"/>
      <c r="J69" s="5"/>
      <c r="K69" s="5"/>
      <c r="L69" s="5"/>
      <c r="M69" s="5"/>
      <c r="N69" s="5"/>
      <c r="O69" s="5"/>
      <c r="P69" s="5"/>
      <c r="Q69" s="5"/>
      <c r="R69" s="5"/>
      <c r="S69" s="5"/>
      <c r="T69" s="5"/>
      <c r="U69" s="5"/>
      <c r="V69" s="5"/>
      <c r="W69" s="5"/>
      <c r="X69" s="5"/>
      <c r="Y69" s="5"/>
    </row>
    <row r="70">
      <c r="A70" s="5" t="s">
        <v>71</v>
      </c>
      <c r="B70" s="5"/>
      <c r="C70" s="5"/>
      <c r="D70" s="5"/>
      <c r="E70" s="5"/>
      <c r="F70" s="5"/>
      <c r="G70" s="5"/>
      <c r="H70" s="5"/>
      <c r="I70" s="5"/>
      <c r="J70" s="5"/>
      <c r="K70" s="5"/>
      <c r="L70" s="5"/>
      <c r="M70" s="5"/>
      <c r="N70" s="5"/>
      <c r="O70" s="5"/>
      <c r="P70" s="5"/>
      <c r="Q70" s="5"/>
      <c r="R70" s="5"/>
      <c r="S70" s="5"/>
      <c r="T70" s="5"/>
      <c r="U70" s="5"/>
      <c r="V70" s="5"/>
      <c r="W70" s="5"/>
      <c r="X70" s="5"/>
      <c r="Y70" s="5"/>
    </row>
    <row r="71">
      <c r="A71" s="5" t="str">
        <f>Assumptions!A25</f>
        <v>Chocolate Donut</v>
      </c>
      <c r="B71" s="11">
        <f>Assumptions!B25/1000</f>
        <v>9</v>
      </c>
      <c r="C71" s="14">
        <f>B71*(1+Assumptions!$C25)</f>
        <v>9.135</v>
      </c>
      <c r="D71" s="14">
        <f>C71*(1+Assumptions!$C25)</f>
        <v>9.272025</v>
      </c>
      <c r="E71" s="14">
        <f>D71*(1+Assumptions!$C25)</f>
        <v>9.411105375</v>
      </c>
      <c r="F71" s="14">
        <f>E71*(1+Assumptions!$C25)</f>
        <v>9.552271956</v>
      </c>
      <c r="G71" s="14">
        <f>F71*(1+Assumptions!$C25)</f>
        <v>9.695556035</v>
      </c>
      <c r="H71" s="14">
        <f>G71*(1+Assumptions!$C25)</f>
        <v>9.840989375</v>
      </c>
      <c r="I71" s="14">
        <f>H71*(1+Assumptions!$C25)</f>
        <v>9.988604216</v>
      </c>
      <c r="J71" s="14">
        <f>I71*(1+Assumptions!$C25)</f>
        <v>10.13843328</v>
      </c>
      <c r="K71" s="14">
        <f>J71*(1+Assumptions!$C25)</f>
        <v>10.29050978</v>
      </c>
      <c r="L71" s="14">
        <f>K71*(1+Assumptions!$C25)</f>
        <v>10.44486743</v>
      </c>
      <c r="M71" s="14">
        <f>L71*(1+Assumptions!$C25)</f>
        <v>10.60154044</v>
      </c>
      <c r="N71" s="14">
        <f>M71*(1+Assumptions!$C25)</f>
        <v>10.76056354</v>
      </c>
      <c r="O71" s="14">
        <f>N71*(1+Assumptions!$C25)</f>
        <v>10.921972</v>
      </c>
      <c r="P71" s="14">
        <f>O71*(1+Assumptions!$C25)</f>
        <v>11.08580158</v>
      </c>
      <c r="Q71" s="14">
        <f>P71*(1+Assumptions!$C25)</f>
        <v>11.2520886</v>
      </c>
      <c r="R71" s="14">
        <f>Q71*(1+Assumptions!$C25)</f>
        <v>11.42086993</v>
      </c>
      <c r="S71" s="14">
        <f>R71*(1+Assumptions!$C25)</f>
        <v>11.59218298</v>
      </c>
      <c r="T71" s="14">
        <f>S71*(1+Assumptions!$C25)</f>
        <v>11.76606572</v>
      </c>
      <c r="U71" s="14">
        <f>T71*(1+Assumptions!$C25)</f>
        <v>11.94255671</v>
      </c>
      <c r="V71" s="14">
        <f>U71*(1+Assumptions!$C25)</f>
        <v>12.12169506</v>
      </c>
      <c r="W71" s="14">
        <f>V71*(1+Assumptions!$C25)</f>
        <v>12.30352048</v>
      </c>
      <c r="X71" s="14">
        <f>W71*(1+Assumptions!$C25)</f>
        <v>12.48807329</v>
      </c>
      <c r="Y71" s="14">
        <f>X71*(1+Assumptions!$C25)</f>
        <v>12.67539439</v>
      </c>
    </row>
    <row r="72">
      <c r="A72" s="5" t="str">
        <f>Assumptions!A26</f>
        <v>Vanilla Donut</v>
      </c>
      <c r="B72" s="11">
        <f>Assumptions!B26/1000</f>
        <v>14</v>
      </c>
      <c r="C72" s="14">
        <f>B72*(1+Assumptions!$C26)</f>
        <v>14.14</v>
      </c>
      <c r="D72" s="14">
        <f>C72*(1+Assumptions!$C26)</f>
        <v>14.2814</v>
      </c>
      <c r="E72" s="14">
        <f>D72*(1+Assumptions!$C26)</f>
        <v>14.424214</v>
      </c>
      <c r="F72" s="14">
        <f>E72*(1+Assumptions!$C26)</f>
        <v>14.56845614</v>
      </c>
      <c r="G72" s="14">
        <f>F72*(1+Assumptions!$C26)</f>
        <v>14.7141407</v>
      </c>
      <c r="H72" s="14">
        <f>G72*(1+Assumptions!$C26)</f>
        <v>14.86128211</v>
      </c>
      <c r="I72" s="14">
        <f>H72*(1+Assumptions!$C26)</f>
        <v>15.00989493</v>
      </c>
      <c r="J72" s="14">
        <f>I72*(1+Assumptions!$C26)</f>
        <v>15.15999388</v>
      </c>
      <c r="K72" s="14">
        <f>J72*(1+Assumptions!$C26)</f>
        <v>15.31159382</v>
      </c>
      <c r="L72" s="14">
        <f>K72*(1+Assumptions!$C26)</f>
        <v>15.46470976</v>
      </c>
      <c r="M72" s="14">
        <f>L72*(1+Assumptions!$C26)</f>
        <v>15.61935685</v>
      </c>
      <c r="N72" s="14">
        <f>M72*(1+Assumptions!$C26)</f>
        <v>15.77555042</v>
      </c>
      <c r="O72" s="14">
        <f>N72*(1+Assumptions!$C26)</f>
        <v>15.93330593</v>
      </c>
      <c r="P72" s="14">
        <f>O72*(1+Assumptions!$C26)</f>
        <v>16.09263899</v>
      </c>
      <c r="Q72" s="14">
        <f>P72*(1+Assumptions!$C26)</f>
        <v>16.25356538</v>
      </c>
      <c r="R72" s="14">
        <f>Q72*(1+Assumptions!$C26)</f>
        <v>16.41610103</v>
      </c>
      <c r="S72" s="14">
        <f>R72*(1+Assumptions!$C26)</f>
        <v>16.58026204</v>
      </c>
      <c r="T72" s="14">
        <f>S72*(1+Assumptions!$C26)</f>
        <v>16.74606466</v>
      </c>
      <c r="U72" s="14">
        <f>T72*(1+Assumptions!$C26)</f>
        <v>16.91352531</v>
      </c>
      <c r="V72" s="14">
        <f>U72*(1+Assumptions!$C26)</f>
        <v>17.08266056</v>
      </c>
      <c r="W72" s="14">
        <f>V72*(1+Assumptions!$C26)</f>
        <v>17.25348716</v>
      </c>
      <c r="X72" s="14">
        <f>W72*(1+Assumptions!$C26)</f>
        <v>17.42602204</v>
      </c>
      <c r="Y72" s="14">
        <f>X72*(1+Assumptions!$C26)</f>
        <v>17.60028226</v>
      </c>
    </row>
    <row r="73">
      <c r="A73" s="5" t="str">
        <f>Assumptions!A27</f>
        <v>Honey Donut</v>
      </c>
      <c r="B73" s="11">
        <f>Assumptions!B27/1000</f>
        <v>3.5</v>
      </c>
      <c r="C73" s="14">
        <f>B73*(1+Assumptions!$C27)</f>
        <v>3.57</v>
      </c>
      <c r="D73" s="14">
        <f>C73*(1+Assumptions!$C27)</f>
        <v>3.6414</v>
      </c>
      <c r="E73" s="14">
        <f>D73*(1+Assumptions!$C27)</f>
        <v>3.714228</v>
      </c>
      <c r="F73" s="14">
        <f>E73*(1+Assumptions!$C27)</f>
        <v>3.78851256</v>
      </c>
      <c r="G73" s="14">
        <f>F73*(1+Assumptions!$C27)</f>
        <v>3.864282811</v>
      </c>
      <c r="H73" s="14">
        <f>G73*(1+Assumptions!$C27)</f>
        <v>3.941568467</v>
      </c>
      <c r="I73" s="14">
        <f>H73*(1+Assumptions!$C27)</f>
        <v>4.020399837</v>
      </c>
      <c r="J73" s="14">
        <f>I73*(1+Assumptions!$C27)</f>
        <v>4.100807834</v>
      </c>
      <c r="K73" s="14">
        <f>J73*(1+Assumptions!$C27)</f>
        <v>4.18282399</v>
      </c>
      <c r="L73" s="14">
        <f>K73*(1+Assumptions!$C27)</f>
        <v>4.26648047</v>
      </c>
      <c r="M73" s="14">
        <f>L73*(1+Assumptions!$C27)</f>
        <v>4.351810079</v>
      </c>
      <c r="N73" s="14">
        <f>M73*(1+Assumptions!$C27)</f>
        <v>4.438846281</v>
      </c>
      <c r="O73" s="14">
        <f>N73*(1+Assumptions!$C27)</f>
        <v>4.527623207</v>
      </c>
      <c r="P73" s="14">
        <f>O73*(1+Assumptions!$C27)</f>
        <v>4.618175671</v>
      </c>
      <c r="Q73" s="14">
        <f>P73*(1+Assumptions!$C27)</f>
        <v>4.710539184</v>
      </c>
      <c r="R73" s="14">
        <f>Q73*(1+Assumptions!$C27)</f>
        <v>4.804749968</v>
      </c>
      <c r="S73" s="14">
        <f>R73*(1+Assumptions!$C27)</f>
        <v>4.900844967</v>
      </c>
      <c r="T73" s="14">
        <f>S73*(1+Assumptions!$C27)</f>
        <v>4.998861867</v>
      </c>
      <c r="U73" s="14">
        <f>T73*(1+Assumptions!$C27)</f>
        <v>5.098839104</v>
      </c>
      <c r="V73" s="14">
        <f>U73*(1+Assumptions!$C27)</f>
        <v>5.200815886</v>
      </c>
      <c r="W73" s="14">
        <f>V73*(1+Assumptions!$C27)</f>
        <v>5.304832204</v>
      </c>
      <c r="X73" s="14">
        <f>W73*(1+Assumptions!$C27)</f>
        <v>5.410928848</v>
      </c>
      <c r="Y73" s="14">
        <f>X73*(1+Assumptions!$C27)</f>
        <v>5.519147425</v>
      </c>
    </row>
    <row r="74">
      <c r="A74" s="5" t="str">
        <f>Assumptions!A28</f>
        <v>Red Velvet Donut</v>
      </c>
      <c r="B74" s="11">
        <f>Assumptions!B28/1000</f>
        <v>16</v>
      </c>
      <c r="C74" s="14">
        <f>B74*(1+Assumptions!$C28)</f>
        <v>16.24</v>
      </c>
      <c r="D74" s="14">
        <f>C74*(1+Assumptions!$C28)</f>
        <v>16.4836</v>
      </c>
      <c r="E74" s="14">
        <f>D74*(1+Assumptions!$C28)</f>
        <v>16.730854</v>
      </c>
      <c r="F74" s="14">
        <f>E74*(1+Assumptions!$C28)</f>
        <v>16.98181681</v>
      </c>
      <c r="G74" s="14">
        <f>F74*(1+Assumptions!$C28)</f>
        <v>17.23654406</v>
      </c>
      <c r="H74" s="14">
        <f>G74*(1+Assumptions!$C28)</f>
        <v>17.49509222</v>
      </c>
      <c r="I74" s="14">
        <f>H74*(1+Assumptions!$C28)</f>
        <v>17.75751861</v>
      </c>
      <c r="J74" s="14">
        <f>I74*(1+Assumptions!$C28)</f>
        <v>18.02388139</v>
      </c>
      <c r="K74" s="14">
        <f>J74*(1+Assumptions!$C28)</f>
        <v>18.29423961</v>
      </c>
      <c r="L74" s="14">
        <f>K74*(1+Assumptions!$C28)</f>
        <v>18.5686532</v>
      </c>
      <c r="M74" s="14">
        <f>L74*(1+Assumptions!$C28)</f>
        <v>18.847183</v>
      </c>
      <c r="N74" s="14">
        <f>M74*(1+Assumptions!$C28)</f>
        <v>19.12989074</v>
      </c>
      <c r="O74" s="14">
        <f>N74*(1+Assumptions!$C28)</f>
        <v>19.4168391</v>
      </c>
      <c r="P74" s="14">
        <f>O74*(1+Assumptions!$C28)</f>
        <v>19.70809169</v>
      </c>
      <c r="Q74" s="14">
        <f>P74*(1+Assumptions!$C28)</f>
        <v>20.00371307</v>
      </c>
      <c r="R74" s="14">
        <f>Q74*(1+Assumptions!$C28)</f>
        <v>20.30376876</v>
      </c>
      <c r="S74" s="14">
        <f>R74*(1+Assumptions!$C28)</f>
        <v>20.60832529</v>
      </c>
      <c r="T74" s="14">
        <f>S74*(1+Assumptions!$C28)</f>
        <v>20.91745017</v>
      </c>
      <c r="U74" s="14">
        <f>T74*(1+Assumptions!$C28)</f>
        <v>21.23121193</v>
      </c>
      <c r="V74" s="14">
        <f>U74*(1+Assumptions!$C28)</f>
        <v>21.5496801</v>
      </c>
      <c r="W74" s="14">
        <f>V74*(1+Assumptions!$C28)</f>
        <v>21.87292531</v>
      </c>
      <c r="X74" s="14">
        <f>W74*(1+Assumptions!$C28)</f>
        <v>22.20101919</v>
      </c>
      <c r="Y74" s="14">
        <f>X74*(1+Assumptions!$C28)</f>
        <v>22.53403447</v>
      </c>
    </row>
    <row r="75">
      <c r="A75" s="5" t="str">
        <f>Assumptions!A29</f>
        <v/>
      </c>
      <c r="B75" s="5"/>
      <c r="C75" s="5"/>
      <c r="D75" s="5"/>
      <c r="E75" s="5"/>
      <c r="F75" s="5"/>
      <c r="G75" s="5"/>
      <c r="H75" s="5"/>
      <c r="I75" s="5"/>
      <c r="J75" s="5"/>
      <c r="K75" s="5"/>
      <c r="L75" s="5"/>
      <c r="M75" s="5"/>
      <c r="N75" s="5"/>
      <c r="O75" s="5"/>
      <c r="P75" s="5"/>
      <c r="Q75" s="5"/>
      <c r="R75" s="5"/>
      <c r="S75" s="5"/>
      <c r="T75" s="5"/>
      <c r="U75" s="5"/>
      <c r="V75" s="5"/>
      <c r="W75" s="5"/>
      <c r="X75" s="5"/>
      <c r="Y75" s="5"/>
    </row>
    <row r="76">
      <c r="A76" s="5"/>
      <c r="B76" s="5"/>
      <c r="C76" s="5"/>
      <c r="D76" s="5"/>
      <c r="E76" s="5"/>
      <c r="F76" s="5"/>
      <c r="G76" s="5"/>
      <c r="H76" s="5"/>
      <c r="I76" s="5"/>
      <c r="J76" s="5"/>
      <c r="K76" s="5"/>
      <c r="L76" s="5"/>
      <c r="M76" s="5"/>
      <c r="N76" s="5"/>
      <c r="O76" s="5"/>
      <c r="P76" s="5"/>
      <c r="Q76" s="5"/>
      <c r="R76" s="5"/>
      <c r="S76" s="5"/>
      <c r="T76" s="5"/>
      <c r="U76" s="5"/>
      <c r="V76" s="5"/>
      <c r="W76" s="5"/>
      <c r="X76" s="5"/>
      <c r="Y76" s="5"/>
    </row>
    <row r="77">
      <c r="A77" s="5"/>
      <c r="B77" s="5"/>
      <c r="C77" s="5"/>
      <c r="D77" s="5"/>
      <c r="E77" s="5"/>
      <c r="F77" s="5"/>
      <c r="G77" s="5"/>
      <c r="H77" s="5"/>
      <c r="I77" s="5"/>
      <c r="J77" s="5"/>
      <c r="K77" s="5"/>
      <c r="L77" s="5"/>
      <c r="M77" s="5"/>
      <c r="N77" s="5"/>
      <c r="O77" s="5"/>
      <c r="P77" s="5"/>
      <c r="Q77" s="5"/>
      <c r="R77" s="5"/>
      <c r="S77" s="5"/>
      <c r="T77" s="5"/>
      <c r="U77" s="5"/>
      <c r="V77" s="5"/>
      <c r="W77" s="5"/>
      <c r="X77" s="5"/>
      <c r="Y77"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72</v>
      </c>
      <c r="B1" s="5"/>
    </row>
    <row r="2">
      <c r="A2" s="6" t="s">
        <v>26</v>
      </c>
      <c r="B2" s="5"/>
    </row>
    <row r="3">
      <c r="A3" s="5" t="s">
        <v>18</v>
      </c>
      <c r="B3" s="11">
        <f>Assumptions!B3*Assumptions!$B37</f>
        <v>7.5</v>
      </c>
    </row>
    <row r="4">
      <c r="A4" s="5" t="s">
        <v>19</v>
      </c>
      <c r="B4" s="11">
        <f>Assumptions!C3*Assumptions!$B38</f>
        <v>35</v>
      </c>
    </row>
    <row r="5">
      <c r="A5" s="5" t="s">
        <v>20</v>
      </c>
      <c r="B5" s="11">
        <f>Assumptions!D3*Assumptions!$B39</f>
        <v>82.5</v>
      </c>
    </row>
    <row r="6">
      <c r="A6" s="5" t="s">
        <v>21</v>
      </c>
      <c r="B6" s="11">
        <f>Assumptions!E3*Assumptions!$B40</f>
        <v>6.75</v>
      </c>
    </row>
    <row r="7">
      <c r="A7" s="5" t="s">
        <v>22</v>
      </c>
      <c r="B7" s="11">
        <f>Assumptions!F3*Assumptions!$B41</f>
        <v>20</v>
      </c>
    </row>
    <row r="8">
      <c r="A8" s="5" t="s">
        <v>23</v>
      </c>
      <c r="B8" s="11">
        <f>Assumptions!G3*Assumptions!$B42</f>
        <v>0</v>
      </c>
    </row>
    <row r="9">
      <c r="A9" s="5" t="s">
        <v>24</v>
      </c>
      <c r="B9" s="11">
        <f>Assumptions!H3*Assumptions!$B43</f>
        <v>0</v>
      </c>
    </row>
    <row r="10">
      <c r="A10" s="5" t="s">
        <v>33</v>
      </c>
      <c r="B10" s="11">
        <f>Assumptions!I3*Assumptions!$B44</f>
        <v>0</v>
      </c>
    </row>
    <row r="11">
      <c r="A11" s="5" t="s">
        <v>73</v>
      </c>
      <c r="B11" s="11">
        <f>SUM(B3:B10)</f>
        <v>151.75</v>
      </c>
    </row>
    <row r="12">
      <c r="A12" s="5"/>
      <c r="B12" s="5"/>
    </row>
    <row r="13">
      <c r="A13" s="5" t="s">
        <v>27</v>
      </c>
      <c r="B13" s="5"/>
    </row>
    <row r="14">
      <c r="A14" s="5" t="str">
        <f t="shared" ref="A14:A22" si="1">A3</f>
        <v>Milk Powder</v>
      </c>
      <c r="B14" s="11">
        <f>Assumptions!B4*Assumptions!$B37</f>
        <v>7.5</v>
      </c>
    </row>
    <row r="15">
      <c r="A15" s="5" t="str">
        <f t="shared" si="1"/>
        <v>flour</v>
      </c>
      <c r="B15" s="11">
        <f>Assumptions!C4*Assumptions!$B38</f>
        <v>35</v>
      </c>
    </row>
    <row r="16">
      <c r="A16" s="5" t="str">
        <f t="shared" si="1"/>
        <v>butter</v>
      </c>
      <c r="B16" s="11">
        <f>Assumptions!D4*Assumptions!$B39</f>
        <v>82.5</v>
      </c>
    </row>
    <row r="17">
      <c r="A17" s="5" t="str">
        <f t="shared" si="1"/>
        <v>Sugar</v>
      </c>
      <c r="B17" s="11">
        <f>Assumptions!E4*Assumptions!$B40</f>
        <v>6.75</v>
      </c>
    </row>
    <row r="18">
      <c r="A18" s="5" t="str">
        <f t="shared" si="1"/>
        <v>Cocoa Powder</v>
      </c>
      <c r="B18" s="11">
        <f>Assumptions!F4*Assumptions!$B41</f>
        <v>0</v>
      </c>
    </row>
    <row r="19">
      <c r="A19" s="5" t="str">
        <f t="shared" si="1"/>
        <v>Vanilla Extract</v>
      </c>
      <c r="B19" s="11">
        <f>Assumptions!G4*Assumptions!$B42</f>
        <v>10</v>
      </c>
    </row>
    <row r="20">
      <c r="A20" s="5" t="str">
        <f t="shared" si="1"/>
        <v>Honey</v>
      </c>
      <c r="B20" s="11">
        <f>Assumptions!H4*Assumptions!$B43</f>
        <v>0</v>
      </c>
    </row>
    <row r="21">
      <c r="A21" s="5" t="str">
        <f t="shared" si="1"/>
        <v>Red food Color</v>
      </c>
      <c r="B21" s="11">
        <f>Assumptions!I4*Assumptions!$B44</f>
        <v>0</v>
      </c>
    </row>
    <row r="22">
      <c r="A22" s="5" t="str">
        <f t="shared" si="1"/>
        <v>Total Cost price</v>
      </c>
      <c r="B22" s="11">
        <f>SUM(B14:B21)</f>
        <v>141.75</v>
      </c>
    </row>
    <row r="23">
      <c r="A23" s="5"/>
      <c r="B23" s="5"/>
    </row>
    <row r="24">
      <c r="A24" s="5" t="s">
        <v>28</v>
      </c>
      <c r="B24" s="5"/>
    </row>
    <row r="25">
      <c r="A25" s="5" t="str">
        <f t="shared" ref="A25:A33" si="2">A14</f>
        <v>Milk Powder</v>
      </c>
      <c r="B25" s="11">
        <f>Assumptions!B5*Assumptions!$B37</f>
        <v>9</v>
      </c>
    </row>
    <row r="26">
      <c r="A26" s="5" t="str">
        <f t="shared" si="2"/>
        <v>flour</v>
      </c>
      <c r="B26" s="11">
        <f>Assumptions!C5*Assumptions!$B38</f>
        <v>35</v>
      </c>
    </row>
    <row r="27">
      <c r="A27" s="5" t="str">
        <f t="shared" si="2"/>
        <v>butter</v>
      </c>
      <c r="B27" s="11">
        <f>Assumptions!D5*Assumptions!$B39</f>
        <v>82.5</v>
      </c>
    </row>
    <row r="28">
      <c r="A28" s="5" t="str">
        <f t="shared" si="2"/>
        <v>Sugar</v>
      </c>
      <c r="B28" s="11">
        <f>Assumptions!E5*Assumptions!$B40</f>
        <v>6.75</v>
      </c>
    </row>
    <row r="29">
      <c r="A29" s="5" t="str">
        <f t="shared" si="2"/>
        <v>Cocoa Powder</v>
      </c>
      <c r="B29" s="11">
        <f>Assumptions!F5*Assumptions!$B41</f>
        <v>0</v>
      </c>
    </row>
    <row r="30">
      <c r="A30" s="5" t="str">
        <f t="shared" si="2"/>
        <v>Vanilla Extract</v>
      </c>
      <c r="B30" s="11">
        <f>Assumptions!G5*Assumptions!$B42</f>
        <v>0</v>
      </c>
    </row>
    <row r="31">
      <c r="A31" s="5" t="str">
        <f t="shared" si="2"/>
        <v>Honey</v>
      </c>
      <c r="B31" s="11">
        <f>Assumptions!H5*Assumptions!$B43</f>
        <v>10</v>
      </c>
    </row>
    <row r="32">
      <c r="A32" s="5" t="str">
        <f t="shared" si="2"/>
        <v>Red food Color</v>
      </c>
      <c r="B32" s="11">
        <f>Assumptions!I5*Assumptions!$B44</f>
        <v>0</v>
      </c>
    </row>
    <row r="33">
      <c r="A33" s="5" t="str">
        <f t="shared" si="2"/>
        <v>Total Cost price</v>
      </c>
      <c r="B33" s="11">
        <f>SUM(B25:B32)</f>
        <v>143.25</v>
      </c>
    </row>
    <row r="34">
      <c r="A34" s="5"/>
      <c r="B34" s="5"/>
    </row>
    <row r="35">
      <c r="A35" s="6" t="s">
        <v>29</v>
      </c>
      <c r="B35" s="5"/>
    </row>
    <row r="36">
      <c r="A36" s="5" t="str">
        <f t="shared" ref="A36:A44" si="3">A25</f>
        <v>Milk Powder</v>
      </c>
      <c r="B36" s="11">
        <f>Assumptions!B6*Assumptions!$B37</f>
        <v>7.5</v>
      </c>
    </row>
    <row r="37">
      <c r="A37" s="5" t="str">
        <f t="shared" si="3"/>
        <v>flour</v>
      </c>
      <c r="B37" s="11">
        <f>Assumptions!C6*Assumptions!$B38</f>
        <v>35</v>
      </c>
    </row>
    <row r="38">
      <c r="A38" s="5" t="str">
        <f t="shared" si="3"/>
        <v>butter</v>
      </c>
      <c r="B38" s="11">
        <f>Assumptions!D6*Assumptions!$B39</f>
        <v>82.5</v>
      </c>
    </row>
    <row r="39">
      <c r="A39" s="5" t="str">
        <f t="shared" si="3"/>
        <v>Sugar</v>
      </c>
      <c r="B39" s="11">
        <f>Assumptions!E6*Assumptions!$B40</f>
        <v>6.75</v>
      </c>
    </row>
    <row r="40">
      <c r="A40" s="5" t="str">
        <f t="shared" si="3"/>
        <v>Cocoa Powder</v>
      </c>
      <c r="B40" s="11">
        <f>Assumptions!F6*Assumptions!$B41</f>
        <v>8</v>
      </c>
    </row>
    <row r="41">
      <c r="A41" s="5" t="str">
        <f t="shared" si="3"/>
        <v>Vanilla Extract</v>
      </c>
      <c r="B41" s="11">
        <f>Assumptions!G6*Assumptions!$B42</f>
        <v>4</v>
      </c>
    </row>
    <row r="42">
      <c r="A42" s="5" t="str">
        <f t="shared" si="3"/>
        <v>Honey</v>
      </c>
      <c r="B42" s="11">
        <f>Assumptions!H6*Assumptions!$B43</f>
        <v>0</v>
      </c>
    </row>
    <row r="43">
      <c r="A43" s="5" t="str">
        <f t="shared" si="3"/>
        <v>Red food Color</v>
      </c>
      <c r="B43" s="11">
        <f>Assumptions!I6*Assumptions!$B44</f>
        <v>2</v>
      </c>
    </row>
    <row r="44">
      <c r="A44" s="5" t="str">
        <f t="shared" si="3"/>
        <v>Total Cost price</v>
      </c>
      <c r="B44" s="11">
        <f>SUM(B36:B43)</f>
        <v>145.75</v>
      </c>
    </row>
    <row r="45">
      <c r="A45" s="5"/>
      <c r="B45" s="5"/>
    </row>
    <row r="46">
      <c r="A46" s="5"/>
      <c r="B46"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38</v>
      </c>
      <c r="C1" s="5" t="s">
        <v>39</v>
      </c>
      <c r="D1" s="5" t="s">
        <v>40</v>
      </c>
      <c r="E1" s="5" t="s">
        <v>41</v>
      </c>
      <c r="F1" s="5" t="s">
        <v>42</v>
      </c>
      <c r="G1" s="5" t="s">
        <v>43</v>
      </c>
      <c r="H1" s="5" t="s">
        <v>44</v>
      </c>
      <c r="I1" s="5" t="s">
        <v>45</v>
      </c>
      <c r="J1" s="5" t="s">
        <v>46</v>
      </c>
      <c r="K1" s="5" t="s">
        <v>47</v>
      </c>
      <c r="L1" s="5" t="s">
        <v>48</v>
      </c>
      <c r="M1" s="5" t="s">
        <v>49</v>
      </c>
      <c r="N1" s="5" t="s">
        <v>50</v>
      </c>
      <c r="O1" s="5" t="s">
        <v>51</v>
      </c>
      <c r="P1" s="5" t="s">
        <v>52</v>
      </c>
      <c r="Q1" s="5" t="s">
        <v>53</v>
      </c>
      <c r="R1" s="5" t="s">
        <v>54</v>
      </c>
      <c r="S1" s="5" t="s">
        <v>55</v>
      </c>
      <c r="T1" s="5" t="s">
        <v>56</v>
      </c>
      <c r="U1" s="5" t="s">
        <v>57</v>
      </c>
      <c r="V1" s="5" t="s">
        <v>58</v>
      </c>
      <c r="W1" s="5" t="s">
        <v>59</v>
      </c>
      <c r="X1" s="5" t="s">
        <v>60</v>
      </c>
      <c r="Y1" s="5" t="s">
        <v>61</v>
      </c>
    </row>
    <row r="2">
      <c r="A2" s="5" t="s">
        <v>74</v>
      </c>
      <c r="B2" s="5"/>
      <c r="C2" s="5"/>
      <c r="D2" s="5"/>
      <c r="E2" s="5"/>
      <c r="F2" s="5"/>
      <c r="G2" s="5"/>
      <c r="H2" s="5"/>
      <c r="I2" s="5"/>
      <c r="J2" s="5"/>
      <c r="K2" s="5"/>
      <c r="L2" s="5"/>
      <c r="M2" s="5"/>
      <c r="N2" s="5"/>
      <c r="O2" s="5"/>
      <c r="P2" s="5"/>
      <c r="Q2" s="5"/>
      <c r="R2" s="5"/>
      <c r="S2" s="5"/>
      <c r="T2" s="5"/>
      <c r="U2" s="5"/>
      <c r="V2" s="5"/>
      <c r="W2" s="5"/>
      <c r="X2" s="5"/>
      <c r="Y2" s="5"/>
    </row>
    <row r="3">
      <c r="A3" s="5" t="str">
        <f>Assumptions!A25</f>
        <v>Chocolate Donut</v>
      </c>
      <c r="B3" s="8">
        <f>'Calcs-1'!B71*Assumptions!$B31</f>
        <v>2250</v>
      </c>
      <c r="C3" s="8">
        <f>'Calcs-1'!C71*Assumptions!$B31</f>
        <v>2283.75</v>
      </c>
      <c r="D3" s="8">
        <f>'Calcs-1'!D71*Assumptions!$B31</f>
        <v>2318.00625</v>
      </c>
      <c r="E3" s="8">
        <f>'Calcs-1'!E71*Assumptions!$B31</f>
        <v>2352.776344</v>
      </c>
      <c r="F3" s="8">
        <f>'Calcs-1'!F71*Assumptions!$B31</f>
        <v>2388.067989</v>
      </c>
      <c r="G3" s="8">
        <f>'Calcs-1'!G71*Assumptions!$B31</f>
        <v>2423.889009</v>
      </c>
      <c r="H3" s="8">
        <f>'Calcs-1'!H71*Assumptions!$B31</f>
        <v>2460.247344</v>
      </c>
      <c r="I3" s="8">
        <f>'Calcs-1'!I71*Assumptions!$B31</f>
        <v>2497.151054</v>
      </c>
      <c r="J3" s="8">
        <f>'Calcs-1'!J71*Assumptions!$B31</f>
        <v>2534.60832</v>
      </c>
      <c r="K3" s="8">
        <f>'Calcs-1'!K71*Assumptions!$B31</f>
        <v>2572.627445</v>
      </c>
      <c r="L3" s="8">
        <f>'Calcs-1'!L71*Assumptions!$B31</f>
        <v>2611.216856</v>
      </c>
      <c r="M3" s="8">
        <f>'Calcs-1'!M71*Assumptions!$B31</f>
        <v>2650.385109</v>
      </c>
      <c r="N3" s="8">
        <f>'Calcs-1'!N71*Assumptions!$B31</f>
        <v>2690.140886</v>
      </c>
      <c r="O3" s="8">
        <f>'Calcs-1'!O71*Assumptions!$B31</f>
        <v>2730.492999</v>
      </c>
      <c r="P3" s="8">
        <f>'Calcs-1'!P71*Assumptions!$B31</f>
        <v>2771.450394</v>
      </c>
      <c r="Q3" s="8">
        <f>'Calcs-1'!Q71*Assumptions!$B31</f>
        <v>2813.02215</v>
      </c>
      <c r="R3" s="8">
        <f>'Calcs-1'!R71*Assumptions!$B31</f>
        <v>2855.217482</v>
      </c>
      <c r="S3" s="8">
        <f>'Calcs-1'!S71*Assumptions!$B31</f>
        <v>2898.045744</v>
      </c>
      <c r="T3" s="8">
        <f>'Calcs-1'!T71*Assumptions!$B31</f>
        <v>2941.516431</v>
      </c>
      <c r="U3" s="8">
        <f>'Calcs-1'!U71*Assumptions!$B31</f>
        <v>2985.639177</v>
      </c>
      <c r="V3" s="8">
        <f>'Calcs-1'!V71*Assumptions!$B31</f>
        <v>3030.423765</v>
      </c>
      <c r="W3" s="8">
        <f>'Calcs-1'!W71*Assumptions!$B31</f>
        <v>3075.880121</v>
      </c>
      <c r="X3" s="8">
        <f>'Calcs-1'!X71*Assumptions!$B31</f>
        <v>3122.018323</v>
      </c>
      <c r="Y3" s="8">
        <f>'Calcs-1'!Y71*Assumptions!$B31</f>
        <v>3168.848598</v>
      </c>
    </row>
    <row r="4">
      <c r="A4" s="5" t="str">
        <f>Assumptions!A26</f>
        <v>Vanilla Donut</v>
      </c>
      <c r="B4" s="8">
        <f>'Calcs-1'!B72*Assumptions!$B32</f>
        <v>2800</v>
      </c>
      <c r="C4" s="8">
        <f>'Calcs-1'!C72*Assumptions!$B32</f>
        <v>2828</v>
      </c>
      <c r="D4" s="8">
        <f>'Calcs-1'!D72*Assumptions!$B32</f>
        <v>2856.28</v>
      </c>
      <c r="E4" s="8">
        <f>'Calcs-1'!E72*Assumptions!$B32</f>
        <v>2884.8428</v>
      </c>
      <c r="F4" s="8">
        <f>'Calcs-1'!F72*Assumptions!$B32</f>
        <v>2913.691228</v>
      </c>
      <c r="G4" s="8">
        <f>'Calcs-1'!G72*Assumptions!$B32</f>
        <v>2942.82814</v>
      </c>
      <c r="H4" s="8">
        <f>'Calcs-1'!H72*Assumptions!$B32</f>
        <v>2972.256422</v>
      </c>
      <c r="I4" s="8">
        <f>'Calcs-1'!I72*Assumptions!$B32</f>
        <v>3001.978986</v>
      </c>
      <c r="J4" s="8">
        <f>'Calcs-1'!J72*Assumptions!$B32</f>
        <v>3031.998776</v>
      </c>
      <c r="K4" s="8">
        <f>'Calcs-1'!K72*Assumptions!$B32</f>
        <v>3062.318764</v>
      </c>
      <c r="L4" s="8">
        <f>'Calcs-1'!L72*Assumptions!$B32</f>
        <v>3092.941951</v>
      </c>
      <c r="M4" s="8">
        <f>'Calcs-1'!M72*Assumptions!$B32</f>
        <v>3123.871371</v>
      </c>
      <c r="N4" s="8">
        <f>'Calcs-1'!N72*Assumptions!$B32</f>
        <v>3155.110084</v>
      </c>
      <c r="O4" s="8">
        <f>'Calcs-1'!O72*Assumptions!$B32</f>
        <v>3186.661185</v>
      </c>
      <c r="P4" s="8">
        <f>'Calcs-1'!P72*Assumptions!$B32</f>
        <v>3218.527797</v>
      </c>
      <c r="Q4" s="8">
        <f>'Calcs-1'!Q72*Assumptions!$B32</f>
        <v>3250.713075</v>
      </c>
      <c r="R4" s="8">
        <f>'Calcs-1'!R72*Assumptions!$B32</f>
        <v>3283.220206</v>
      </c>
      <c r="S4" s="8">
        <f>'Calcs-1'!S72*Assumptions!$B32</f>
        <v>3316.052408</v>
      </c>
      <c r="T4" s="8">
        <f>'Calcs-1'!T72*Assumptions!$B32</f>
        <v>3349.212932</v>
      </c>
      <c r="U4" s="8">
        <f>'Calcs-1'!U72*Assumptions!$B32</f>
        <v>3382.705061</v>
      </c>
      <c r="V4" s="8">
        <f>'Calcs-1'!V72*Assumptions!$B32</f>
        <v>3416.532112</v>
      </c>
      <c r="W4" s="8">
        <f>'Calcs-1'!W72*Assumptions!$B32</f>
        <v>3450.697433</v>
      </c>
      <c r="X4" s="8">
        <f>'Calcs-1'!X72*Assumptions!$B32</f>
        <v>3485.204407</v>
      </c>
      <c r="Y4" s="8">
        <f>'Calcs-1'!Y72*Assumptions!$B32</f>
        <v>3520.056451</v>
      </c>
    </row>
    <row r="5">
      <c r="A5" s="5" t="str">
        <f>Assumptions!A27</f>
        <v>Honey Donut</v>
      </c>
      <c r="B5" s="8">
        <f>'Calcs-1'!B73*Assumptions!$B33</f>
        <v>1225</v>
      </c>
      <c r="C5" s="8">
        <f>'Calcs-1'!C73*Assumptions!$B33</f>
        <v>1249.5</v>
      </c>
      <c r="D5" s="8">
        <f>'Calcs-1'!D73*Assumptions!$B33</f>
        <v>1274.49</v>
      </c>
      <c r="E5" s="8">
        <f>'Calcs-1'!E73*Assumptions!$B33</f>
        <v>1299.9798</v>
      </c>
      <c r="F5" s="8">
        <f>'Calcs-1'!F73*Assumptions!$B33</f>
        <v>1325.979396</v>
      </c>
      <c r="G5" s="8">
        <f>'Calcs-1'!G73*Assumptions!$B33</f>
        <v>1352.498984</v>
      </c>
      <c r="H5" s="8">
        <f>'Calcs-1'!H73*Assumptions!$B33</f>
        <v>1379.548964</v>
      </c>
      <c r="I5" s="8">
        <f>'Calcs-1'!I73*Assumptions!$B33</f>
        <v>1407.139943</v>
      </c>
      <c r="J5" s="8">
        <f>'Calcs-1'!J73*Assumptions!$B33</f>
        <v>1435.282742</v>
      </c>
      <c r="K5" s="8">
        <f>'Calcs-1'!K73*Assumptions!$B33</f>
        <v>1463.988397</v>
      </c>
      <c r="L5" s="8">
        <f>'Calcs-1'!L73*Assumptions!$B33</f>
        <v>1493.268164</v>
      </c>
      <c r="M5" s="8">
        <f>'Calcs-1'!M73*Assumptions!$B33</f>
        <v>1523.133528</v>
      </c>
      <c r="N5" s="8">
        <f>'Calcs-1'!N73*Assumptions!$B33</f>
        <v>1553.596198</v>
      </c>
      <c r="O5" s="8">
        <f>'Calcs-1'!O73*Assumptions!$B33</f>
        <v>1584.668122</v>
      </c>
      <c r="P5" s="8">
        <f>'Calcs-1'!P73*Assumptions!$B33</f>
        <v>1616.361485</v>
      </c>
      <c r="Q5" s="8">
        <f>'Calcs-1'!Q73*Assumptions!$B33</f>
        <v>1648.688714</v>
      </c>
      <c r="R5" s="8">
        <f>'Calcs-1'!R73*Assumptions!$B33</f>
        <v>1681.662489</v>
      </c>
      <c r="S5" s="8">
        <f>'Calcs-1'!S73*Assumptions!$B33</f>
        <v>1715.295739</v>
      </c>
      <c r="T5" s="8">
        <f>'Calcs-1'!T73*Assumptions!$B33</f>
        <v>1749.601653</v>
      </c>
      <c r="U5" s="8">
        <f>'Calcs-1'!U73*Assumptions!$B33</f>
        <v>1784.593686</v>
      </c>
      <c r="V5" s="8">
        <f>'Calcs-1'!V73*Assumptions!$B33</f>
        <v>1820.28556</v>
      </c>
      <c r="W5" s="8">
        <f>'Calcs-1'!W73*Assumptions!$B33</f>
        <v>1856.691271</v>
      </c>
      <c r="X5" s="8">
        <f>'Calcs-1'!X73*Assumptions!$B33</f>
        <v>1893.825097</v>
      </c>
      <c r="Y5" s="8">
        <f>'Calcs-1'!Y73*Assumptions!$B33</f>
        <v>1931.701599</v>
      </c>
    </row>
    <row r="6">
      <c r="A6" s="5" t="str">
        <f>Assumptions!A28</f>
        <v>Red Velvet Donut</v>
      </c>
      <c r="B6" s="8">
        <f>'Calcs-1'!B74*Assumptions!$B34</f>
        <v>6400</v>
      </c>
      <c r="C6" s="8">
        <f>'Calcs-1'!C74*Assumptions!$B34</f>
        <v>6496</v>
      </c>
      <c r="D6" s="8">
        <f>'Calcs-1'!D74*Assumptions!$B34</f>
        <v>6593.44</v>
      </c>
      <c r="E6" s="8">
        <f>'Calcs-1'!E74*Assumptions!$B34</f>
        <v>6692.3416</v>
      </c>
      <c r="F6" s="8">
        <f>'Calcs-1'!F74*Assumptions!$B34</f>
        <v>6792.726724</v>
      </c>
      <c r="G6" s="8">
        <f>'Calcs-1'!G74*Assumptions!$B34</f>
        <v>6894.617625</v>
      </c>
      <c r="H6" s="8">
        <f>'Calcs-1'!H74*Assumptions!$B34</f>
        <v>6998.036889</v>
      </c>
      <c r="I6" s="8">
        <f>'Calcs-1'!I74*Assumptions!$B34</f>
        <v>7103.007443</v>
      </c>
      <c r="J6" s="8">
        <f>'Calcs-1'!J74*Assumptions!$B34</f>
        <v>7209.552554</v>
      </c>
      <c r="K6" s="8">
        <f>'Calcs-1'!K74*Assumptions!$B34</f>
        <v>7317.695843</v>
      </c>
      <c r="L6" s="8">
        <f>'Calcs-1'!L74*Assumptions!$B34</f>
        <v>7427.46128</v>
      </c>
      <c r="M6" s="8">
        <f>'Calcs-1'!M74*Assumptions!$B34</f>
        <v>7538.873199</v>
      </c>
      <c r="N6" s="8">
        <f>'Calcs-1'!N74*Assumptions!$B34</f>
        <v>7651.956297</v>
      </c>
      <c r="O6" s="8">
        <f>'Calcs-1'!O74*Assumptions!$B34</f>
        <v>7766.735642</v>
      </c>
      <c r="P6" s="8">
        <f>'Calcs-1'!P74*Assumptions!$B34</f>
        <v>7883.236676</v>
      </c>
      <c r="Q6" s="8">
        <f>'Calcs-1'!Q74*Assumptions!$B34</f>
        <v>8001.485227</v>
      </c>
      <c r="R6" s="8">
        <f>'Calcs-1'!R74*Assumptions!$B34</f>
        <v>8121.507505</v>
      </c>
      <c r="S6" s="8">
        <f>'Calcs-1'!S74*Assumptions!$B34</f>
        <v>8243.330118</v>
      </c>
      <c r="T6" s="8">
        <f>'Calcs-1'!T74*Assumptions!$B34</f>
        <v>8366.980069</v>
      </c>
      <c r="U6" s="8">
        <f>'Calcs-1'!U74*Assumptions!$B34</f>
        <v>8492.48477</v>
      </c>
      <c r="V6" s="8">
        <f>'Calcs-1'!V74*Assumptions!$B34</f>
        <v>8619.872042</v>
      </c>
      <c r="W6" s="8">
        <f>'Calcs-1'!W74*Assumptions!$B34</f>
        <v>8749.170123</v>
      </c>
      <c r="X6" s="8">
        <f>'Calcs-1'!X74*Assumptions!$B34</f>
        <v>8880.407674</v>
      </c>
      <c r="Y6" s="8">
        <f>'Calcs-1'!Y74*Assumptions!$B34</f>
        <v>9013.61379</v>
      </c>
    </row>
    <row r="7">
      <c r="A7" s="5" t="s">
        <v>75</v>
      </c>
      <c r="B7" s="8">
        <f t="shared" ref="B7:Y7" si="1">SUM(B3:B6)</f>
        <v>12675</v>
      </c>
      <c r="C7" s="8">
        <f t="shared" si="1"/>
        <v>12857.25</v>
      </c>
      <c r="D7" s="8">
        <f t="shared" si="1"/>
        <v>13042.21625</v>
      </c>
      <c r="E7" s="8">
        <f t="shared" si="1"/>
        <v>13229.94054</v>
      </c>
      <c r="F7" s="8">
        <f t="shared" si="1"/>
        <v>13420.46534</v>
      </c>
      <c r="G7" s="8">
        <f t="shared" si="1"/>
        <v>13613.83376</v>
      </c>
      <c r="H7" s="8">
        <f t="shared" si="1"/>
        <v>13810.08962</v>
      </c>
      <c r="I7" s="8">
        <f t="shared" si="1"/>
        <v>14009.27743</v>
      </c>
      <c r="J7" s="8">
        <f t="shared" si="1"/>
        <v>14211.44239</v>
      </c>
      <c r="K7" s="8">
        <f t="shared" si="1"/>
        <v>14416.63045</v>
      </c>
      <c r="L7" s="8">
        <f t="shared" si="1"/>
        <v>14624.88825</v>
      </c>
      <c r="M7" s="8">
        <f t="shared" si="1"/>
        <v>14836.26321</v>
      </c>
      <c r="N7" s="8">
        <f t="shared" si="1"/>
        <v>15050.80347</v>
      </c>
      <c r="O7" s="8">
        <f t="shared" si="1"/>
        <v>15268.55795</v>
      </c>
      <c r="P7" s="8">
        <f t="shared" si="1"/>
        <v>15489.57635</v>
      </c>
      <c r="Q7" s="8">
        <f t="shared" si="1"/>
        <v>15713.90917</v>
      </c>
      <c r="R7" s="8">
        <f t="shared" si="1"/>
        <v>15941.60768</v>
      </c>
      <c r="S7" s="8">
        <f t="shared" si="1"/>
        <v>16172.72401</v>
      </c>
      <c r="T7" s="8">
        <f t="shared" si="1"/>
        <v>16407.31109</v>
      </c>
      <c r="U7" s="8">
        <f t="shared" si="1"/>
        <v>16645.4227</v>
      </c>
      <c r="V7" s="8">
        <f t="shared" si="1"/>
        <v>16887.11348</v>
      </c>
      <c r="W7" s="8">
        <f t="shared" si="1"/>
        <v>17132.43895</v>
      </c>
      <c r="X7" s="8">
        <f t="shared" si="1"/>
        <v>17381.4555</v>
      </c>
      <c r="Y7" s="8">
        <f t="shared" si="1"/>
        <v>17634.22044</v>
      </c>
    </row>
    <row r="8">
      <c r="A8" s="5"/>
      <c r="B8" s="5"/>
      <c r="C8" s="5"/>
      <c r="D8" s="5"/>
      <c r="E8" s="5"/>
      <c r="F8" s="5"/>
      <c r="G8" s="5"/>
      <c r="H8" s="5"/>
      <c r="I8" s="5"/>
      <c r="J8" s="5"/>
      <c r="K8" s="5"/>
      <c r="L8" s="5"/>
      <c r="M8" s="5"/>
      <c r="N8" s="5"/>
      <c r="O8" s="5"/>
      <c r="P8" s="5"/>
      <c r="Q8" s="5"/>
      <c r="R8" s="5"/>
      <c r="S8" s="5"/>
      <c r="T8" s="5"/>
      <c r="U8" s="5"/>
      <c r="V8" s="5"/>
      <c r="W8" s="5"/>
      <c r="X8" s="5"/>
      <c r="Y8" s="5"/>
    </row>
    <row r="9">
      <c r="A9" s="5" t="s">
        <v>76</v>
      </c>
      <c r="B9" s="5"/>
      <c r="C9" s="5"/>
      <c r="D9" s="5"/>
      <c r="E9" s="5"/>
      <c r="F9" s="5"/>
      <c r="G9" s="5"/>
      <c r="H9" s="5"/>
      <c r="I9" s="5"/>
      <c r="J9" s="5"/>
      <c r="K9" s="5"/>
      <c r="L9" s="5"/>
      <c r="M9" s="5"/>
      <c r="N9" s="5"/>
      <c r="O9" s="5"/>
      <c r="P9" s="5"/>
      <c r="Q9" s="5"/>
      <c r="R9" s="5"/>
      <c r="S9" s="5"/>
      <c r="T9" s="5"/>
      <c r="U9" s="5"/>
      <c r="V9" s="5"/>
      <c r="W9" s="5"/>
      <c r="X9" s="5"/>
      <c r="Y9" s="5"/>
    </row>
    <row r="10">
      <c r="A10" s="5" t="str">
        <f t="shared" ref="A10:A13" si="2">A3</f>
        <v>Chocolate Donut</v>
      </c>
      <c r="B10" s="8">
        <f>'Calcs-1'!B71*'Calcs-2'!$B11</f>
        <v>1365.75</v>
      </c>
      <c r="C10" s="8">
        <f>'Calcs-1'!C71*'Calcs-2'!$B11</f>
        <v>1386.23625</v>
      </c>
      <c r="D10" s="8">
        <f>'Calcs-1'!D71*'Calcs-2'!$B11</f>
        <v>1407.029794</v>
      </c>
      <c r="E10" s="8">
        <f>'Calcs-1'!E71*'Calcs-2'!$B11</f>
        <v>1428.135241</v>
      </c>
      <c r="F10" s="8">
        <f>'Calcs-1'!F71*'Calcs-2'!$B11</f>
        <v>1449.557269</v>
      </c>
      <c r="G10" s="8">
        <f>'Calcs-1'!G71*'Calcs-2'!$B11</f>
        <v>1471.300628</v>
      </c>
      <c r="H10" s="8">
        <f>'Calcs-1'!H71*'Calcs-2'!$B11</f>
        <v>1493.370138</v>
      </c>
      <c r="I10" s="8">
        <f>'Calcs-1'!I71*'Calcs-2'!$B11</f>
        <v>1515.77069</v>
      </c>
      <c r="J10" s="8">
        <f>'Calcs-1'!J71*'Calcs-2'!$B11</f>
        <v>1538.50725</v>
      </c>
      <c r="K10" s="8">
        <f>'Calcs-1'!K71*'Calcs-2'!$B11</f>
        <v>1561.584859</v>
      </c>
      <c r="L10" s="8">
        <f>'Calcs-1'!L71*'Calcs-2'!$B11</f>
        <v>1585.008632</v>
      </c>
      <c r="M10" s="8">
        <f>'Calcs-1'!M71*'Calcs-2'!$B11</f>
        <v>1608.783761</v>
      </c>
      <c r="N10" s="8">
        <f>'Calcs-1'!N71*'Calcs-2'!$B11</f>
        <v>1632.915518</v>
      </c>
      <c r="O10" s="8">
        <f>'Calcs-1'!O71*'Calcs-2'!$B11</f>
        <v>1657.40925</v>
      </c>
      <c r="P10" s="8">
        <f>'Calcs-1'!P71*'Calcs-2'!$B11</f>
        <v>1682.270389</v>
      </c>
      <c r="Q10" s="8">
        <f>'Calcs-1'!Q71*'Calcs-2'!$B11</f>
        <v>1707.504445</v>
      </c>
      <c r="R10" s="8">
        <f>'Calcs-1'!R71*'Calcs-2'!$B11</f>
        <v>1733.117012</v>
      </c>
      <c r="S10" s="8">
        <f>'Calcs-1'!S71*'Calcs-2'!$B11</f>
        <v>1759.113767</v>
      </c>
      <c r="T10" s="8">
        <f>'Calcs-1'!T71*'Calcs-2'!$B11</f>
        <v>1785.500473</v>
      </c>
      <c r="U10" s="8">
        <f>'Calcs-1'!U71*'Calcs-2'!$B11</f>
        <v>1812.28298</v>
      </c>
      <c r="V10" s="8">
        <f>'Calcs-1'!V71*'Calcs-2'!$B11</f>
        <v>1839.467225</v>
      </c>
      <c r="W10" s="8">
        <f>'Calcs-1'!W71*'Calcs-2'!$B11</f>
        <v>1867.059234</v>
      </c>
      <c r="X10" s="8">
        <f>'Calcs-1'!X71*'Calcs-2'!$B11</f>
        <v>1895.065122</v>
      </c>
      <c r="Y10" s="8">
        <f>'Calcs-1'!Y71*'Calcs-2'!$B11</f>
        <v>1923.491099</v>
      </c>
    </row>
    <row r="11">
      <c r="A11" s="5" t="str">
        <f t="shared" si="2"/>
        <v>Vanilla Donut</v>
      </c>
      <c r="B11" s="8">
        <f>'Calcs-1'!B72*'Calcs-2'!$B22</f>
        <v>1984.5</v>
      </c>
      <c r="C11" s="8">
        <f>'Calcs-1'!C72*'Calcs-2'!$B22</f>
        <v>2004.345</v>
      </c>
      <c r="D11" s="8">
        <f>'Calcs-1'!D72*'Calcs-2'!$B22</f>
        <v>2024.38845</v>
      </c>
      <c r="E11" s="8">
        <f>'Calcs-1'!E72*'Calcs-2'!$B22</f>
        <v>2044.632335</v>
      </c>
      <c r="F11" s="8">
        <f>'Calcs-1'!F72*'Calcs-2'!$B22</f>
        <v>2065.078658</v>
      </c>
      <c r="G11" s="8">
        <f>'Calcs-1'!G72*'Calcs-2'!$B22</f>
        <v>2085.729444</v>
      </c>
      <c r="H11" s="8">
        <f>'Calcs-1'!H72*'Calcs-2'!$B22</f>
        <v>2106.586739</v>
      </c>
      <c r="I11" s="8">
        <f>'Calcs-1'!I72*'Calcs-2'!$B22</f>
        <v>2127.652606</v>
      </c>
      <c r="J11" s="8">
        <f>'Calcs-1'!J72*'Calcs-2'!$B22</f>
        <v>2148.929132</v>
      </c>
      <c r="K11" s="8">
        <f>'Calcs-1'!K72*'Calcs-2'!$B22</f>
        <v>2170.418424</v>
      </c>
      <c r="L11" s="8">
        <f>'Calcs-1'!L72*'Calcs-2'!$B22</f>
        <v>2192.122608</v>
      </c>
      <c r="M11" s="8">
        <f>'Calcs-1'!M72*'Calcs-2'!$B22</f>
        <v>2214.043834</v>
      </c>
      <c r="N11" s="8">
        <f>'Calcs-1'!N72*'Calcs-2'!$B22</f>
        <v>2236.184272</v>
      </c>
      <c r="O11" s="8">
        <f>'Calcs-1'!O72*'Calcs-2'!$B22</f>
        <v>2258.546115</v>
      </c>
      <c r="P11" s="8">
        <f>'Calcs-1'!P72*'Calcs-2'!$B22</f>
        <v>2281.131576</v>
      </c>
      <c r="Q11" s="8">
        <f>'Calcs-1'!Q72*'Calcs-2'!$B22</f>
        <v>2303.942892</v>
      </c>
      <c r="R11" s="8">
        <f>'Calcs-1'!R72*'Calcs-2'!$B22</f>
        <v>2326.982321</v>
      </c>
      <c r="S11" s="8">
        <f>'Calcs-1'!S72*'Calcs-2'!$B22</f>
        <v>2350.252144</v>
      </c>
      <c r="T11" s="8">
        <f>'Calcs-1'!T72*'Calcs-2'!$B22</f>
        <v>2373.754666</v>
      </c>
      <c r="U11" s="8">
        <f>'Calcs-1'!U72*'Calcs-2'!$B22</f>
        <v>2397.492212</v>
      </c>
      <c r="V11" s="8">
        <f>'Calcs-1'!V72*'Calcs-2'!$B22</f>
        <v>2421.467134</v>
      </c>
      <c r="W11" s="8">
        <f>'Calcs-1'!W72*'Calcs-2'!$B22</f>
        <v>2445.681806</v>
      </c>
      <c r="X11" s="8">
        <f>'Calcs-1'!X72*'Calcs-2'!$B22</f>
        <v>2470.138624</v>
      </c>
      <c r="Y11" s="8">
        <f>'Calcs-1'!Y72*'Calcs-2'!$B22</f>
        <v>2494.84001</v>
      </c>
    </row>
    <row r="12">
      <c r="A12" s="5" t="str">
        <f t="shared" si="2"/>
        <v>Honey Donut</v>
      </c>
      <c r="B12" s="8">
        <f>'Calcs-1'!B73*'Calcs-2'!$B33</f>
        <v>501.375</v>
      </c>
      <c r="C12" s="8">
        <f>'Calcs-1'!C73*'Calcs-2'!$B33</f>
        <v>511.4025</v>
      </c>
      <c r="D12" s="8">
        <f>'Calcs-1'!D73*'Calcs-2'!$B33</f>
        <v>521.63055</v>
      </c>
      <c r="E12" s="8">
        <f>'Calcs-1'!E73*'Calcs-2'!$B33</f>
        <v>532.063161</v>
      </c>
      <c r="F12" s="8">
        <f>'Calcs-1'!F73*'Calcs-2'!$B33</f>
        <v>542.7044242</v>
      </c>
      <c r="G12" s="8">
        <f>'Calcs-1'!G73*'Calcs-2'!$B33</f>
        <v>553.5585127</v>
      </c>
      <c r="H12" s="8">
        <f>'Calcs-1'!H73*'Calcs-2'!$B33</f>
        <v>564.629683</v>
      </c>
      <c r="I12" s="8">
        <f>'Calcs-1'!I73*'Calcs-2'!$B33</f>
        <v>575.9222766</v>
      </c>
      <c r="J12" s="8">
        <f>'Calcs-1'!J73*'Calcs-2'!$B33</f>
        <v>587.4407222</v>
      </c>
      <c r="K12" s="8">
        <f>'Calcs-1'!K73*'Calcs-2'!$B33</f>
        <v>599.1895366</v>
      </c>
      <c r="L12" s="8">
        <f>'Calcs-1'!L73*'Calcs-2'!$B33</f>
        <v>611.1733273</v>
      </c>
      <c r="M12" s="8">
        <f>'Calcs-1'!M73*'Calcs-2'!$B33</f>
        <v>623.3967939</v>
      </c>
      <c r="N12" s="8">
        <f>'Calcs-1'!N73*'Calcs-2'!$B33</f>
        <v>635.8647297</v>
      </c>
      <c r="O12" s="8">
        <f>'Calcs-1'!O73*'Calcs-2'!$B33</f>
        <v>648.5820243</v>
      </c>
      <c r="P12" s="8">
        <f>'Calcs-1'!P73*'Calcs-2'!$B33</f>
        <v>661.5536648</v>
      </c>
      <c r="Q12" s="8">
        <f>'Calcs-1'!Q73*'Calcs-2'!$B33</f>
        <v>674.7847381</v>
      </c>
      <c r="R12" s="8">
        <f>'Calcs-1'!R73*'Calcs-2'!$B33</f>
        <v>688.2804329</v>
      </c>
      <c r="S12" s="8">
        <f>'Calcs-1'!S73*'Calcs-2'!$B33</f>
        <v>702.0460415</v>
      </c>
      <c r="T12" s="8">
        <f>'Calcs-1'!T73*'Calcs-2'!$B33</f>
        <v>716.0869624</v>
      </c>
      <c r="U12" s="8">
        <f>'Calcs-1'!U73*'Calcs-2'!$B33</f>
        <v>730.4087016</v>
      </c>
      <c r="V12" s="8">
        <f>'Calcs-1'!V73*'Calcs-2'!$B33</f>
        <v>745.0168757</v>
      </c>
      <c r="W12" s="8">
        <f>'Calcs-1'!W73*'Calcs-2'!$B33</f>
        <v>759.9172132</v>
      </c>
      <c r="X12" s="8">
        <f>'Calcs-1'!X73*'Calcs-2'!$B33</f>
        <v>775.1155574</v>
      </c>
      <c r="Y12" s="8">
        <f>'Calcs-1'!Y73*'Calcs-2'!$B33</f>
        <v>790.6178686</v>
      </c>
    </row>
    <row r="13">
      <c r="A13" s="5" t="str">
        <f t="shared" si="2"/>
        <v>Red Velvet Donut</v>
      </c>
      <c r="B13" s="8">
        <f>'Calcs-1'!B74*'Calcs-2'!$B44</f>
        <v>2332</v>
      </c>
      <c r="C13" s="8">
        <f>'Calcs-1'!C74*'Calcs-2'!$B44</f>
        <v>2366.98</v>
      </c>
      <c r="D13" s="8">
        <f>'Calcs-1'!D74*'Calcs-2'!$B44</f>
        <v>2402.4847</v>
      </c>
      <c r="E13" s="8">
        <f>'Calcs-1'!E74*'Calcs-2'!$B44</f>
        <v>2438.521971</v>
      </c>
      <c r="F13" s="8">
        <f>'Calcs-1'!F74*'Calcs-2'!$B44</f>
        <v>2475.0998</v>
      </c>
      <c r="G13" s="8">
        <f>'Calcs-1'!G74*'Calcs-2'!$B44</f>
        <v>2512.226297</v>
      </c>
      <c r="H13" s="8">
        <f>'Calcs-1'!H74*'Calcs-2'!$B44</f>
        <v>2549.909692</v>
      </c>
      <c r="I13" s="8">
        <f>'Calcs-1'!I74*'Calcs-2'!$B44</f>
        <v>2588.158337</v>
      </c>
      <c r="J13" s="8">
        <f>'Calcs-1'!J74*'Calcs-2'!$B44</f>
        <v>2626.980712</v>
      </c>
      <c r="K13" s="8">
        <f>'Calcs-1'!K74*'Calcs-2'!$B44</f>
        <v>2666.385423</v>
      </c>
      <c r="L13" s="8">
        <f>'Calcs-1'!L74*'Calcs-2'!$B44</f>
        <v>2706.381204</v>
      </c>
      <c r="M13" s="8">
        <f>'Calcs-1'!M74*'Calcs-2'!$B44</f>
        <v>2746.976922</v>
      </c>
      <c r="N13" s="8">
        <f>'Calcs-1'!N74*'Calcs-2'!$B44</f>
        <v>2788.181576</v>
      </c>
      <c r="O13" s="8">
        <f>'Calcs-1'!O74*'Calcs-2'!$B44</f>
        <v>2830.004299</v>
      </c>
      <c r="P13" s="8">
        <f>'Calcs-1'!P74*'Calcs-2'!$B44</f>
        <v>2872.454364</v>
      </c>
      <c r="Q13" s="8">
        <f>'Calcs-1'!Q74*'Calcs-2'!$B44</f>
        <v>2915.541179</v>
      </c>
      <c r="R13" s="8">
        <f>'Calcs-1'!R74*'Calcs-2'!$B44</f>
        <v>2959.274297</v>
      </c>
      <c r="S13" s="8">
        <f>'Calcs-1'!S74*'Calcs-2'!$B44</f>
        <v>3003.663412</v>
      </c>
      <c r="T13" s="8">
        <f>'Calcs-1'!T74*'Calcs-2'!$B44</f>
        <v>3048.718363</v>
      </c>
      <c r="U13" s="8">
        <f>'Calcs-1'!U74*'Calcs-2'!$B44</f>
        <v>3094.449138</v>
      </c>
      <c r="V13" s="8">
        <f>'Calcs-1'!V74*'Calcs-2'!$B44</f>
        <v>3140.865875</v>
      </c>
      <c r="W13" s="8">
        <f>'Calcs-1'!W74*'Calcs-2'!$B44</f>
        <v>3187.978863</v>
      </c>
      <c r="X13" s="8">
        <f>'Calcs-1'!X74*'Calcs-2'!$B44</f>
        <v>3235.798546</v>
      </c>
      <c r="Y13" s="8">
        <f>'Calcs-1'!Y74*'Calcs-2'!$B44</f>
        <v>3284.335525</v>
      </c>
    </row>
    <row r="14">
      <c r="A14" s="5" t="s">
        <v>77</v>
      </c>
      <c r="B14" s="8">
        <f t="shared" ref="B14:Y14" si="3">SUM(B10:B13)</f>
        <v>6183.625</v>
      </c>
      <c r="C14" s="8">
        <f t="shared" si="3"/>
        <v>6268.96375</v>
      </c>
      <c r="D14" s="8">
        <f t="shared" si="3"/>
        <v>6355.533494</v>
      </c>
      <c r="E14" s="8">
        <f t="shared" si="3"/>
        <v>6443.352707</v>
      </c>
      <c r="F14" s="8">
        <f t="shared" si="3"/>
        <v>6532.440151</v>
      </c>
      <c r="G14" s="8">
        <f t="shared" si="3"/>
        <v>6622.814882</v>
      </c>
      <c r="H14" s="8">
        <f t="shared" si="3"/>
        <v>6714.496251</v>
      </c>
      <c r="I14" s="8">
        <f t="shared" si="3"/>
        <v>6807.50391</v>
      </c>
      <c r="J14" s="8">
        <f t="shared" si="3"/>
        <v>6901.857817</v>
      </c>
      <c r="K14" s="8">
        <f t="shared" si="3"/>
        <v>6997.578242</v>
      </c>
      <c r="L14" s="8">
        <f t="shared" si="3"/>
        <v>7094.685771</v>
      </c>
      <c r="M14" s="8">
        <f t="shared" si="3"/>
        <v>7193.201311</v>
      </c>
      <c r="N14" s="8">
        <f t="shared" si="3"/>
        <v>7293.146096</v>
      </c>
      <c r="O14" s="8">
        <f t="shared" si="3"/>
        <v>7394.541689</v>
      </c>
      <c r="P14" s="8">
        <f t="shared" si="3"/>
        <v>7497.409994</v>
      </c>
      <c r="Q14" s="8">
        <f t="shared" si="3"/>
        <v>7601.773255</v>
      </c>
      <c r="R14" s="8">
        <f t="shared" si="3"/>
        <v>7707.654063</v>
      </c>
      <c r="S14" s="8">
        <f t="shared" si="3"/>
        <v>7815.075364</v>
      </c>
      <c r="T14" s="8">
        <f t="shared" si="3"/>
        <v>7924.060464</v>
      </c>
      <c r="U14" s="8">
        <f t="shared" si="3"/>
        <v>8034.633032</v>
      </c>
      <c r="V14" s="8">
        <f t="shared" si="3"/>
        <v>8146.81711</v>
      </c>
      <c r="W14" s="8">
        <f t="shared" si="3"/>
        <v>8260.637116</v>
      </c>
      <c r="X14" s="8">
        <f t="shared" si="3"/>
        <v>8376.11785</v>
      </c>
      <c r="Y14" s="8">
        <f t="shared" si="3"/>
        <v>8493.284502</v>
      </c>
    </row>
    <row r="15">
      <c r="A15" s="5"/>
      <c r="B15" s="5"/>
      <c r="C15" s="5"/>
      <c r="D15" s="5"/>
      <c r="E15" s="5"/>
      <c r="F15" s="5"/>
      <c r="G15" s="5"/>
      <c r="H15" s="5"/>
      <c r="I15" s="5"/>
      <c r="J15" s="5"/>
      <c r="K15" s="5"/>
      <c r="L15" s="5"/>
      <c r="M15" s="5"/>
      <c r="N15" s="5"/>
      <c r="O15" s="5"/>
      <c r="P15" s="5"/>
      <c r="Q15" s="5"/>
      <c r="R15" s="5"/>
      <c r="S15" s="5"/>
      <c r="T15" s="5"/>
      <c r="U15" s="5"/>
      <c r="V15" s="5"/>
      <c r="W15" s="5"/>
      <c r="X15" s="5"/>
      <c r="Y15" s="5"/>
    </row>
    <row r="16">
      <c r="A16" s="5" t="s">
        <v>77</v>
      </c>
      <c r="B16" s="8">
        <f t="shared" ref="B16:Y16" si="4">B14</f>
        <v>6183.625</v>
      </c>
      <c r="C16" s="8">
        <f t="shared" si="4"/>
        <v>6268.96375</v>
      </c>
      <c r="D16" s="8">
        <f t="shared" si="4"/>
        <v>6355.533494</v>
      </c>
      <c r="E16" s="8">
        <f t="shared" si="4"/>
        <v>6443.352707</v>
      </c>
      <c r="F16" s="8">
        <f t="shared" si="4"/>
        <v>6532.440151</v>
      </c>
      <c r="G16" s="8">
        <f t="shared" si="4"/>
        <v>6622.814882</v>
      </c>
      <c r="H16" s="8">
        <f t="shared" si="4"/>
        <v>6714.496251</v>
      </c>
      <c r="I16" s="8">
        <f t="shared" si="4"/>
        <v>6807.50391</v>
      </c>
      <c r="J16" s="8">
        <f t="shared" si="4"/>
        <v>6901.857817</v>
      </c>
      <c r="K16" s="8">
        <f t="shared" si="4"/>
        <v>6997.578242</v>
      </c>
      <c r="L16" s="8">
        <f t="shared" si="4"/>
        <v>7094.685771</v>
      </c>
      <c r="M16" s="8">
        <f t="shared" si="4"/>
        <v>7193.201311</v>
      </c>
      <c r="N16" s="8">
        <f t="shared" si="4"/>
        <v>7293.146096</v>
      </c>
      <c r="O16" s="8">
        <f t="shared" si="4"/>
        <v>7394.541689</v>
      </c>
      <c r="P16" s="8">
        <f t="shared" si="4"/>
        <v>7497.409994</v>
      </c>
      <c r="Q16" s="8">
        <f t="shared" si="4"/>
        <v>7601.773255</v>
      </c>
      <c r="R16" s="8">
        <f t="shared" si="4"/>
        <v>7707.654063</v>
      </c>
      <c r="S16" s="8">
        <f t="shared" si="4"/>
        <v>7815.075364</v>
      </c>
      <c r="T16" s="8">
        <f t="shared" si="4"/>
        <v>7924.060464</v>
      </c>
      <c r="U16" s="8">
        <f t="shared" si="4"/>
        <v>8034.633032</v>
      </c>
      <c r="V16" s="8">
        <f t="shared" si="4"/>
        <v>8146.81711</v>
      </c>
      <c r="W16" s="8">
        <f t="shared" si="4"/>
        <v>8260.637116</v>
      </c>
      <c r="X16" s="8">
        <f t="shared" si="4"/>
        <v>8376.11785</v>
      </c>
      <c r="Y16" s="8">
        <f t="shared" si="4"/>
        <v>8493.284502</v>
      </c>
    </row>
    <row r="17">
      <c r="A17" s="5"/>
      <c r="B17" s="5"/>
      <c r="C17" s="5"/>
      <c r="D17" s="5"/>
      <c r="E17" s="5"/>
      <c r="F17" s="5"/>
      <c r="G17" s="5"/>
      <c r="H17" s="5"/>
      <c r="I17" s="5"/>
      <c r="J17" s="5"/>
      <c r="K17" s="5"/>
      <c r="L17" s="5"/>
      <c r="M17" s="5"/>
      <c r="N17" s="5"/>
      <c r="O17" s="5"/>
      <c r="P17" s="5"/>
      <c r="Q17" s="5"/>
      <c r="R17" s="5"/>
      <c r="S17" s="5"/>
      <c r="T17" s="5"/>
      <c r="U17" s="5"/>
      <c r="V17" s="5"/>
      <c r="W17" s="5"/>
      <c r="X17" s="5"/>
      <c r="Y17" s="5"/>
    </row>
    <row r="18">
      <c r="A18" s="5" t="s">
        <v>78</v>
      </c>
      <c r="B18" s="8">
        <f t="shared" ref="B18:Y18" si="5">B7-B16</f>
        <v>6491.375</v>
      </c>
      <c r="C18" s="8">
        <f t="shared" si="5"/>
        <v>6588.28625</v>
      </c>
      <c r="D18" s="8">
        <f t="shared" si="5"/>
        <v>6686.682756</v>
      </c>
      <c r="E18" s="8">
        <f t="shared" si="5"/>
        <v>6786.587837</v>
      </c>
      <c r="F18" s="8">
        <f t="shared" si="5"/>
        <v>6888.025186</v>
      </c>
      <c r="G18" s="8">
        <f t="shared" si="5"/>
        <v>6991.018875</v>
      </c>
      <c r="H18" s="8">
        <f t="shared" si="5"/>
        <v>7095.593367</v>
      </c>
      <c r="I18" s="8">
        <f t="shared" si="5"/>
        <v>7201.773516</v>
      </c>
      <c r="J18" s="8">
        <f t="shared" si="5"/>
        <v>7309.584575</v>
      </c>
      <c r="K18" s="8">
        <f t="shared" si="5"/>
        <v>7419.052205</v>
      </c>
      <c r="L18" s="8">
        <f t="shared" si="5"/>
        <v>7530.202481</v>
      </c>
      <c r="M18" s="8">
        <f t="shared" si="5"/>
        <v>7643.061896</v>
      </c>
      <c r="N18" s="8">
        <f t="shared" si="5"/>
        <v>7757.65737</v>
      </c>
      <c r="O18" s="8">
        <f t="shared" si="5"/>
        <v>7874.016259</v>
      </c>
      <c r="P18" s="8">
        <f t="shared" si="5"/>
        <v>7992.166358</v>
      </c>
      <c r="Q18" s="8">
        <f t="shared" si="5"/>
        <v>8112.135912</v>
      </c>
      <c r="R18" s="8">
        <f t="shared" si="5"/>
        <v>8233.953619</v>
      </c>
      <c r="S18" s="8">
        <f t="shared" si="5"/>
        <v>8357.648644</v>
      </c>
      <c r="T18" s="8">
        <f t="shared" si="5"/>
        <v>8483.250621</v>
      </c>
      <c r="U18" s="8">
        <f t="shared" si="5"/>
        <v>8610.789663</v>
      </c>
      <c r="V18" s="8">
        <f t="shared" si="5"/>
        <v>8740.296368</v>
      </c>
      <c r="W18" s="8">
        <f t="shared" si="5"/>
        <v>8871.801832</v>
      </c>
      <c r="X18" s="8">
        <f t="shared" si="5"/>
        <v>9005.337652</v>
      </c>
      <c r="Y18" s="8">
        <f t="shared" si="5"/>
        <v>9140.935935</v>
      </c>
    </row>
    <row r="19">
      <c r="A19" s="5"/>
      <c r="B19" s="5"/>
      <c r="C19" s="5"/>
      <c r="D19" s="5"/>
      <c r="E19" s="5"/>
      <c r="F19" s="5"/>
      <c r="G19" s="5"/>
      <c r="H19" s="5"/>
      <c r="I19" s="5"/>
      <c r="J19" s="5"/>
      <c r="K19" s="5"/>
      <c r="L19" s="5"/>
      <c r="M19" s="5"/>
      <c r="N19" s="5"/>
      <c r="O19" s="5"/>
      <c r="P19" s="5"/>
      <c r="Q19" s="5"/>
      <c r="R19" s="5"/>
      <c r="S19" s="5"/>
      <c r="T19" s="5"/>
      <c r="U19" s="5"/>
      <c r="V19" s="5"/>
      <c r="W19" s="5"/>
      <c r="X19" s="5"/>
      <c r="Y19"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38</v>
      </c>
      <c r="C1" s="5" t="s">
        <v>39</v>
      </c>
      <c r="D1" s="5" t="s">
        <v>40</v>
      </c>
      <c r="E1" s="5" t="s">
        <v>41</v>
      </c>
      <c r="F1" s="5" t="s">
        <v>42</v>
      </c>
      <c r="G1" s="5" t="s">
        <v>43</v>
      </c>
      <c r="H1" s="5" t="s">
        <v>44</v>
      </c>
      <c r="I1" s="5" t="s">
        <v>45</v>
      </c>
      <c r="J1" s="5" t="s">
        <v>46</v>
      </c>
      <c r="K1" s="5" t="s">
        <v>47</v>
      </c>
      <c r="L1" s="5" t="s">
        <v>48</v>
      </c>
      <c r="M1" s="5" t="s">
        <v>49</v>
      </c>
      <c r="N1" s="5" t="s">
        <v>50</v>
      </c>
      <c r="O1" s="5" t="s">
        <v>51</v>
      </c>
      <c r="P1" s="5" t="s">
        <v>52</v>
      </c>
      <c r="Q1" s="5" t="s">
        <v>53</v>
      </c>
      <c r="R1" s="5" t="s">
        <v>54</v>
      </c>
      <c r="S1" s="5" t="s">
        <v>55</v>
      </c>
      <c r="T1" s="5" t="s">
        <v>56</v>
      </c>
      <c r="U1" s="5" t="s">
        <v>57</v>
      </c>
      <c r="V1" s="5" t="s">
        <v>58</v>
      </c>
      <c r="W1" s="5" t="s">
        <v>59</v>
      </c>
      <c r="X1" s="5" t="s">
        <v>60</v>
      </c>
      <c r="Y1" s="5" t="s">
        <v>61</v>
      </c>
    </row>
    <row r="2">
      <c r="A2" s="5" t="s">
        <v>79</v>
      </c>
      <c r="B2" s="5"/>
      <c r="C2" s="5"/>
      <c r="D2" s="5"/>
      <c r="E2" s="5"/>
      <c r="F2" s="5"/>
      <c r="G2" s="5"/>
      <c r="H2" s="5"/>
      <c r="I2" s="5"/>
      <c r="J2" s="5"/>
      <c r="K2" s="5"/>
      <c r="L2" s="5"/>
      <c r="M2" s="5"/>
      <c r="N2" s="5"/>
      <c r="O2" s="5"/>
      <c r="P2" s="5"/>
      <c r="Q2" s="5"/>
      <c r="R2" s="5"/>
      <c r="S2" s="5"/>
      <c r="T2" s="5"/>
      <c r="U2" s="5"/>
      <c r="V2" s="5"/>
      <c r="W2" s="5"/>
      <c r="X2" s="5"/>
      <c r="Y2" s="5"/>
    </row>
    <row r="3">
      <c r="A3" s="5" t="str">
        <f>Assumptions!A15</f>
        <v>Milk Powder</v>
      </c>
      <c r="B3" s="8">
        <f>'Calcs-1'!B61*Assumptions!$B37</f>
        <v>1500</v>
      </c>
      <c r="C3" s="8">
        <f>'Calcs-1'!C61*Assumptions!$B37</f>
        <v>1515</v>
      </c>
      <c r="D3" s="8">
        <f>'Calcs-1'!D61*Assumptions!$B37</f>
        <v>1530.15</v>
      </c>
      <c r="E3" s="8">
        <f>'Calcs-1'!E61*Assumptions!$B37</f>
        <v>1545.4515</v>
      </c>
      <c r="F3" s="8">
        <f>'Calcs-1'!F61*Assumptions!$B37</f>
        <v>1560.906015</v>
      </c>
      <c r="G3" s="8">
        <f>'Calcs-1'!G61*Assumptions!$B37</f>
        <v>1576.515075</v>
      </c>
      <c r="H3" s="8">
        <f>'Calcs-1'!H61*Assumptions!$B37</f>
        <v>1592.280226</v>
      </c>
      <c r="I3" s="8">
        <f>'Calcs-1'!I61*Assumptions!$B37</f>
        <v>1608.203028</v>
      </c>
      <c r="J3" s="8">
        <f>'Calcs-1'!J61*Assumptions!$B37</f>
        <v>1624.285058</v>
      </c>
      <c r="K3" s="8">
        <f>'Calcs-1'!K61*Assumptions!$B37</f>
        <v>1640.527909</v>
      </c>
      <c r="L3" s="8">
        <f>'Calcs-1'!L61*Assumptions!$B37</f>
        <v>1656.933188</v>
      </c>
      <c r="M3" s="8">
        <f>'Calcs-1'!M61*Assumptions!$B37</f>
        <v>1673.50252</v>
      </c>
      <c r="N3" s="8">
        <f>'Calcs-1'!N61*Assumptions!$B37</f>
        <v>1690.237545</v>
      </c>
      <c r="O3" s="8">
        <f>'Calcs-1'!O61*Assumptions!$B37</f>
        <v>1707.139921</v>
      </c>
      <c r="P3" s="8">
        <f>'Calcs-1'!P61*Assumptions!$B37</f>
        <v>1724.21132</v>
      </c>
      <c r="Q3" s="8">
        <f>'Calcs-1'!Q61*Assumptions!$B37</f>
        <v>1741.453433</v>
      </c>
      <c r="R3" s="8">
        <f>'Calcs-1'!R61*Assumptions!$B37</f>
        <v>1758.867967</v>
      </c>
      <c r="S3" s="8">
        <f>'Calcs-1'!S61*Assumptions!$B37</f>
        <v>1776.456647</v>
      </c>
      <c r="T3" s="8">
        <f>'Calcs-1'!T61*Assumptions!$B37</f>
        <v>1794.221214</v>
      </c>
      <c r="U3" s="8">
        <f>'Calcs-1'!U61*Assumptions!$B37</f>
        <v>1812.163426</v>
      </c>
      <c r="V3" s="8">
        <f>'Calcs-1'!V61*Assumptions!$B37</f>
        <v>1830.28506</v>
      </c>
      <c r="W3" s="8">
        <f>'Calcs-1'!W61*Assumptions!$B37</f>
        <v>1848.587911</v>
      </c>
      <c r="X3" s="8">
        <f>'Calcs-1'!X61*Assumptions!$B37</f>
        <v>1867.07379</v>
      </c>
      <c r="Y3" s="8">
        <f>'Calcs-1'!Y61*Assumptions!$B37</f>
        <v>1885.744528</v>
      </c>
    </row>
    <row r="4">
      <c r="A4" s="5" t="str">
        <f>Assumptions!A16</f>
        <v>flour</v>
      </c>
      <c r="B4" s="8">
        <f>'Calcs-1'!B62*Assumptions!$B38</f>
        <v>2100</v>
      </c>
      <c r="C4" s="8">
        <f>'Calcs-1'!C62*Assumptions!$B38</f>
        <v>2121</v>
      </c>
      <c r="D4" s="8">
        <f>'Calcs-1'!D62*Assumptions!$B38</f>
        <v>2142.21</v>
      </c>
      <c r="E4" s="8">
        <f>'Calcs-1'!E62*Assumptions!$B38</f>
        <v>2163.6321</v>
      </c>
      <c r="F4" s="8">
        <f>'Calcs-1'!F62*Assumptions!$B38</f>
        <v>2185.268421</v>
      </c>
      <c r="G4" s="8">
        <f>'Calcs-1'!G62*Assumptions!$B38</f>
        <v>2207.121105</v>
      </c>
      <c r="H4" s="8">
        <f>'Calcs-1'!H62*Assumptions!$B38</f>
        <v>2229.192316</v>
      </c>
      <c r="I4" s="8">
        <f>'Calcs-1'!I62*Assumptions!$B38</f>
        <v>2251.484239</v>
      </c>
      <c r="J4" s="8">
        <f>'Calcs-1'!J62*Assumptions!$B38</f>
        <v>2273.999082</v>
      </c>
      <c r="K4" s="8">
        <f>'Calcs-1'!K62*Assumptions!$B38</f>
        <v>2296.739073</v>
      </c>
      <c r="L4" s="8">
        <f>'Calcs-1'!L62*Assumptions!$B38</f>
        <v>2319.706463</v>
      </c>
      <c r="M4" s="8">
        <f>'Calcs-1'!M62*Assumptions!$B38</f>
        <v>2342.903528</v>
      </c>
      <c r="N4" s="8">
        <f>'Calcs-1'!N62*Assumptions!$B38</f>
        <v>2366.332563</v>
      </c>
      <c r="O4" s="8">
        <f>'Calcs-1'!O62*Assumptions!$B38</f>
        <v>2389.995889</v>
      </c>
      <c r="P4" s="8">
        <f>'Calcs-1'!P62*Assumptions!$B38</f>
        <v>2413.895848</v>
      </c>
      <c r="Q4" s="8">
        <f>'Calcs-1'!Q62*Assumptions!$B38</f>
        <v>2438.034806</v>
      </c>
      <c r="R4" s="8">
        <f>'Calcs-1'!R62*Assumptions!$B38</f>
        <v>2462.415154</v>
      </c>
      <c r="S4" s="8">
        <f>'Calcs-1'!S62*Assumptions!$B38</f>
        <v>2487.039306</v>
      </c>
      <c r="T4" s="8">
        <f>'Calcs-1'!T62*Assumptions!$B38</f>
        <v>2511.909699</v>
      </c>
      <c r="U4" s="8">
        <f>'Calcs-1'!U62*Assumptions!$B38</f>
        <v>2537.028796</v>
      </c>
      <c r="V4" s="8">
        <f>'Calcs-1'!V62*Assumptions!$B38</f>
        <v>2562.399084</v>
      </c>
      <c r="W4" s="8">
        <f>'Calcs-1'!W62*Assumptions!$B38</f>
        <v>2588.023075</v>
      </c>
      <c r="X4" s="8">
        <f>'Calcs-1'!X62*Assumptions!$B38</f>
        <v>2613.903305</v>
      </c>
      <c r="Y4" s="8">
        <f>'Calcs-1'!Y62*Assumptions!$B38</f>
        <v>2640.042339</v>
      </c>
    </row>
    <row r="5">
      <c r="A5" s="5" t="str">
        <f>Assumptions!A17</f>
        <v>butter</v>
      </c>
      <c r="B5" s="8">
        <f>'Calcs-1'!B63*Assumptions!$B39</f>
        <v>5500</v>
      </c>
      <c r="C5" s="8">
        <f>'Calcs-1'!C63*Assumptions!$B39</f>
        <v>5582.5</v>
      </c>
      <c r="D5" s="8">
        <f>'Calcs-1'!D63*Assumptions!$B39</f>
        <v>5666.2375</v>
      </c>
      <c r="E5" s="8">
        <f>'Calcs-1'!E63*Assumptions!$B39</f>
        <v>5751.231063</v>
      </c>
      <c r="F5" s="8">
        <f>'Calcs-1'!F63*Assumptions!$B39</f>
        <v>5837.499528</v>
      </c>
      <c r="G5" s="8">
        <f>'Calcs-1'!G63*Assumptions!$B39</f>
        <v>5925.062021</v>
      </c>
      <c r="H5" s="8">
        <f>'Calcs-1'!H63*Assumptions!$B39</f>
        <v>6013.937952</v>
      </c>
      <c r="I5" s="8">
        <f>'Calcs-1'!I63*Assumptions!$B39</f>
        <v>6104.147021</v>
      </c>
      <c r="J5" s="8">
        <f>'Calcs-1'!J63*Assumptions!$B39</f>
        <v>6195.709226</v>
      </c>
      <c r="K5" s="8">
        <f>'Calcs-1'!K63*Assumptions!$B39</f>
        <v>6288.644865</v>
      </c>
      <c r="L5" s="8">
        <f>'Calcs-1'!L63*Assumptions!$B39</f>
        <v>6382.974538</v>
      </c>
      <c r="M5" s="8">
        <f>'Calcs-1'!M63*Assumptions!$B39</f>
        <v>6478.719156</v>
      </c>
      <c r="N5" s="8">
        <f>'Calcs-1'!N63*Assumptions!$B39</f>
        <v>6575.899943</v>
      </c>
      <c r="O5" s="8">
        <f>'Calcs-1'!O63*Assumptions!$B39</f>
        <v>6674.538442</v>
      </c>
      <c r="P5" s="8">
        <f>'Calcs-1'!P63*Assumptions!$B39</f>
        <v>6774.656519</v>
      </c>
      <c r="Q5" s="8">
        <f>'Calcs-1'!Q63*Assumptions!$B39</f>
        <v>6876.276367</v>
      </c>
      <c r="R5" s="8">
        <f>'Calcs-1'!R63*Assumptions!$B39</f>
        <v>6979.420512</v>
      </c>
      <c r="S5" s="8">
        <f>'Calcs-1'!S63*Assumptions!$B39</f>
        <v>7084.11182</v>
      </c>
      <c r="T5" s="8">
        <f>'Calcs-1'!T63*Assumptions!$B39</f>
        <v>7190.373497</v>
      </c>
      <c r="U5" s="8">
        <f>'Calcs-1'!U63*Assumptions!$B39</f>
        <v>7298.2291</v>
      </c>
      <c r="V5" s="8">
        <f>'Calcs-1'!V63*Assumptions!$B39</f>
        <v>7407.702536</v>
      </c>
      <c r="W5" s="8">
        <f>'Calcs-1'!W63*Assumptions!$B39</f>
        <v>7518.818074</v>
      </c>
      <c r="X5" s="8">
        <f>'Calcs-1'!X63*Assumptions!$B39</f>
        <v>7631.600345</v>
      </c>
      <c r="Y5" s="8">
        <f>'Calcs-1'!Y63*Assumptions!$B39</f>
        <v>7746.07435</v>
      </c>
    </row>
    <row r="6">
      <c r="A6" s="5" t="str">
        <f>Assumptions!A18</f>
        <v>Sugar</v>
      </c>
      <c r="B6" s="8">
        <f>'Calcs-1'!B64*Assumptions!$B40</f>
        <v>450</v>
      </c>
      <c r="C6" s="8">
        <f>'Calcs-1'!C64*Assumptions!$B40</f>
        <v>456.75</v>
      </c>
      <c r="D6" s="8">
        <f>'Calcs-1'!D64*Assumptions!$B40</f>
        <v>463.60125</v>
      </c>
      <c r="E6" s="8">
        <f>'Calcs-1'!E64*Assumptions!$B40</f>
        <v>470.5552688</v>
      </c>
      <c r="F6" s="8">
        <f>'Calcs-1'!F64*Assumptions!$B40</f>
        <v>477.6135978</v>
      </c>
      <c r="G6" s="8">
        <f>'Calcs-1'!G64*Assumptions!$B40</f>
        <v>484.7778017</v>
      </c>
      <c r="H6" s="8">
        <f>'Calcs-1'!H64*Assumptions!$B40</f>
        <v>492.0494688</v>
      </c>
      <c r="I6" s="8">
        <f>'Calcs-1'!I64*Assumptions!$B40</f>
        <v>499.4302108</v>
      </c>
      <c r="J6" s="8">
        <f>'Calcs-1'!J64*Assumptions!$B40</f>
        <v>506.921664</v>
      </c>
      <c r="K6" s="8">
        <f>'Calcs-1'!K64*Assumptions!$B40</f>
        <v>514.5254889</v>
      </c>
      <c r="L6" s="8">
        <f>'Calcs-1'!L64*Assumptions!$B40</f>
        <v>522.2433713</v>
      </c>
      <c r="M6" s="8">
        <f>'Calcs-1'!M64*Assumptions!$B40</f>
        <v>530.0770218</v>
      </c>
      <c r="N6" s="8">
        <f>'Calcs-1'!N64*Assumptions!$B40</f>
        <v>538.0281772</v>
      </c>
      <c r="O6" s="8">
        <f>'Calcs-1'!O64*Assumptions!$B40</f>
        <v>546.0985998</v>
      </c>
      <c r="P6" s="8">
        <f>'Calcs-1'!P64*Assumptions!$B40</f>
        <v>554.2900788</v>
      </c>
      <c r="Q6" s="8">
        <f>'Calcs-1'!Q64*Assumptions!$B40</f>
        <v>562.60443</v>
      </c>
      <c r="R6" s="8">
        <f>'Calcs-1'!R64*Assumptions!$B40</f>
        <v>571.0434964</v>
      </c>
      <c r="S6" s="8">
        <f>'Calcs-1'!S64*Assumptions!$B40</f>
        <v>579.6091489</v>
      </c>
      <c r="T6" s="8">
        <f>'Calcs-1'!T64*Assumptions!$B40</f>
        <v>588.3032861</v>
      </c>
      <c r="U6" s="8">
        <f>'Calcs-1'!U64*Assumptions!$B40</f>
        <v>597.1278354</v>
      </c>
      <c r="V6" s="8">
        <f>'Calcs-1'!V64*Assumptions!$B40</f>
        <v>606.0847529</v>
      </c>
      <c r="W6" s="8">
        <f>'Calcs-1'!W64*Assumptions!$B40</f>
        <v>615.1760242</v>
      </c>
      <c r="X6" s="8">
        <f>'Calcs-1'!X64*Assumptions!$B40</f>
        <v>624.4036646</v>
      </c>
      <c r="Y6" s="8">
        <f>'Calcs-1'!Y64*Assumptions!$B40</f>
        <v>633.7697196</v>
      </c>
    </row>
    <row r="7">
      <c r="A7" s="5" t="str">
        <f>Assumptions!A19</f>
        <v>Cocoa Powder</v>
      </c>
      <c r="B7" s="8">
        <f>'Calcs-1'!B65*Assumptions!$B41</f>
        <v>400</v>
      </c>
      <c r="C7" s="8">
        <f>'Calcs-1'!C65*Assumptions!$B41</f>
        <v>408</v>
      </c>
      <c r="D7" s="8">
        <f>'Calcs-1'!D65*Assumptions!$B41</f>
        <v>416.16</v>
      </c>
      <c r="E7" s="8">
        <f>'Calcs-1'!E65*Assumptions!$B41</f>
        <v>424.4832</v>
      </c>
      <c r="F7" s="8">
        <f>'Calcs-1'!F65*Assumptions!$B41</f>
        <v>432.972864</v>
      </c>
      <c r="G7" s="8">
        <f>'Calcs-1'!G65*Assumptions!$B41</f>
        <v>441.6323213</v>
      </c>
      <c r="H7" s="8">
        <f>'Calcs-1'!H65*Assumptions!$B41</f>
        <v>450.4649677</v>
      </c>
      <c r="I7" s="8">
        <f>'Calcs-1'!I65*Assumptions!$B41</f>
        <v>459.4742671</v>
      </c>
      <c r="J7" s="8">
        <f>'Calcs-1'!J65*Assumptions!$B41</f>
        <v>468.6637524</v>
      </c>
      <c r="K7" s="8">
        <f>'Calcs-1'!K65*Assumptions!$B41</f>
        <v>478.0370274</v>
      </c>
      <c r="L7" s="8">
        <f>'Calcs-1'!L65*Assumptions!$B41</f>
        <v>487.597768</v>
      </c>
      <c r="M7" s="8">
        <f>'Calcs-1'!M65*Assumptions!$B41</f>
        <v>497.3497234</v>
      </c>
      <c r="N7" s="8">
        <f>'Calcs-1'!N65*Assumptions!$B41</f>
        <v>507.2967178</v>
      </c>
      <c r="O7" s="8">
        <f>'Calcs-1'!O65*Assumptions!$B41</f>
        <v>517.4426522</v>
      </c>
      <c r="P7" s="8">
        <f>'Calcs-1'!P65*Assumptions!$B41</f>
        <v>527.7915052</v>
      </c>
      <c r="Q7" s="8">
        <f>'Calcs-1'!Q65*Assumptions!$B41</f>
        <v>538.3473353</v>
      </c>
      <c r="R7" s="8">
        <f>'Calcs-1'!R65*Assumptions!$B41</f>
        <v>549.114282</v>
      </c>
      <c r="S7" s="8">
        <f>'Calcs-1'!S65*Assumptions!$B41</f>
        <v>560.0965677</v>
      </c>
      <c r="T7" s="8">
        <f>'Calcs-1'!T65*Assumptions!$B41</f>
        <v>571.298499</v>
      </c>
      <c r="U7" s="8">
        <f>'Calcs-1'!U65*Assumptions!$B41</f>
        <v>582.724469</v>
      </c>
      <c r="V7" s="8">
        <f>'Calcs-1'!V65*Assumptions!$B41</f>
        <v>594.3789584</v>
      </c>
      <c r="W7" s="8">
        <f>'Calcs-1'!W65*Assumptions!$B41</f>
        <v>606.2665376</v>
      </c>
      <c r="X7" s="8">
        <f>'Calcs-1'!X65*Assumptions!$B41</f>
        <v>618.3918683</v>
      </c>
      <c r="Y7" s="8">
        <f>'Calcs-1'!Y65*Assumptions!$B41</f>
        <v>630.7597057</v>
      </c>
    </row>
    <row r="8">
      <c r="A8" s="5" t="str">
        <f>Assumptions!A20</f>
        <v>Vanilla Extract</v>
      </c>
      <c r="B8" s="8">
        <f>'Calcs-1'!B66*Assumptions!$B42</f>
        <v>600</v>
      </c>
      <c r="C8" s="8">
        <f>'Calcs-1'!C66*Assumptions!$B42</f>
        <v>612</v>
      </c>
      <c r="D8" s="8">
        <f>'Calcs-1'!D66*Assumptions!$B42</f>
        <v>624.24</v>
      </c>
      <c r="E8" s="8">
        <f>'Calcs-1'!E66*Assumptions!$B42</f>
        <v>636.7248</v>
      </c>
      <c r="F8" s="8">
        <f>'Calcs-1'!F66*Assumptions!$B42</f>
        <v>649.459296</v>
      </c>
      <c r="G8" s="8">
        <f>'Calcs-1'!G66*Assumptions!$B42</f>
        <v>662.4484819</v>
      </c>
      <c r="H8" s="8">
        <f>'Calcs-1'!H66*Assumptions!$B42</f>
        <v>675.6974516</v>
      </c>
      <c r="I8" s="8">
        <f>'Calcs-1'!I66*Assumptions!$B42</f>
        <v>689.2114006</v>
      </c>
      <c r="J8" s="8">
        <f>'Calcs-1'!J66*Assumptions!$B42</f>
        <v>702.9956286</v>
      </c>
      <c r="K8" s="8">
        <f>'Calcs-1'!K66*Assumptions!$B42</f>
        <v>717.0555412</v>
      </c>
      <c r="L8" s="8">
        <f>'Calcs-1'!L66*Assumptions!$B42</f>
        <v>731.396652</v>
      </c>
      <c r="M8" s="8">
        <f>'Calcs-1'!M66*Assumptions!$B42</f>
        <v>746.024585</v>
      </c>
      <c r="N8" s="8">
        <f>'Calcs-1'!N66*Assumptions!$B42</f>
        <v>760.9450767</v>
      </c>
      <c r="O8" s="8">
        <f>'Calcs-1'!O66*Assumptions!$B42</f>
        <v>776.1639783</v>
      </c>
      <c r="P8" s="8">
        <f>'Calcs-1'!P66*Assumptions!$B42</f>
        <v>791.6872578</v>
      </c>
      <c r="Q8" s="8">
        <f>'Calcs-1'!Q66*Assumptions!$B42</f>
        <v>807.521003</v>
      </c>
      <c r="R8" s="8">
        <f>'Calcs-1'!R66*Assumptions!$B42</f>
        <v>823.6714231</v>
      </c>
      <c r="S8" s="8">
        <f>'Calcs-1'!S66*Assumptions!$B42</f>
        <v>840.1448515</v>
      </c>
      <c r="T8" s="8">
        <f>'Calcs-1'!T66*Assumptions!$B42</f>
        <v>856.9477485</v>
      </c>
      <c r="U8" s="8">
        <f>'Calcs-1'!U66*Assumptions!$B42</f>
        <v>874.0867035</v>
      </c>
      <c r="V8" s="8">
        <f>'Calcs-1'!V66*Assumptions!$B42</f>
        <v>891.5684376</v>
      </c>
      <c r="W8" s="8">
        <f>'Calcs-1'!W66*Assumptions!$B42</f>
        <v>909.3998063</v>
      </c>
      <c r="X8" s="8">
        <f>'Calcs-1'!X66*Assumptions!$B42</f>
        <v>927.5878025</v>
      </c>
      <c r="Y8" s="8">
        <f>'Calcs-1'!Y66*Assumptions!$B42</f>
        <v>946.1395585</v>
      </c>
    </row>
    <row r="9">
      <c r="A9" s="5" t="str">
        <f>Assumptions!A21</f>
        <v>Honey</v>
      </c>
      <c r="B9" s="8">
        <f>'Calcs-1'!B67*Assumptions!$B43</f>
        <v>250</v>
      </c>
      <c r="C9" s="8">
        <f>'Calcs-1'!C67*Assumptions!$B43</f>
        <v>253.75</v>
      </c>
      <c r="D9" s="8">
        <f>'Calcs-1'!D67*Assumptions!$B43</f>
        <v>257.55625</v>
      </c>
      <c r="E9" s="8">
        <f>'Calcs-1'!E67*Assumptions!$B43</f>
        <v>261.4195938</v>
      </c>
      <c r="F9" s="8">
        <f>'Calcs-1'!F67*Assumptions!$B43</f>
        <v>265.3408877</v>
      </c>
      <c r="G9" s="8">
        <f>'Calcs-1'!G67*Assumptions!$B43</f>
        <v>269.321001</v>
      </c>
      <c r="H9" s="8">
        <f>'Calcs-1'!H67*Assumptions!$B43</f>
        <v>273.360816</v>
      </c>
      <c r="I9" s="8">
        <f>'Calcs-1'!I67*Assumptions!$B43</f>
        <v>277.4612282</v>
      </c>
      <c r="J9" s="8">
        <f>'Calcs-1'!J67*Assumptions!$B43</f>
        <v>281.6231466</v>
      </c>
      <c r="K9" s="8">
        <f>'Calcs-1'!K67*Assumptions!$B43</f>
        <v>285.8474938</v>
      </c>
      <c r="L9" s="8">
        <f>'Calcs-1'!L67*Assumptions!$B43</f>
        <v>290.1352063</v>
      </c>
      <c r="M9" s="8">
        <f>'Calcs-1'!M67*Assumptions!$B43</f>
        <v>294.4872344</v>
      </c>
      <c r="N9" s="8">
        <f>'Calcs-1'!N67*Assumptions!$B43</f>
        <v>298.9045429</v>
      </c>
      <c r="O9" s="8">
        <f>'Calcs-1'!O67*Assumptions!$B43</f>
        <v>303.388111</v>
      </c>
      <c r="P9" s="8">
        <f>'Calcs-1'!P67*Assumptions!$B43</f>
        <v>307.9389327</v>
      </c>
      <c r="Q9" s="8">
        <f>'Calcs-1'!Q67*Assumptions!$B43</f>
        <v>312.5580167</v>
      </c>
      <c r="R9" s="8">
        <f>'Calcs-1'!R67*Assumptions!$B43</f>
        <v>317.2463869</v>
      </c>
      <c r="S9" s="8">
        <f>'Calcs-1'!S67*Assumptions!$B43</f>
        <v>322.0050827</v>
      </c>
      <c r="T9" s="8">
        <f>'Calcs-1'!T67*Assumptions!$B43</f>
        <v>326.835159</v>
      </c>
      <c r="U9" s="8">
        <f>'Calcs-1'!U67*Assumptions!$B43</f>
        <v>331.7376863</v>
      </c>
      <c r="V9" s="8">
        <f>'Calcs-1'!V67*Assumptions!$B43</f>
        <v>336.7137516</v>
      </c>
      <c r="W9" s="8">
        <f>'Calcs-1'!W67*Assumptions!$B43</f>
        <v>341.7644579</v>
      </c>
      <c r="X9" s="8">
        <f>'Calcs-1'!X67*Assumptions!$B43</f>
        <v>346.8909248</v>
      </c>
      <c r="Y9" s="8">
        <f>'Calcs-1'!Y67*Assumptions!$B43</f>
        <v>352.0942887</v>
      </c>
    </row>
    <row r="10">
      <c r="A10" s="5" t="str">
        <f>Assumptions!A22</f>
        <v>Red food Color</v>
      </c>
      <c r="B10" s="8">
        <f>'Calcs-1'!B68*Assumptions!$B44</f>
        <v>100</v>
      </c>
      <c r="C10" s="8">
        <f>'Calcs-1'!C68*Assumptions!$B44</f>
        <v>100</v>
      </c>
      <c r="D10" s="8">
        <f>'Calcs-1'!D68*Assumptions!$B44</f>
        <v>100</v>
      </c>
      <c r="E10" s="8">
        <f>'Calcs-1'!E68*Assumptions!$B44</f>
        <v>100</v>
      </c>
      <c r="F10" s="8">
        <f>'Calcs-1'!F68*Assumptions!$B44</f>
        <v>100</v>
      </c>
      <c r="G10" s="8">
        <f>'Calcs-1'!G68*Assumptions!$B44</f>
        <v>100</v>
      </c>
      <c r="H10" s="8">
        <f>'Calcs-1'!H68*Assumptions!$B44</f>
        <v>100</v>
      </c>
      <c r="I10" s="8">
        <f>'Calcs-1'!I68*Assumptions!$B44</f>
        <v>100</v>
      </c>
      <c r="J10" s="8">
        <f>'Calcs-1'!J68*Assumptions!$B44</f>
        <v>100</v>
      </c>
      <c r="K10" s="8">
        <f>'Calcs-1'!K68*Assumptions!$B44</f>
        <v>100</v>
      </c>
      <c r="L10" s="8">
        <f>'Calcs-1'!L68*Assumptions!$B44</f>
        <v>100</v>
      </c>
      <c r="M10" s="8">
        <f>'Calcs-1'!M68*Assumptions!$B44</f>
        <v>100</v>
      </c>
      <c r="N10" s="8">
        <f>'Calcs-1'!N68*Assumptions!$B44</f>
        <v>100</v>
      </c>
      <c r="O10" s="8">
        <f>'Calcs-1'!O68*Assumptions!$B44</f>
        <v>100</v>
      </c>
      <c r="P10" s="8">
        <f>'Calcs-1'!P68*Assumptions!$B44</f>
        <v>100</v>
      </c>
      <c r="Q10" s="8">
        <f>'Calcs-1'!Q68*Assumptions!$B44</f>
        <v>100</v>
      </c>
      <c r="R10" s="8">
        <f>'Calcs-1'!R68*Assumptions!$B44</f>
        <v>100</v>
      </c>
      <c r="S10" s="8">
        <f>'Calcs-1'!S68*Assumptions!$B44</f>
        <v>100</v>
      </c>
      <c r="T10" s="8">
        <f>'Calcs-1'!T68*Assumptions!$B44</f>
        <v>100</v>
      </c>
      <c r="U10" s="8">
        <f>'Calcs-1'!U68*Assumptions!$B44</f>
        <v>100</v>
      </c>
      <c r="V10" s="8">
        <f>'Calcs-1'!V68*Assumptions!$B44</f>
        <v>100</v>
      </c>
      <c r="W10" s="8">
        <f>'Calcs-1'!W68*Assumptions!$B44</f>
        <v>100</v>
      </c>
      <c r="X10" s="8">
        <f>'Calcs-1'!X68*Assumptions!$B44</f>
        <v>100</v>
      </c>
      <c r="Y10" s="8">
        <f>'Calcs-1'!Y68*Assumptions!$B44</f>
        <v>100</v>
      </c>
    </row>
    <row r="11">
      <c r="A11" s="5" t="s">
        <v>80</v>
      </c>
      <c r="B11" s="8">
        <f t="shared" ref="B11:Y11" si="1">SUM(B3:B10)</f>
        <v>10900</v>
      </c>
      <c r="C11" s="8">
        <f t="shared" si="1"/>
        <v>11049</v>
      </c>
      <c r="D11" s="8">
        <f t="shared" si="1"/>
        <v>11200.155</v>
      </c>
      <c r="E11" s="8">
        <f t="shared" si="1"/>
        <v>11353.49753</v>
      </c>
      <c r="F11" s="8">
        <f t="shared" si="1"/>
        <v>11509.06061</v>
      </c>
      <c r="G11" s="8">
        <f t="shared" si="1"/>
        <v>11666.87781</v>
      </c>
      <c r="H11" s="8">
        <f t="shared" si="1"/>
        <v>11826.9832</v>
      </c>
      <c r="I11" s="8">
        <f t="shared" si="1"/>
        <v>11989.4114</v>
      </c>
      <c r="J11" s="8">
        <f t="shared" si="1"/>
        <v>12154.19756</v>
      </c>
      <c r="K11" s="8">
        <f t="shared" si="1"/>
        <v>12321.3774</v>
      </c>
      <c r="L11" s="8">
        <f t="shared" si="1"/>
        <v>12490.98719</v>
      </c>
      <c r="M11" s="8">
        <f t="shared" si="1"/>
        <v>12663.06377</v>
      </c>
      <c r="N11" s="8">
        <f t="shared" si="1"/>
        <v>12837.64457</v>
      </c>
      <c r="O11" s="8">
        <f t="shared" si="1"/>
        <v>13014.76759</v>
      </c>
      <c r="P11" s="8">
        <f t="shared" si="1"/>
        <v>13194.47146</v>
      </c>
      <c r="Q11" s="8">
        <f t="shared" si="1"/>
        <v>13376.79539</v>
      </c>
      <c r="R11" s="8">
        <f t="shared" si="1"/>
        <v>13561.77922</v>
      </c>
      <c r="S11" s="8">
        <f t="shared" si="1"/>
        <v>13749.46342</v>
      </c>
      <c r="T11" s="8">
        <f t="shared" si="1"/>
        <v>13939.8891</v>
      </c>
      <c r="U11" s="8">
        <f t="shared" si="1"/>
        <v>14133.09802</v>
      </c>
      <c r="V11" s="8">
        <f t="shared" si="1"/>
        <v>14329.13258</v>
      </c>
      <c r="W11" s="8">
        <f t="shared" si="1"/>
        <v>14528.03589</v>
      </c>
      <c r="X11" s="8">
        <f t="shared" si="1"/>
        <v>14729.8517</v>
      </c>
      <c r="Y11" s="8">
        <f t="shared" si="1"/>
        <v>14934.62449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38</v>
      </c>
      <c r="C1" s="5" t="s">
        <v>39</v>
      </c>
      <c r="D1" s="5" t="s">
        <v>40</v>
      </c>
      <c r="E1" s="5" t="s">
        <v>41</v>
      </c>
      <c r="F1" s="5" t="s">
        <v>42</v>
      </c>
      <c r="G1" s="5" t="s">
        <v>43</v>
      </c>
      <c r="H1" s="5" t="s">
        <v>44</v>
      </c>
      <c r="I1" s="5" t="s">
        <v>45</v>
      </c>
      <c r="J1" s="5" t="s">
        <v>46</v>
      </c>
      <c r="K1" s="5" t="s">
        <v>47</v>
      </c>
      <c r="L1" s="5" t="s">
        <v>48</v>
      </c>
      <c r="M1" s="5" t="s">
        <v>49</v>
      </c>
      <c r="N1" s="5" t="s">
        <v>50</v>
      </c>
      <c r="O1" s="5" t="s">
        <v>51</v>
      </c>
      <c r="P1" s="5" t="s">
        <v>52</v>
      </c>
      <c r="Q1" s="5" t="s">
        <v>53</v>
      </c>
      <c r="R1" s="5" t="s">
        <v>54</v>
      </c>
      <c r="S1" s="5" t="s">
        <v>55</v>
      </c>
      <c r="T1" s="5" t="s">
        <v>56</v>
      </c>
      <c r="U1" s="5" t="s">
        <v>57</v>
      </c>
      <c r="V1" s="5" t="s">
        <v>58</v>
      </c>
      <c r="W1" s="5" t="s">
        <v>59</v>
      </c>
      <c r="X1" s="5" t="s">
        <v>60</v>
      </c>
      <c r="Y1" s="5" t="s">
        <v>61</v>
      </c>
    </row>
    <row r="2">
      <c r="A2" s="5" t="s">
        <v>81</v>
      </c>
      <c r="B2" s="5"/>
      <c r="C2" s="5"/>
      <c r="D2" s="5"/>
      <c r="E2" s="5"/>
      <c r="F2" s="5"/>
      <c r="G2" s="5"/>
      <c r="H2" s="5"/>
      <c r="I2" s="5"/>
      <c r="J2" s="5"/>
      <c r="K2" s="5"/>
      <c r="L2" s="5"/>
      <c r="M2" s="5"/>
      <c r="N2" s="5"/>
      <c r="O2" s="5"/>
      <c r="P2" s="5"/>
      <c r="Q2" s="5"/>
      <c r="R2" s="5"/>
      <c r="S2" s="5"/>
      <c r="T2" s="5"/>
      <c r="U2" s="5"/>
      <c r="V2" s="5"/>
      <c r="W2" s="5"/>
      <c r="X2" s="5"/>
      <c r="Y2" s="5"/>
    </row>
    <row r="3">
      <c r="A3" s="5" t="str">
        <f>Assumptions!A15</f>
        <v>Milk Powder</v>
      </c>
      <c r="B3" s="11">
        <v>0.0</v>
      </c>
      <c r="C3" s="14">
        <f t="shared" ref="C3:Y3" si="1">B23</f>
        <v>22.725</v>
      </c>
      <c r="D3" s="14">
        <f t="shared" si="1"/>
        <v>45.64875</v>
      </c>
      <c r="E3" s="14">
        <f t="shared" si="1"/>
        <v>68.77243125</v>
      </c>
      <c r="F3" s="14">
        <f t="shared" si="1"/>
        <v>92.09721816</v>
      </c>
      <c r="G3" s="14">
        <f t="shared" si="1"/>
        <v>115.6242778</v>
      </c>
      <c r="H3" s="14">
        <f t="shared" si="1"/>
        <v>139.3547694</v>
      </c>
      <c r="I3" s="14">
        <f t="shared" si="1"/>
        <v>163.2898439</v>
      </c>
      <c r="J3" s="14">
        <f t="shared" si="1"/>
        <v>187.4306432</v>
      </c>
      <c r="K3" s="14">
        <f t="shared" si="1"/>
        <v>211.7783</v>
      </c>
      <c r="L3" s="14">
        <f t="shared" si="1"/>
        <v>236.3339368</v>
      </c>
      <c r="M3" s="14">
        <f t="shared" si="1"/>
        <v>261.0986656</v>
      </c>
      <c r="N3" s="14">
        <f t="shared" si="1"/>
        <v>286.0735873</v>
      </c>
      <c r="O3" s="14">
        <f t="shared" si="1"/>
        <v>311.259791</v>
      </c>
      <c r="P3" s="14">
        <f t="shared" si="1"/>
        <v>336.6583532</v>
      </c>
      <c r="Q3" s="14">
        <f t="shared" si="1"/>
        <v>362.2703375</v>
      </c>
      <c r="R3" s="14">
        <f t="shared" si="1"/>
        <v>388.0967938</v>
      </c>
      <c r="S3" s="14">
        <f t="shared" si="1"/>
        <v>414.1387576</v>
      </c>
      <c r="T3" s="14">
        <f t="shared" si="1"/>
        <v>440.3972491</v>
      </c>
      <c r="U3" s="14">
        <f t="shared" si="1"/>
        <v>466.8732728</v>
      </c>
      <c r="V3" s="14">
        <f t="shared" si="1"/>
        <v>493.5678165</v>
      </c>
      <c r="W3" s="14">
        <f t="shared" si="1"/>
        <v>520.4818509</v>
      </c>
      <c r="X3" s="14">
        <f t="shared" si="1"/>
        <v>547.6163283</v>
      </c>
      <c r="Y3" s="14">
        <f t="shared" si="1"/>
        <v>574.972182</v>
      </c>
    </row>
    <row r="4">
      <c r="A4" s="5" t="str">
        <f>Assumptions!A16</f>
        <v>flour</v>
      </c>
      <c r="B4" s="11">
        <v>0.0</v>
      </c>
      <c r="C4" s="14">
        <f t="shared" ref="C4:Y4" si="2">B24</f>
        <v>6.25</v>
      </c>
      <c r="D4" s="14">
        <f t="shared" si="2"/>
        <v>12.475</v>
      </c>
      <c r="E4" s="14">
        <f t="shared" si="2"/>
        <v>18.67225</v>
      </c>
      <c r="F4" s="14">
        <f t="shared" si="2"/>
        <v>24.838915</v>
      </c>
      <c r="G4" s="14">
        <f t="shared" si="2"/>
        <v>30.97207287</v>
      </c>
      <c r="H4" s="14">
        <f t="shared" si="2"/>
        <v>37.06871216</v>
      </c>
      <c r="I4" s="14">
        <f t="shared" si="2"/>
        <v>43.12572989</v>
      </c>
      <c r="J4" s="14">
        <f t="shared" si="2"/>
        <v>49.13992924</v>
      </c>
      <c r="K4" s="14">
        <f t="shared" si="2"/>
        <v>55.10801723</v>
      </c>
      <c r="L4" s="14">
        <f t="shared" si="2"/>
        <v>61.0266023</v>
      </c>
      <c r="M4" s="14">
        <f t="shared" si="2"/>
        <v>66.89219191</v>
      </c>
      <c r="N4" s="14">
        <f t="shared" si="2"/>
        <v>72.70118999</v>
      </c>
      <c r="O4" s="14">
        <f t="shared" si="2"/>
        <v>78.44989439</v>
      </c>
      <c r="P4" s="14">
        <f t="shared" si="2"/>
        <v>84.13449426</v>
      </c>
      <c r="Q4" s="14">
        <f t="shared" si="2"/>
        <v>89.75106738</v>
      </c>
      <c r="R4" s="14">
        <f t="shared" si="2"/>
        <v>95.29557735</v>
      </c>
      <c r="S4" s="14">
        <f t="shared" si="2"/>
        <v>100.7638709</v>
      </c>
      <c r="T4" s="14">
        <f t="shared" si="2"/>
        <v>106.1516748</v>
      </c>
      <c r="U4" s="14">
        <f t="shared" si="2"/>
        <v>111.4545932</v>
      </c>
      <c r="V4" s="14">
        <f t="shared" si="2"/>
        <v>116.6681043</v>
      </c>
      <c r="W4" s="14">
        <f t="shared" si="2"/>
        <v>121.7875577</v>
      </c>
      <c r="X4" s="14">
        <f t="shared" si="2"/>
        <v>126.8081706</v>
      </c>
      <c r="Y4" s="14">
        <f t="shared" si="2"/>
        <v>131.7250253</v>
      </c>
    </row>
    <row r="5">
      <c r="A5" s="5" t="str">
        <f>Assumptions!A17</f>
        <v>butter</v>
      </c>
      <c r="B5" s="11">
        <v>0.0</v>
      </c>
      <c r="C5" s="14">
        <f t="shared" ref="C5:Y5" si="3">B25</f>
        <v>2.875</v>
      </c>
      <c r="D5" s="14">
        <f t="shared" si="3"/>
        <v>5.8025</v>
      </c>
      <c r="E5" s="14">
        <f t="shared" si="3"/>
        <v>8.783025</v>
      </c>
      <c r="F5" s="14">
        <f t="shared" si="3"/>
        <v>11.81709925</v>
      </c>
      <c r="G5" s="14">
        <f t="shared" si="3"/>
        <v>14.90524603</v>
      </c>
      <c r="H5" s="14">
        <f t="shared" si="3"/>
        <v>18.0479874</v>
      </c>
      <c r="I5" s="14">
        <f t="shared" si="3"/>
        <v>21.24584401</v>
      </c>
      <c r="J5" s="14">
        <f t="shared" si="3"/>
        <v>24.49933477</v>
      </c>
      <c r="K5" s="14">
        <f t="shared" si="3"/>
        <v>27.80897668</v>
      </c>
      <c r="L5" s="14">
        <f t="shared" si="3"/>
        <v>31.1752845</v>
      </c>
      <c r="M5" s="14">
        <f t="shared" si="3"/>
        <v>34.59877051</v>
      </c>
      <c r="N5" s="14">
        <f t="shared" si="3"/>
        <v>38.07994419</v>
      </c>
      <c r="O5" s="14">
        <f t="shared" si="3"/>
        <v>41.61931195</v>
      </c>
      <c r="P5" s="14">
        <f t="shared" si="3"/>
        <v>45.21737683</v>
      </c>
      <c r="Q5" s="14">
        <f t="shared" si="3"/>
        <v>48.87463815</v>
      </c>
      <c r="R5" s="14">
        <f t="shared" si="3"/>
        <v>52.59159121</v>
      </c>
      <c r="S5" s="14">
        <f t="shared" si="3"/>
        <v>56.36872694</v>
      </c>
      <c r="T5" s="14">
        <f t="shared" si="3"/>
        <v>60.20653154</v>
      </c>
      <c r="U5" s="14">
        <f t="shared" si="3"/>
        <v>64.10548613</v>
      </c>
      <c r="V5" s="14">
        <f t="shared" si="3"/>
        <v>68.06606638</v>
      </c>
      <c r="W5" s="14">
        <f t="shared" si="3"/>
        <v>72.08874209</v>
      </c>
      <c r="X5" s="14">
        <f t="shared" si="3"/>
        <v>76.17397683</v>
      </c>
      <c r="Y5" s="14">
        <f t="shared" si="3"/>
        <v>80.3222275</v>
      </c>
    </row>
    <row r="6">
      <c r="A6" s="5" t="str">
        <f>Assumptions!A18</f>
        <v>Sugar</v>
      </c>
      <c r="B6" s="11">
        <v>0.0</v>
      </c>
      <c r="C6" s="14">
        <f t="shared" ref="C6:Y6" si="4">B26</f>
        <v>2.875</v>
      </c>
      <c r="D6" s="14">
        <f t="shared" si="4"/>
        <v>5.8025</v>
      </c>
      <c r="E6" s="14">
        <f t="shared" si="4"/>
        <v>8.783025</v>
      </c>
      <c r="F6" s="14">
        <f t="shared" si="4"/>
        <v>11.81709925</v>
      </c>
      <c r="G6" s="14">
        <f t="shared" si="4"/>
        <v>14.90524603</v>
      </c>
      <c r="H6" s="14">
        <f t="shared" si="4"/>
        <v>18.0479874</v>
      </c>
      <c r="I6" s="14">
        <f t="shared" si="4"/>
        <v>21.24584401</v>
      </c>
      <c r="J6" s="14">
        <f t="shared" si="4"/>
        <v>24.49933477</v>
      </c>
      <c r="K6" s="14">
        <f t="shared" si="4"/>
        <v>27.80897668</v>
      </c>
      <c r="L6" s="14">
        <f t="shared" si="4"/>
        <v>31.1752845</v>
      </c>
      <c r="M6" s="14">
        <f t="shared" si="4"/>
        <v>34.59877051</v>
      </c>
      <c r="N6" s="14">
        <f t="shared" si="4"/>
        <v>38.07994419</v>
      </c>
      <c r="O6" s="14">
        <f t="shared" si="4"/>
        <v>41.61931195</v>
      </c>
      <c r="P6" s="14">
        <f t="shared" si="4"/>
        <v>45.21737683</v>
      </c>
      <c r="Q6" s="14">
        <f t="shared" si="4"/>
        <v>48.87463815</v>
      </c>
      <c r="R6" s="14">
        <f t="shared" si="4"/>
        <v>52.59159121</v>
      </c>
      <c r="S6" s="14">
        <f t="shared" si="4"/>
        <v>56.36872694</v>
      </c>
      <c r="T6" s="14">
        <f t="shared" si="4"/>
        <v>60.20653154</v>
      </c>
      <c r="U6" s="14">
        <f t="shared" si="4"/>
        <v>64.10548613</v>
      </c>
      <c r="V6" s="14">
        <f t="shared" si="4"/>
        <v>68.06606638</v>
      </c>
      <c r="W6" s="14">
        <f t="shared" si="4"/>
        <v>72.08874209</v>
      </c>
      <c r="X6" s="14">
        <f t="shared" si="4"/>
        <v>76.17397683</v>
      </c>
      <c r="Y6" s="14">
        <f t="shared" si="4"/>
        <v>80.3222275</v>
      </c>
    </row>
    <row r="7">
      <c r="A7" s="5" t="str">
        <f>Assumptions!A19</f>
        <v>Cocoa Powder</v>
      </c>
      <c r="B7" s="11">
        <v>0.0</v>
      </c>
      <c r="C7" s="14">
        <f t="shared" ref="C7:Y7" si="5">B27</f>
        <v>0.15</v>
      </c>
      <c r="D7" s="14">
        <f t="shared" si="5"/>
        <v>0.308</v>
      </c>
      <c r="E7" s="14">
        <f t="shared" si="5"/>
        <v>0.47421</v>
      </c>
      <c r="F7" s="14">
        <f t="shared" si="5"/>
        <v>0.6488447</v>
      </c>
      <c r="G7" s="14">
        <f t="shared" si="5"/>
        <v>0.832123599</v>
      </c>
      <c r="H7" s="14">
        <f t="shared" si="5"/>
        <v>1.024271096</v>
      </c>
      <c r="I7" s="14">
        <f t="shared" si="5"/>
        <v>1.225516593</v>
      </c>
      <c r="J7" s="14">
        <f t="shared" si="5"/>
        <v>1.436094601</v>
      </c>
      <c r="K7" s="14">
        <f t="shared" si="5"/>
        <v>1.656244846</v>
      </c>
      <c r="L7" s="14">
        <f t="shared" si="5"/>
        <v>1.886212379</v>
      </c>
      <c r="M7" s="14">
        <f t="shared" si="5"/>
        <v>2.12624769</v>
      </c>
      <c r="N7" s="14">
        <f t="shared" si="5"/>
        <v>2.376606817</v>
      </c>
      <c r="O7" s="14">
        <f t="shared" si="5"/>
        <v>2.637551468</v>
      </c>
      <c r="P7" s="14">
        <f t="shared" si="5"/>
        <v>2.909349138</v>
      </c>
      <c r="Q7" s="14">
        <f t="shared" si="5"/>
        <v>3.192273227</v>
      </c>
      <c r="R7" s="14">
        <f t="shared" si="5"/>
        <v>3.486603169</v>
      </c>
      <c r="S7" s="14">
        <f t="shared" si="5"/>
        <v>3.792624555</v>
      </c>
      <c r="T7" s="14">
        <f t="shared" si="5"/>
        <v>4.110629262</v>
      </c>
      <c r="U7" s="14">
        <f t="shared" si="5"/>
        <v>4.440915585</v>
      </c>
      <c r="V7" s="14">
        <f t="shared" si="5"/>
        <v>4.783788372</v>
      </c>
      <c r="W7" s="14">
        <f t="shared" si="5"/>
        <v>5.139559159</v>
      </c>
      <c r="X7" s="14">
        <f t="shared" si="5"/>
        <v>5.508546313</v>
      </c>
      <c r="Y7" s="14">
        <f t="shared" si="5"/>
        <v>5.891075169</v>
      </c>
    </row>
    <row r="8">
      <c r="A8" s="5" t="str">
        <f>Assumptions!A20</f>
        <v>Vanilla Extract</v>
      </c>
      <c r="B8" s="11">
        <v>0.0</v>
      </c>
      <c r="C8" s="14">
        <f t="shared" ref="C8:Y8" si="6">B28</f>
        <v>1.9</v>
      </c>
      <c r="D8" s="14">
        <f t="shared" si="6"/>
        <v>3.84925</v>
      </c>
      <c r="E8" s="14">
        <f t="shared" si="6"/>
        <v>5.84879125</v>
      </c>
      <c r="F8" s="14">
        <f t="shared" si="6"/>
        <v>7.899686106</v>
      </c>
      <c r="G8" s="14">
        <f t="shared" si="6"/>
        <v>10.00301845</v>
      </c>
      <c r="H8" s="14">
        <f t="shared" si="6"/>
        <v>12.15989414</v>
      </c>
      <c r="I8" s="14">
        <f t="shared" si="6"/>
        <v>14.37144142</v>
      </c>
      <c r="J8" s="14">
        <f t="shared" si="6"/>
        <v>16.63881139</v>
      </c>
      <c r="K8" s="14">
        <f t="shared" si="6"/>
        <v>18.96317847</v>
      </c>
      <c r="L8" s="14">
        <f t="shared" si="6"/>
        <v>21.34574084</v>
      </c>
      <c r="M8" s="14">
        <f t="shared" si="6"/>
        <v>23.78772096</v>
      </c>
      <c r="N8" s="14">
        <f t="shared" si="6"/>
        <v>26.290366</v>
      </c>
      <c r="O8" s="14">
        <f t="shared" si="6"/>
        <v>28.8549484</v>
      </c>
      <c r="P8" s="14">
        <f t="shared" si="6"/>
        <v>31.48276632</v>
      </c>
      <c r="Q8" s="14">
        <f t="shared" si="6"/>
        <v>34.17514419</v>
      </c>
      <c r="R8" s="14">
        <f t="shared" si="6"/>
        <v>36.93343323</v>
      </c>
      <c r="S8" s="14">
        <f t="shared" si="6"/>
        <v>39.75901199</v>
      </c>
      <c r="T8" s="14">
        <f t="shared" si="6"/>
        <v>42.65328687</v>
      </c>
      <c r="U8" s="14">
        <f t="shared" si="6"/>
        <v>45.61769272</v>
      </c>
      <c r="V8" s="14">
        <f t="shared" si="6"/>
        <v>48.65369339</v>
      </c>
      <c r="W8" s="14">
        <f t="shared" si="6"/>
        <v>51.76278231</v>
      </c>
      <c r="X8" s="14">
        <f t="shared" si="6"/>
        <v>54.94648308</v>
      </c>
      <c r="Y8" s="14">
        <f t="shared" si="6"/>
        <v>58.20635009</v>
      </c>
    </row>
    <row r="9">
      <c r="A9" s="5" t="str">
        <f>Assumptions!A21</f>
        <v>Honey</v>
      </c>
      <c r="B9" s="11">
        <v>0.0</v>
      </c>
      <c r="C9" s="14">
        <f t="shared" ref="C9:Y9" si="7">B29</f>
        <v>0.4</v>
      </c>
      <c r="D9" s="14">
        <f t="shared" si="7"/>
        <v>0.805</v>
      </c>
      <c r="E9" s="14">
        <f t="shared" si="7"/>
        <v>1.21505</v>
      </c>
      <c r="F9" s="14">
        <f t="shared" si="7"/>
        <v>1.630200125</v>
      </c>
      <c r="G9" s="14">
        <f t="shared" si="7"/>
        <v>2.050500611</v>
      </c>
      <c r="H9" s="14">
        <f t="shared" si="7"/>
        <v>2.476001792</v>
      </c>
      <c r="I9" s="14">
        <f t="shared" si="7"/>
        <v>2.906754082</v>
      </c>
      <c r="J9" s="14">
        <f t="shared" si="7"/>
        <v>3.342807963</v>
      </c>
      <c r="K9" s="14">
        <f t="shared" si="7"/>
        <v>3.784213967</v>
      </c>
      <c r="L9" s="14">
        <f t="shared" si="7"/>
        <v>4.231022657</v>
      </c>
      <c r="M9" s="14">
        <f t="shared" si="7"/>
        <v>4.683284615</v>
      </c>
      <c r="N9" s="14">
        <f t="shared" si="7"/>
        <v>5.141050418</v>
      </c>
      <c r="O9" s="14">
        <f t="shared" si="7"/>
        <v>5.604370622</v>
      </c>
      <c r="P9" s="14">
        <f t="shared" si="7"/>
        <v>6.073295739</v>
      </c>
      <c r="Q9" s="14">
        <f t="shared" si="7"/>
        <v>6.547876222</v>
      </c>
      <c r="R9" s="14">
        <f t="shared" si="7"/>
        <v>7.028162439</v>
      </c>
      <c r="S9" s="14">
        <f t="shared" si="7"/>
        <v>7.514204651</v>
      </c>
      <c r="T9" s="14">
        <f t="shared" si="7"/>
        <v>8.00605299</v>
      </c>
      <c r="U9" s="14">
        <f t="shared" si="7"/>
        <v>8.503757436</v>
      </c>
      <c r="V9" s="14">
        <f t="shared" si="7"/>
        <v>9.007367791</v>
      </c>
      <c r="W9" s="14">
        <f t="shared" si="7"/>
        <v>9.51693365</v>
      </c>
      <c r="X9" s="14">
        <f t="shared" si="7"/>
        <v>10.03250438</v>
      </c>
      <c r="Y9" s="14">
        <f t="shared" si="7"/>
        <v>10.55412909</v>
      </c>
    </row>
    <row r="10">
      <c r="A10" s="5" t="str">
        <f>Assumptions!A22</f>
        <v>Red food Color</v>
      </c>
      <c r="B10" s="11">
        <v>0.0</v>
      </c>
      <c r="C10" s="14">
        <f t="shared" ref="C10:Y10" si="8">B30</f>
        <v>0.325</v>
      </c>
      <c r="D10" s="14">
        <f t="shared" si="8"/>
        <v>0.6465</v>
      </c>
      <c r="E10" s="14">
        <f t="shared" si="8"/>
        <v>0.96443</v>
      </c>
      <c r="F10" s="14">
        <f t="shared" si="8"/>
        <v>1.2787186</v>
      </c>
      <c r="G10" s="14">
        <f t="shared" si="8"/>
        <v>1.589292972</v>
      </c>
      <c r="H10" s="14">
        <f t="shared" si="8"/>
        <v>1.896078831</v>
      </c>
      <c r="I10" s="14">
        <f t="shared" si="8"/>
        <v>2.199000408</v>
      </c>
      <c r="J10" s="14">
        <f t="shared" si="8"/>
        <v>2.497980416</v>
      </c>
      <c r="K10" s="14">
        <f t="shared" si="8"/>
        <v>2.792940025</v>
      </c>
      <c r="L10" s="14">
        <f t="shared" si="8"/>
        <v>3.083798825</v>
      </c>
      <c r="M10" s="14">
        <f t="shared" si="8"/>
        <v>3.370474802</v>
      </c>
      <c r="N10" s="14">
        <f t="shared" si="8"/>
        <v>3.652884298</v>
      </c>
      <c r="O10" s="14">
        <f t="shared" si="8"/>
        <v>3.930941984</v>
      </c>
      <c r="P10" s="14">
        <f t="shared" si="8"/>
        <v>4.204560823</v>
      </c>
      <c r="Q10" s="14">
        <f t="shared" si="8"/>
        <v>4.47365204</v>
      </c>
      <c r="R10" s="14">
        <f t="shared" si="8"/>
        <v>4.73812508</v>
      </c>
      <c r="S10" s="14">
        <f t="shared" si="8"/>
        <v>4.997887582</v>
      </c>
      <c r="T10" s="14">
        <f t="shared" si="8"/>
        <v>5.252845334</v>
      </c>
      <c r="U10" s="14">
        <f t="shared" si="8"/>
        <v>5.50290224</v>
      </c>
      <c r="V10" s="14">
        <f t="shared" si="8"/>
        <v>5.747960285</v>
      </c>
      <c r="W10" s="14">
        <f t="shared" si="8"/>
        <v>5.987919491</v>
      </c>
      <c r="X10" s="14">
        <f t="shared" si="8"/>
        <v>6.222677881</v>
      </c>
      <c r="Y10" s="14">
        <f t="shared" si="8"/>
        <v>6.452131438</v>
      </c>
    </row>
    <row r="11">
      <c r="A11" s="5" t="str">
        <f>Assumptions!A23</f>
        <v/>
      </c>
      <c r="B11" s="5"/>
      <c r="C11" s="5"/>
      <c r="D11" s="5"/>
      <c r="E11" s="5"/>
      <c r="F11" s="5"/>
      <c r="G11" s="5"/>
      <c r="H11" s="5"/>
      <c r="I11" s="5"/>
      <c r="J11" s="5"/>
      <c r="K11" s="5"/>
      <c r="L11" s="5"/>
      <c r="M11" s="5"/>
      <c r="N11" s="5"/>
      <c r="O11" s="5"/>
      <c r="P11" s="5"/>
      <c r="Q11" s="5"/>
      <c r="R11" s="5"/>
      <c r="S11" s="5"/>
      <c r="T11" s="5"/>
      <c r="U11" s="5"/>
      <c r="V11" s="5"/>
      <c r="W11" s="5"/>
      <c r="X11" s="5"/>
      <c r="Y11" s="5"/>
    </row>
    <row r="12">
      <c r="A12" s="5" t="s">
        <v>82</v>
      </c>
      <c r="B12" s="5"/>
      <c r="C12" s="5"/>
      <c r="D12" s="5"/>
      <c r="E12" s="5"/>
      <c r="F12" s="5"/>
      <c r="G12" s="5"/>
      <c r="H12" s="5"/>
      <c r="I12" s="5"/>
      <c r="J12" s="5"/>
      <c r="K12" s="5"/>
      <c r="L12" s="5"/>
      <c r="M12" s="5"/>
      <c r="N12" s="5"/>
      <c r="O12" s="5"/>
      <c r="P12" s="5"/>
      <c r="Q12" s="5"/>
      <c r="R12" s="5"/>
      <c r="S12" s="5"/>
      <c r="T12" s="5"/>
      <c r="U12" s="5"/>
      <c r="V12" s="5"/>
      <c r="W12" s="5"/>
      <c r="X12" s="5"/>
      <c r="Y12" s="5"/>
    </row>
    <row r="13">
      <c r="A13" s="5" t="str">
        <f t="shared" ref="A13:A21" si="9">A3</f>
        <v>Milk Powder</v>
      </c>
      <c r="B13" s="14">
        <f>'Calcs-1'!B61-'Calcs-1'!B51</f>
        <v>22.725</v>
      </c>
      <c r="C13" s="14">
        <f>'Calcs-1'!C61-'Calcs-1'!C51</f>
        <v>22.92375</v>
      </c>
      <c r="D13" s="14">
        <f>'Calcs-1'!D61-'Calcs-1'!D51</f>
        <v>23.12368125</v>
      </c>
      <c r="E13" s="14">
        <f>'Calcs-1'!E61-'Calcs-1'!E51</f>
        <v>23.32478691</v>
      </c>
      <c r="F13" s="14">
        <f>'Calcs-1'!F61-'Calcs-1'!F51</f>
        <v>23.52705964</v>
      </c>
      <c r="G13" s="14">
        <f>'Calcs-1'!G61-'Calcs-1'!G51</f>
        <v>23.73049161</v>
      </c>
      <c r="H13" s="14">
        <f>'Calcs-1'!H61-'Calcs-1'!H51</f>
        <v>23.93507447</v>
      </c>
      <c r="I13" s="14">
        <f>'Calcs-1'!I61-'Calcs-1'!I51</f>
        <v>24.14079934</v>
      </c>
      <c r="J13" s="14">
        <f>'Calcs-1'!J61-'Calcs-1'!J51</f>
        <v>24.34765678</v>
      </c>
      <c r="K13" s="14">
        <f>'Calcs-1'!K61-'Calcs-1'!K51</f>
        <v>24.5556368</v>
      </c>
      <c r="L13" s="14">
        <f>'Calcs-1'!L61-'Calcs-1'!L51</f>
        <v>24.76472883</v>
      </c>
      <c r="M13" s="14">
        <f>'Calcs-1'!M61-'Calcs-1'!M51</f>
        <v>24.9749217</v>
      </c>
      <c r="N13" s="14">
        <f>'Calcs-1'!N61-'Calcs-1'!N51</f>
        <v>25.18620363</v>
      </c>
      <c r="O13" s="14">
        <f>'Calcs-1'!O61-'Calcs-1'!O51</f>
        <v>25.39856219</v>
      </c>
      <c r="P13" s="14">
        <f>'Calcs-1'!P61-'Calcs-1'!P51</f>
        <v>25.61198434</v>
      </c>
      <c r="Q13" s="14">
        <f>'Calcs-1'!Q61-'Calcs-1'!Q51</f>
        <v>25.82645633</v>
      </c>
      <c r="R13" s="14">
        <f>'Calcs-1'!R61-'Calcs-1'!R51</f>
        <v>26.04196376</v>
      </c>
      <c r="S13" s="14">
        <f>'Calcs-1'!S61-'Calcs-1'!S51</f>
        <v>26.25849149</v>
      </c>
      <c r="T13" s="14">
        <f>'Calcs-1'!T61-'Calcs-1'!T51</f>
        <v>26.4760237</v>
      </c>
      <c r="U13" s="14">
        <f>'Calcs-1'!U61-'Calcs-1'!U51</f>
        <v>26.69454378</v>
      </c>
      <c r="V13" s="14">
        <f>'Calcs-1'!V61-'Calcs-1'!V51</f>
        <v>26.91403438</v>
      </c>
      <c r="W13" s="14">
        <f>'Calcs-1'!W61-'Calcs-1'!W51</f>
        <v>27.13447736</v>
      </c>
      <c r="X13" s="14">
        <f>'Calcs-1'!X61-'Calcs-1'!X51</f>
        <v>27.35585376</v>
      </c>
      <c r="Y13" s="14">
        <f>'Calcs-1'!Y61-'Calcs-1'!Y51</f>
        <v>27.5781438</v>
      </c>
    </row>
    <row r="14">
      <c r="A14" s="5" t="str">
        <f t="shared" si="9"/>
        <v>flour</v>
      </c>
      <c r="B14" s="14">
        <f>'Calcs-1'!B62-'Calcs-1'!B52</f>
        <v>6.25</v>
      </c>
      <c r="C14" s="14">
        <f>'Calcs-1'!C62-'Calcs-1'!C52</f>
        <v>6.225</v>
      </c>
      <c r="D14" s="14">
        <f>'Calcs-1'!D62-'Calcs-1'!D52</f>
        <v>6.19725</v>
      </c>
      <c r="E14" s="14">
        <f>'Calcs-1'!E62-'Calcs-1'!E52</f>
        <v>6.166665</v>
      </c>
      <c r="F14" s="14">
        <f>'Calcs-1'!F62-'Calcs-1'!F52</f>
        <v>6.133157869</v>
      </c>
      <c r="G14" s="14">
        <f>'Calcs-1'!G62-'Calcs-1'!G52</f>
        <v>6.096639294</v>
      </c>
      <c r="H14" s="14">
        <f>'Calcs-1'!H62-'Calcs-1'!H52</f>
        <v>6.05701773</v>
      </c>
      <c r="I14" s="14">
        <f>'Calcs-1'!I62-'Calcs-1'!I52</f>
        <v>6.01419935</v>
      </c>
      <c r="J14" s="14">
        <f>'Calcs-1'!J62-'Calcs-1'!J52</f>
        <v>5.968087984</v>
      </c>
      <c r="K14" s="14">
        <f>'Calcs-1'!K62-'Calcs-1'!K52</f>
        <v>5.918585073</v>
      </c>
      <c r="L14" s="14">
        <f>'Calcs-1'!L62-'Calcs-1'!L52</f>
        <v>5.86558961</v>
      </c>
      <c r="M14" s="14">
        <f>'Calcs-1'!M62-'Calcs-1'!M52</f>
        <v>5.808998078</v>
      </c>
      <c r="N14" s="14">
        <f>'Calcs-1'!N62-'Calcs-1'!N52</f>
        <v>5.748704401</v>
      </c>
      <c r="O14" s="14">
        <f>'Calcs-1'!O62-'Calcs-1'!O52</f>
        <v>5.684599875</v>
      </c>
      <c r="P14" s="14">
        <f>'Calcs-1'!P62-'Calcs-1'!P52</f>
        <v>5.616573112</v>
      </c>
      <c r="Q14" s="14">
        <f>'Calcs-1'!Q62-'Calcs-1'!Q52</f>
        <v>5.544509976</v>
      </c>
      <c r="R14" s="14">
        <f>'Calcs-1'!R62-'Calcs-1'!R52</f>
        <v>5.468293517</v>
      </c>
      <c r="S14" s="14">
        <f>'Calcs-1'!S62-'Calcs-1'!S52</f>
        <v>5.387803911</v>
      </c>
      <c r="T14" s="14">
        <f>'Calcs-1'!T62-'Calcs-1'!T52</f>
        <v>5.302918385</v>
      </c>
      <c r="U14" s="14">
        <f>'Calcs-1'!U62-'Calcs-1'!U52</f>
        <v>5.213511155</v>
      </c>
      <c r="V14" s="14">
        <f>'Calcs-1'!V62-'Calcs-1'!V52</f>
        <v>5.119453354</v>
      </c>
      <c r="W14" s="14">
        <f>'Calcs-1'!W62-'Calcs-1'!W52</f>
        <v>5.020612958</v>
      </c>
      <c r="X14" s="14">
        <f>'Calcs-1'!X62-'Calcs-1'!X52</f>
        <v>4.916854715</v>
      </c>
      <c r="Y14" s="14">
        <f>'Calcs-1'!Y62-'Calcs-1'!Y52</f>
        <v>4.80804007</v>
      </c>
    </row>
    <row r="15">
      <c r="A15" s="5" t="str">
        <f t="shared" si="9"/>
        <v>butter</v>
      </c>
      <c r="B15" s="14">
        <f>'Calcs-1'!B63-'Calcs-1'!B53</f>
        <v>2.875</v>
      </c>
      <c r="C15" s="14">
        <f>'Calcs-1'!C63-'Calcs-1'!C53</f>
        <v>2.9275</v>
      </c>
      <c r="D15" s="14">
        <f>'Calcs-1'!D63-'Calcs-1'!D53</f>
        <v>2.980525</v>
      </c>
      <c r="E15" s="14">
        <f>'Calcs-1'!E63-'Calcs-1'!E53</f>
        <v>3.03407425</v>
      </c>
      <c r="F15" s="14">
        <f>'Calcs-1'!F63-'Calcs-1'!F53</f>
        <v>3.088146777</v>
      </c>
      <c r="G15" s="14">
        <f>'Calcs-1'!G63-'Calcs-1'!G53</f>
        <v>3.142741376</v>
      </c>
      <c r="H15" s="14">
        <f>'Calcs-1'!H63-'Calcs-1'!H53</f>
        <v>3.197856603</v>
      </c>
      <c r="I15" s="14">
        <f>'Calcs-1'!I63-'Calcs-1'!I53</f>
        <v>3.253490765</v>
      </c>
      <c r="J15" s="14">
        <f>'Calcs-1'!J63-'Calcs-1'!J53</f>
        <v>3.30964191</v>
      </c>
      <c r="K15" s="14">
        <f>'Calcs-1'!K63-'Calcs-1'!K53</f>
        <v>3.366307822</v>
      </c>
      <c r="L15" s="14">
        <f>'Calcs-1'!L63-'Calcs-1'!L53</f>
        <v>3.423486004</v>
      </c>
      <c r="M15" s="14">
        <f>'Calcs-1'!M63-'Calcs-1'!M53</f>
        <v>3.481173678</v>
      </c>
      <c r="N15" s="14">
        <f>'Calcs-1'!N63-'Calcs-1'!N53</f>
        <v>3.539367764</v>
      </c>
      <c r="O15" s="14">
        <f>'Calcs-1'!O63-'Calcs-1'!O53</f>
        <v>3.598064879</v>
      </c>
      <c r="P15" s="14">
        <f>'Calcs-1'!P63-'Calcs-1'!P53</f>
        <v>3.657261321</v>
      </c>
      <c r="Q15" s="14">
        <f>'Calcs-1'!Q63-'Calcs-1'!Q53</f>
        <v>3.716953061</v>
      </c>
      <c r="R15" s="14">
        <f>'Calcs-1'!R63-'Calcs-1'!R53</f>
        <v>3.777135727</v>
      </c>
      <c r="S15" s="14">
        <f>'Calcs-1'!S63-'Calcs-1'!S53</f>
        <v>3.8378046</v>
      </c>
      <c r="T15" s="14">
        <f>'Calcs-1'!T63-'Calcs-1'!T53</f>
        <v>3.898954593</v>
      </c>
      <c r="U15" s="14">
        <f>'Calcs-1'!U63-'Calcs-1'!U53</f>
        <v>3.960580246</v>
      </c>
      <c r="V15" s="14">
        <f>'Calcs-1'!V63-'Calcs-1'!V53</f>
        <v>4.022675712</v>
      </c>
      <c r="W15" s="14">
        <f>'Calcs-1'!W63-'Calcs-1'!W53</f>
        <v>4.085234741</v>
      </c>
      <c r="X15" s="14">
        <f>'Calcs-1'!X63-'Calcs-1'!X53</f>
        <v>4.148250668</v>
      </c>
      <c r="Y15" s="14">
        <f>'Calcs-1'!Y63-'Calcs-1'!Y53</f>
        <v>4.211716402</v>
      </c>
    </row>
    <row r="16">
      <c r="A16" s="5" t="str">
        <f t="shared" si="9"/>
        <v>Sugar</v>
      </c>
      <c r="B16" s="14">
        <f>'Calcs-1'!B64-'Calcs-1'!B54</f>
        <v>2.875</v>
      </c>
      <c r="C16" s="14">
        <f>'Calcs-1'!C64-'Calcs-1'!C54</f>
        <v>2.9275</v>
      </c>
      <c r="D16" s="14">
        <f>'Calcs-1'!D64-'Calcs-1'!D54</f>
        <v>2.980525</v>
      </c>
      <c r="E16" s="14">
        <f>'Calcs-1'!E64-'Calcs-1'!E54</f>
        <v>3.03407425</v>
      </c>
      <c r="F16" s="14">
        <f>'Calcs-1'!F64-'Calcs-1'!F54</f>
        <v>3.088146777</v>
      </c>
      <c r="G16" s="14">
        <f>'Calcs-1'!G64-'Calcs-1'!G54</f>
        <v>3.142741376</v>
      </c>
      <c r="H16" s="14">
        <f>'Calcs-1'!H64-'Calcs-1'!H54</f>
        <v>3.197856603</v>
      </c>
      <c r="I16" s="14">
        <f>'Calcs-1'!I64-'Calcs-1'!I54</f>
        <v>3.253490765</v>
      </c>
      <c r="J16" s="14">
        <f>'Calcs-1'!J64-'Calcs-1'!J54</f>
        <v>3.30964191</v>
      </c>
      <c r="K16" s="14">
        <f>'Calcs-1'!K64-'Calcs-1'!K54</f>
        <v>3.366307822</v>
      </c>
      <c r="L16" s="14">
        <f>'Calcs-1'!L64-'Calcs-1'!L54</f>
        <v>3.423486004</v>
      </c>
      <c r="M16" s="14">
        <f>'Calcs-1'!M64-'Calcs-1'!M54</f>
        <v>3.481173678</v>
      </c>
      <c r="N16" s="14">
        <f>'Calcs-1'!N64-'Calcs-1'!N54</f>
        <v>3.539367764</v>
      </c>
      <c r="O16" s="14">
        <f>'Calcs-1'!O64-'Calcs-1'!O54</f>
        <v>3.598064879</v>
      </c>
      <c r="P16" s="14">
        <f>'Calcs-1'!P64-'Calcs-1'!P54</f>
        <v>3.657261321</v>
      </c>
      <c r="Q16" s="14">
        <f>'Calcs-1'!Q64-'Calcs-1'!Q54</f>
        <v>3.716953061</v>
      </c>
      <c r="R16" s="14">
        <f>'Calcs-1'!R64-'Calcs-1'!R54</f>
        <v>3.777135727</v>
      </c>
      <c r="S16" s="14">
        <f>'Calcs-1'!S64-'Calcs-1'!S54</f>
        <v>3.8378046</v>
      </c>
      <c r="T16" s="14">
        <f>'Calcs-1'!T64-'Calcs-1'!T54</f>
        <v>3.898954593</v>
      </c>
      <c r="U16" s="14">
        <f>'Calcs-1'!U64-'Calcs-1'!U54</f>
        <v>3.960580246</v>
      </c>
      <c r="V16" s="14">
        <f>'Calcs-1'!V64-'Calcs-1'!V54</f>
        <v>4.022675712</v>
      </c>
      <c r="W16" s="14">
        <f>'Calcs-1'!W64-'Calcs-1'!W54</f>
        <v>4.085234741</v>
      </c>
      <c r="X16" s="14">
        <f>'Calcs-1'!X64-'Calcs-1'!X54</f>
        <v>4.148250668</v>
      </c>
      <c r="Y16" s="14">
        <f>'Calcs-1'!Y64-'Calcs-1'!Y54</f>
        <v>4.211716402</v>
      </c>
    </row>
    <row r="17">
      <c r="A17" s="5" t="str">
        <f t="shared" si="9"/>
        <v>Cocoa Powder</v>
      </c>
      <c r="B17" s="14">
        <f>'Calcs-1'!B65-'Calcs-1'!B55</f>
        <v>0.15</v>
      </c>
      <c r="C17" s="14">
        <f>'Calcs-1'!C65-'Calcs-1'!C55</f>
        <v>0.158</v>
      </c>
      <c r="D17" s="14">
        <f>'Calcs-1'!D65-'Calcs-1'!D55</f>
        <v>0.16621</v>
      </c>
      <c r="E17" s="14">
        <f>'Calcs-1'!E65-'Calcs-1'!E55</f>
        <v>0.1746347</v>
      </c>
      <c r="F17" s="14">
        <f>'Calcs-1'!F65-'Calcs-1'!F55</f>
        <v>0.183278899</v>
      </c>
      <c r="G17" s="14">
        <f>'Calcs-1'!G65-'Calcs-1'!G55</f>
        <v>0.192147497</v>
      </c>
      <c r="H17" s="14">
        <f>'Calcs-1'!H65-'Calcs-1'!H55</f>
        <v>0.2012454972</v>
      </c>
      <c r="I17" s="14">
        <f>'Calcs-1'!I65-'Calcs-1'!I55</f>
        <v>0.2105780079</v>
      </c>
      <c r="J17" s="14">
        <f>'Calcs-1'!J65-'Calcs-1'!J55</f>
        <v>0.2201502448</v>
      </c>
      <c r="K17" s="14">
        <f>'Calcs-1'!K65-'Calcs-1'!K55</f>
        <v>0.2299675333</v>
      </c>
      <c r="L17" s="14">
        <f>'Calcs-1'!L65-'Calcs-1'!L55</f>
        <v>0.2400353103</v>
      </c>
      <c r="M17" s="14">
        <f>'Calcs-1'!M65-'Calcs-1'!M55</f>
        <v>0.2503591271</v>
      </c>
      <c r="N17" s="14">
        <f>'Calcs-1'!N65-'Calcs-1'!N55</f>
        <v>0.2609446514</v>
      </c>
      <c r="O17" s="14">
        <f>'Calcs-1'!O65-'Calcs-1'!O55</f>
        <v>0.2717976696</v>
      </c>
      <c r="P17" s="14">
        <f>'Calcs-1'!P65-'Calcs-1'!P55</f>
        <v>0.2829240894</v>
      </c>
      <c r="Q17" s="14">
        <f>'Calcs-1'!Q65-'Calcs-1'!Q55</f>
        <v>0.2943299422</v>
      </c>
      <c r="R17" s="14">
        <f>'Calcs-1'!R65-'Calcs-1'!R55</f>
        <v>0.3060213858</v>
      </c>
      <c r="S17" s="14">
        <f>'Calcs-1'!S65-'Calcs-1'!S55</f>
        <v>0.3180047068</v>
      </c>
      <c r="T17" s="14">
        <f>'Calcs-1'!T65-'Calcs-1'!T55</f>
        <v>0.3302863231</v>
      </c>
      <c r="U17" s="14">
        <f>'Calcs-1'!U65-'Calcs-1'!U55</f>
        <v>0.3428727869</v>
      </c>
      <c r="V17" s="14">
        <f>'Calcs-1'!V65-'Calcs-1'!V55</f>
        <v>0.3557707874</v>
      </c>
      <c r="W17" s="14">
        <f>'Calcs-1'!W65-'Calcs-1'!W55</f>
        <v>0.3689871534</v>
      </c>
      <c r="X17" s="14">
        <f>'Calcs-1'!X65-'Calcs-1'!X55</f>
        <v>0.3825288561</v>
      </c>
      <c r="Y17" s="14">
        <f>'Calcs-1'!Y65-'Calcs-1'!Y55</f>
        <v>0.3964030126</v>
      </c>
    </row>
    <row r="18">
      <c r="A18" s="5" t="str">
        <f t="shared" si="9"/>
        <v>Vanilla Extract</v>
      </c>
      <c r="B18" s="14">
        <f>'Calcs-1'!B66-'Calcs-1'!B56</f>
        <v>1.9</v>
      </c>
      <c r="C18" s="14">
        <f>'Calcs-1'!C66-'Calcs-1'!C56</f>
        <v>1.94925</v>
      </c>
      <c r="D18" s="14">
        <f>'Calcs-1'!D66-'Calcs-1'!D56</f>
        <v>1.99954125</v>
      </c>
      <c r="E18" s="14">
        <f>'Calcs-1'!E66-'Calcs-1'!E56</f>
        <v>2.050894856</v>
      </c>
      <c r="F18" s="14">
        <f>'Calcs-1'!F66-'Calcs-1'!F56</f>
        <v>2.103332349</v>
      </c>
      <c r="G18" s="14">
        <f>'Calcs-1'!G66-'Calcs-1'!G56</f>
        <v>2.156875689</v>
      </c>
      <c r="H18" s="14">
        <f>'Calcs-1'!H66-'Calcs-1'!H56</f>
        <v>2.211547279</v>
      </c>
      <c r="I18" s="14">
        <f>'Calcs-1'!I66-'Calcs-1'!I56</f>
        <v>2.267369972</v>
      </c>
      <c r="J18" s="14">
        <f>'Calcs-1'!J66-'Calcs-1'!J56</f>
        <v>2.324367077</v>
      </c>
      <c r="K18" s="14">
        <f>'Calcs-1'!K66-'Calcs-1'!K56</f>
        <v>2.382562372</v>
      </c>
      <c r="L18" s="14">
        <f>'Calcs-1'!L66-'Calcs-1'!L56</f>
        <v>2.441980114</v>
      </c>
      <c r="M18" s="14">
        <f>'Calcs-1'!M66-'Calcs-1'!M56</f>
        <v>2.502645043</v>
      </c>
      <c r="N18" s="14">
        <f>'Calcs-1'!N66-'Calcs-1'!N56</f>
        <v>2.564582397</v>
      </c>
      <c r="O18" s="14">
        <f>'Calcs-1'!O66-'Calcs-1'!O56</f>
        <v>2.62781792</v>
      </c>
      <c r="P18" s="14">
        <f>'Calcs-1'!P66-'Calcs-1'!P56</f>
        <v>2.692377873</v>
      </c>
      <c r="Q18" s="14">
        <f>'Calcs-1'!Q66-'Calcs-1'!Q56</f>
        <v>2.758289043</v>
      </c>
      <c r="R18" s="14">
        <f>'Calcs-1'!R66-'Calcs-1'!R56</f>
        <v>2.825578755</v>
      </c>
      <c r="S18" s="14">
        <f>'Calcs-1'!S66-'Calcs-1'!S56</f>
        <v>2.894274881</v>
      </c>
      <c r="T18" s="14">
        <f>'Calcs-1'!T66-'Calcs-1'!T56</f>
        <v>2.964405851</v>
      </c>
      <c r="U18" s="14">
        <f>'Calcs-1'!U66-'Calcs-1'!U56</f>
        <v>3.036000669</v>
      </c>
      <c r="V18" s="14">
        <f>'Calcs-1'!V66-'Calcs-1'!V56</f>
        <v>3.109088916</v>
      </c>
      <c r="W18" s="14">
        <f>'Calcs-1'!W66-'Calcs-1'!W56</f>
        <v>3.18370077</v>
      </c>
      <c r="X18" s="14">
        <f>'Calcs-1'!X66-'Calcs-1'!X56</f>
        <v>3.259867011</v>
      </c>
      <c r="Y18" s="14">
        <f>'Calcs-1'!Y66-'Calcs-1'!Y56</f>
        <v>3.337619038</v>
      </c>
    </row>
    <row r="19">
      <c r="A19" s="5" t="str">
        <f t="shared" si="9"/>
        <v>Honey</v>
      </c>
      <c r="B19" s="14">
        <f>'Calcs-1'!B67-'Calcs-1'!B57</f>
        <v>0.4</v>
      </c>
      <c r="C19" s="14">
        <f>'Calcs-1'!C67-'Calcs-1'!C57</f>
        <v>0.405</v>
      </c>
      <c r="D19" s="14">
        <f>'Calcs-1'!D67-'Calcs-1'!D57</f>
        <v>0.41005</v>
      </c>
      <c r="E19" s="14">
        <f>'Calcs-1'!E67-'Calcs-1'!E57</f>
        <v>0.415150125</v>
      </c>
      <c r="F19" s="14">
        <f>'Calcs-1'!F67-'Calcs-1'!F57</f>
        <v>0.4203004863</v>
      </c>
      <c r="G19" s="14">
        <f>'Calcs-1'!G67-'Calcs-1'!G57</f>
        <v>0.4255011807</v>
      </c>
      <c r="H19" s="14">
        <f>'Calcs-1'!H67-'Calcs-1'!H57</f>
        <v>0.4307522902</v>
      </c>
      <c r="I19" s="14">
        <f>'Calcs-1'!I67-'Calcs-1'!I57</f>
        <v>0.4360538811</v>
      </c>
      <c r="J19" s="14">
        <f>'Calcs-1'!J67-'Calcs-1'!J57</f>
        <v>0.4414060035</v>
      </c>
      <c r="K19" s="14">
        <f>'Calcs-1'!K67-'Calcs-1'!K57</f>
        <v>0.4468086907</v>
      </c>
      <c r="L19" s="14">
        <f>'Calcs-1'!L67-'Calcs-1'!L57</f>
        <v>0.4522619581</v>
      </c>
      <c r="M19" s="14">
        <f>'Calcs-1'!M67-'Calcs-1'!M57</f>
        <v>0.4577658029</v>
      </c>
      <c r="N19" s="14">
        <f>'Calcs-1'!N67-'Calcs-1'!N57</f>
        <v>0.4633202033</v>
      </c>
      <c r="O19" s="14">
        <f>'Calcs-1'!O67-'Calcs-1'!O57</f>
        <v>0.4689251175</v>
      </c>
      <c r="P19" s="14">
        <f>'Calcs-1'!P67-'Calcs-1'!P57</f>
        <v>0.4745804832</v>
      </c>
      <c r="Q19" s="14">
        <f>'Calcs-1'!Q67-'Calcs-1'!Q57</f>
        <v>0.4802862167</v>
      </c>
      <c r="R19" s="14">
        <f>'Calcs-1'!R67-'Calcs-1'!R57</f>
        <v>0.4860422118</v>
      </c>
      <c r="S19" s="14">
        <f>'Calcs-1'!S67-'Calcs-1'!S57</f>
        <v>0.4918483393</v>
      </c>
      <c r="T19" s="14">
        <f>'Calcs-1'!T67-'Calcs-1'!T57</f>
        <v>0.4977044461</v>
      </c>
      <c r="U19" s="14">
        <f>'Calcs-1'!U67-'Calcs-1'!U57</f>
        <v>0.5036103541</v>
      </c>
      <c r="V19" s="14">
        <f>'Calcs-1'!V67-'Calcs-1'!V57</f>
        <v>0.5095658592</v>
      </c>
      <c r="W19" s="14">
        <f>'Calcs-1'!W67-'Calcs-1'!W57</f>
        <v>0.5155707307</v>
      </c>
      <c r="X19" s="14">
        <f>'Calcs-1'!X67-'Calcs-1'!X57</f>
        <v>0.5216247098</v>
      </c>
      <c r="Y19" s="14">
        <f>'Calcs-1'!Y67-'Calcs-1'!Y57</f>
        <v>0.5277275091</v>
      </c>
    </row>
    <row r="20">
      <c r="A20" s="5" t="str">
        <f t="shared" si="9"/>
        <v>Red food Color</v>
      </c>
      <c r="B20" s="14">
        <f>'Calcs-1'!B68-'Calcs-1'!B58</f>
        <v>0.325</v>
      </c>
      <c r="C20" s="14">
        <f>'Calcs-1'!C68-'Calcs-1'!C58</f>
        <v>0.3215</v>
      </c>
      <c r="D20" s="14">
        <f>'Calcs-1'!D68-'Calcs-1'!D58</f>
        <v>0.31793</v>
      </c>
      <c r="E20" s="14">
        <f>'Calcs-1'!E68-'Calcs-1'!E58</f>
        <v>0.3142886</v>
      </c>
      <c r="F20" s="14">
        <f>'Calcs-1'!F68-'Calcs-1'!F58</f>
        <v>0.310574372</v>
      </c>
      <c r="G20" s="14">
        <f>'Calcs-1'!G68-'Calcs-1'!G58</f>
        <v>0.3067858594</v>
      </c>
      <c r="H20" s="14">
        <f>'Calcs-1'!H68-'Calcs-1'!H58</f>
        <v>0.3029215766</v>
      </c>
      <c r="I20" s="14">
        <f>'Calcs-1'!I68-'Calcs-1'!I58</f>
        <v>0.2989800082</v>
      </c>
      <c r="J20" s="14">
        <f>'Calcs-1'!J68-'Calcs-1'!J58</f>
        <v>0.2949596083</v>
      </c>
      <c r="K20" s="14">
        <f>'Calcs-1'!K68-'Calcs-1'!K58</f>
        <v>0.2908588005</v>
      </c>
      <c r="L20" s="14">
        <f>'Calcs-1'!L68-'Calcs-1'!L58</f>
        <v>0.2866759765</v>
      </c>
      <c r="M20" s="14">
        <f>'Calcs-1'!M68-'Calcs-1'!M58</f>
        <v>0.282409496</v>
      </c>
      <c r="N20" s="14">
        <f>'Calcs-1'!N68-'Calcs-1'!N58</f>
        <v>0.278057686</v>
      </c>
      <c r="O20" s="14">
        <f>'Calcs-1'!O68-'Calcs-1'!O58</f>
        <v>0.2736188397</v>
      </c>
      <c r="P20" s="14">
        <f>'Calcs-1'!P68-'Calcs-1'!P58</f>
        <v>0.2690912165</v>
      </c>
      <c r="Q20" s="14">
        <f>'Calcs-1'!Q68-'Calcs-1'!Q58</f>
        <v>0.2644730408</v>
      </c>
      <c r="R20" s="14">
        <f>'Calcs-1'!R68-'Calcs-1'!R58</f>
        <v>0.2597625016</v>
      </c>
      <c r="S20" s="14">
        <f>'Calcs-1'!S68-'Calcs-1'!S58</f>
        <v>0.2549577516</v>
      </c>
      <c r="T20" s="14">
        <f>'Calcs-1'!T68-'Calcs-1'!T58</f>
        <v>0.2500569067</v>
      </c>
      <c r="U20" s="14">
        <f>'Calcs-1'!U68-'Calcs-1'!U58</f>
        <v>0.2450580448</v>
      </c>
      <c r="V20" s="14">
        <f>'Calcs-1'!V68-'Calcs-1'!V58</f>
        <v>0.2399592057</v>
      </c>
      <c r="W20" s="14">
        <f>'Calcs-1'!W68-'Calcs-1'!W58</f>
        <v>0.2347583898</v>
      </c>
      <c r="X20" s="14">
        <f>'Calcs-1'!X68-'Calcs-1'!X58</f>
        <v>0.2294535576</v>
      </c>
      <c r="Y20" s="14">
        <f>'Calcs-1'!Y68-'Calcs-1'!Y58</f>
        <v>0.2240426288</v>
      </c>
    </row>
    <row r="21">
      <c r="A21" s="5" t="str">
        <f t="shared" si="9"/>
        <v/>
      </c>
      <c r="B21" s="5"/>
      <c r="C21" s="5"/>
      <c r="D21" s="5"/>
      <c r="E21" s="5"/>
      <c r="F21" s="5"/>
      <c r="G21" s="5"/>
      <c r="H21" s="5"/>
      <c r="I21" s="5"/>
      <c r="J21" s="5"/>
      <c r="K21" s="5"/>
      <c r="L21" s="5"/>
      <c r="M21" s="5"/>
      <c r="N21" s="5"/>
      <c r="O21" s="5"/>
      <c r="P21" s="5"/>
      <c r="Q21" s="5"/>
      <c r="R21" s="5"/>
      <c r="S21" s="5"/>
      <c r="T21" s="5"/>
      <c r="U21" s="5"/>
      <c r="V21" s="5"/>
      <c r="W21" s="5"/>
      <c r="X21" s="5"/>
      <c r="Y21" s="5"/>
    </row>
    <row r="22">
      <c r="A22" s="5" t="s">
        <v>83</v>
      </c>
      <c r="B22" s="5"/>
      <c r="C22" s="5"/>
      <c r="D22" s="5"/>
      <c r="E22" s="5"/>
      <c r="F22" s="5"/>
      <c r="G22" s="5"/>
      <c r="H22" s="5"/>
      <c r="I22" s="5"/>
      <c r="J22" s="5"/>
      <c r="K22" s="5"/>
      <c r="L22" s="5"/>
      <c r="M22" s="5"/>
      <c r="N22" s="5"/>
      <c r="O22" s="5"/>
      <c r="P22" s="5"/>
      <c r="Q22" s="5"/>
      <c r="R22" s="5"/>
      <c r="S22" s="5"/>
      <c r="T22" s="5"/>
      <c r="U22" s="5"/>
      <c r="V22" s="5"/>
      <c r="W22" s="5"/>
      <c r="X22" s="5"/>
      <c r="Y22" s="5"/>
    </row>
    <row r="23">
      <c r="A23" s="5" t="str">
        <f t="shared" ref="A23:A31" si="11">A13</f>
        <v>Milk Powder</v>
      </c>
      <c r="B23" s="14">
        <f t="shared" ref="B23:Y23" si="10">B3+B13</f>
        <v>22.725</v>
      </c>
      <c r="C23" s="14">
        <f t="shared" si="10"/>
        <v>45.64875</v>
      </c>
      <c r="D23" s="14">
        <f t="shared" si="10"/>
        <v>68.77243125</v>
      </c>
      <c r="E23" s="14">
        <f t="shared" si="10"/>
        <v>92.09721816</v>
      </c>
      <c r="F23" s="14">
        <f t="shared" si="10"/>
        <v>115.6242778</v>
      </c>
      <c r="G23" s="14">
        <f t="shared" si="10"/>
        <v>139.3547694</v>
      </c>
      <c r="H23" s="14">
        <f t="shared" si="10"/>
        <v>163.2898439</v>
      </c>
      <c r="I23" s="14">
        <f t="shared" si="10"/>
        <v>187.4306432</v>
      </c>
      <c r="J23" s="14">
        <f t="shared" si="10"/>
        <v>211.7783</v>
      </c>
      <c r="K23" s="14">
        <f t="shared" si="10"/>
        <v>236.3339368</v>
      </c>
      <c r="L23" s="14">
        <f t="shared" si="10"/>
        <v>261.0986656</v>
      </c>
      <c r="M23" s="14">
        <f t="shared" si="10"/>
        <v>286.0735873</v>
      </c>
      <c r="N23" s="14">
        <f t="shared" si="10"/>
        <v>311.259791</v>
      </c>
      <c r="O23" s="14">
        <f t="shared" si="10"/>
        <v>336.6583532</v>
      </c>
      <c r="P23" s="14">
        <f t="shared" si="10"/>
        <v>362.2703375</v>
      </c>
      <c r="Q23" s="14">
        <f t="shared" si="10"/>
        <v>388.0967938</v>
      </c>
      <c r="R23" s="14">
        <f t="shared" si="10"/>
        <v>414.1387576</v>
      </c>
      <c r="S23" s="14">
        <f t="shared" si="10"/>
        <v>440.3972491</v>
      </c>
      <c r="T23" s="14">
        <f t="shared" si="10"/>
        <v>466.8732728</v>
      </c>
      <c r="U23" s="14">
        <f t="shared" si="10"/>
        <v>493.5678165</v>
      </c>
      <c r="V23" s="14">
        <f t="shared" si="10"/>
        <v>520.4818509</v>
      </c>
      <c r="W23" s="14">
        <f t="shared" si="10"/>
        <v>547.6163283</v>
      </c>
      <c r="X23" s="14">
        <f t="shared" si="10"/>
        <v>574.972182</v>
      </c>
      <c r="Y23" s="14">
        <f t="shared" si="10"/>
        <v>602.5503258</v>
      </c>
    </row>
    <row r="24">
      <c r="A24" s="5" t="str">
        <f t="shared" si="11"/>
        <v>flour</v>
      </c>
      <c r="B24" s="14">
        <f t="shared" ref="B24:Y24" si="12">B4+B14</f>
        <v>6.25</v>
      </c>
      <c r="C24" s="14">
        <f t="shared" si="12"/>
        <v>12.475</v>
      </c>
      <c r="D24" s="14">
        <f t="shared" si="12"/>
        <v>18.67225</v>
      </c>
      <c r="E24" s="14">
        <f t="shared" si="12"/>
        <v>24.838915</v>
      </c>
      <c r="F24" s="14">
        <f t="shared" si="12"/>
        <v>30.97207287</v>
      </c>
      <c r="G24" s="14">
        <f t="shared" si="12"/>
        <v>37.06871216</v>
      </c>
      <c r="H24" s="14">
        <f t="shared" si="12"/>
        <v>43.12572989</v>
      </c>
      <c r="I24" s="14">
        <f t="shared" si="12"/>
        <v>49.13992924</v>
      </c>
      <c r="J24" s="14">
        <f t="shared" si="12"/>
        <v>55.10801723</v>
      </c>
      <c r="K24" s="14">
        <f t="shared" si="12"/>
        <v>61.0266023</v>
      </c>
      <c r="L24" s="14">
        <f t="shared" si="12"/>
        <v>66.89219191</v>
      </c>
      <c r="M24" s="14">
        <f t="shared" si="12"/>
        <v>72.70118999</v>
      </c>
      <c r="N24" s="14">
        <f t="shared" si="12"/>
        <v>78.44989439</v>
      </c>
      <c r="O24" s="14">
        <f t="shared" si="12"/>
        <v>84.13449426</v>
      </c>
      <c r="P24" s="14">
        <f t="shared" si="12"/>
        <v>89.75106738</v>
      </c>
      <c r="Q24" s="14">
        <f t="shared" si="12"/>
        <v>95.29557735</v>
      </c>
      <c r="R24" s="14">
        <f t="shared" si="12"/>
        <v>100.7638709</v>
      </c>
      <c r="S24" s="14">
        <f t="shared" si="12"/>
        <v>106.1516748</v>
      </c>
      <c r="T24" s="14">
        <f t="shared" si="12"/>
        <v>111.4545932</v>
      </c>
      <c r="U24" s="14">
        <f t="shared" si="12"/>
        <v>116.6681043</v>
      </c>
      <c r="V24" s="14">
        <f t="shared" si="12"/>
        <v>121.7875577</v>
      </c>
      <c r="W24" s="14">
        <f t="shared" si="12"/>
        <v>126.8081706</v>
      </c>
      <c r="X24" s="14">
        <f t="shared" si="12"/>
        <v>131.7250253</v>
      </c>
      <c r="Y24" s="14">
        <f t="shared" si="12"/>
        <v>136.5330654</v>
      </c>
    </row>
    <row r="25">
      <c r="A25" s="5" t="str">
        <f t="shared" si="11"/>
        <v>butter</v>
      </c>
      <c r="B25" s="14">
        <f t="shared" ref="B25:Y25" si="13">B5+B15</f>
        <v>2.875</v>
      </c>
      <c r="C25" s="14">
        <f t="shared" si="13"/>
        <v>5.8025</v>
      </c>
      <c r="D25" s="14">
        <f t="shared" si="13"/>
        <v>8.783025</v>
      </c>
      <c r="E25" s="14">
        <f t="shared" si="13"/>
        <v>11.81709925</v>
      </c>
      <c r="F25" s="14">
        <f t="shared" si="13"/>
        <v>14.90524603</v>
      </c>
      <c r="G25" s="14">
        <f t="shared" si="13"/>
        <v>18.0479874</v>
      </c>
      <c r="H25" s="14">
        <f t="shared" si="13"/>
        <v>21.24584401</v>
      </c>
      <c r="I25" s="14">
        <f t="shared" si="13"/>
        <v>24.49933477</v>
      </c>
      <c r="J25" s="14">
        <f t="shared" si="13"/>
        <v>27.80897668</v>
      </c>
      <c r="K25" s="14">
        <f t="shared" si="13"/>
        <v>31.1752845</v>
      </c>
      <c r="L25" s="14">
        <f t="shared" si="13"/>
        <v>34.59877051</v>
      </c>
      <c r="M25" s="14">
        <f t="shared" si="13"/>
        <v>38.07994419</v>
      </c>
      <c r="N25" s="14">
        <f t="shared" si="13"/>
        <v>41.61931195</v>
      </c>
      <c r="O25" s="14">
        <f t="shared" si="13"/>
        <v>45.21737683</v>
      </c>
      <c r="P25" s="14">
        <f t="shared" si="13"/>
        <v>48.87463815</v>
      </c>
      <c r="Q25" s="14">
        <f t="shared" si="13"/>
        <v>52.59159121</v>
      </c>
      <c r="R25" s="14">
        <f t="shared" si="13"/>
        <v>56.36872694</v>
      </c>
      <c r="S25" s="14">
        <f t="shared" si="13"/>
        <v>60.20653154</v>
      </c>
      <c r="T25" s="14">
        <f t="shared" si="13"/>
        <v>64.10548613</v>
      </c>
      <c r="U25" s="14">
        <f t="shared" si="13"/>
        <v>68.06606638</v>
      </c>
      <c r="V25" s="14">
        <f t="shared" si="13"/>
        <v>72.08874209</v>
      </c>
      <c r="W25" s="14">
        <f t="shared" si="13"/>
        <v>76.17397683</v>
      </c>
      <c r="X25" s="14">
        <f t="shared" si="13"/>
        <v>80.3222275</v>
      </c>
      <c r="Y25" s="14">
        <f t="shared" si="13"/>
        <v>84.5339439</v>
      </c>
    </row>
    <row r="26">
      <c r="A26" s="5" t="str">
        <f t="shared" si="11"/>
        <v>Sugar</v>
      </c>
      <c r="B26" s="14">
        <f t="shared" ref="B26:Y26" si="14">B6+B16</f>
        <v>2.875</v>
      </c>
      <c r="C26" s="14">
        <f t="shared" si="14"/>
        <v>5.8025</v>
      </c>
      <c r="D26" s="14">
        <f t="shared" si="14"/>
        <v>8.783025</v>
      </c>
      <c r="E26" s="14">
        <f t="shared" si="14"/>
        <v>11.81709925</v>
      </c>
      <c r="F26" s="14">
        <f t="shared" si="14"/>
        <v>14.90524603</v>
      </c>
      <c r="G26" s="14">
        <f t="shared" si="14"/>
        <v>18.0479874</v>
      </c>
      <c r="H26" s="14">
        <f t="shared" si="14"/>
        <v>21.24584401</v>
      </c>
      <c r="I26" s="14">
        <f t="shared" si="14"/>
        <v>24.49933477</v>
      </c>
      <c r="J26" s="14">
        <f t="shared" si="14"/>
        <v>27.80897668</v>
      </c>
      <c r="K26" s="14">
        <f t="shared" si="14"/>
        <v>31.1752845</v>
      </c>
      <c r="L26" s="14">
        <f t="shared" si="14"/>
        <v>34.59877051</v>
      </c>
      <c r="M26" s="14">
        <f t="shared" si="14"/>
        <v>38.07994419</v>
      </c>
      <c r="N26" s="14">
        <f t="shared" si="14"/>
        <v>41.61931195</v>
      </c>
      <c r="O26" s="14">
        <f t="shared" si="14"/>
        <v>45.21737683</v>
      </c>
      <c r="P26" s="14">
        <f t="shared" si="14"/>
        <v>48.87463815</v>
      </c>
      <c r="Q26" s="14">
        <f t="shared" si="14"/>
        <v>52.59159121</v>
      </c>
      <c r="R26" s="14">
        <f t="shared" si="14"/>
        <v>56.36872694</v>
      </c>
      <c r="S26" s="14">
        <f t="shared" si="14"/>
        <v>60.20653154</v>
      </c>
      <c r="T26" s="14">
        <f t="shared" si="14"/>
        <v>64.10548613</v>
      </c>
      <c r="U26" s="14">
        <f t="shared" si="14"/>
        <v>68.06606638</v>
      </c>
      <c r="V26" s="14">
        <f t="shared" si="14"/>
        <v>72.08874209</v>
      </c>
      <c r="W26" s="14">
        <f t="shared" si="14"/>
        <v>76.17397683</v>
      </c>
      <c r="X26" s="14">
        <f t="shared" si="14"/>
        <v>80.3222275</v>
      </c>
      <c r="Y26" s="14">
        <f t="shared" si="14"/>
        <v>84.5339439</v>
      </c>
    </row>
    <row r="27">
      <c r="A27" s="5" t="str">
        <f t="shared" si="11"/>
        <v>Cocoa Powder</v>
      </c>
      <c r="B27" s="14">
        <f t="shared" ref="B27:Y27" si="15">B7+B17</f>
        <v>0.15</v>
      </c>
      <c r="C27" s="14">
        <f t="shared" si="15"/>
        <v>0.308</v>
      </c>
      <c r="D27" s="14">
        <f t="shared" si="15"/>
        <v>0.47421</v>
      </c>
      <c r="E27" s="14">
        <f t="shared" si="15"/>
        <v>0.6488447</v>
      </c>
      <c r="F27" s="14">
        <f t="shared" si="15"/>
        <v>0.832123599</v>
      </c>
      <c r="G27" s="14">
        <f t="shared" si="15"/>
        <v>1.024271096</v>
      </c>
      <c r="H27" s="14">
        <f t="shared" si="15"/>
        <v>1.225516593</v>
      </c>
      <c r="I27" s="14">
        <f t="shared" si="15"/>
        <v>1.436094601</v>
      </c>
      <c r="J27" s="14">
        <f t="shared" si="15"/>
        <v>1.656244846</v>
      </c>
      <c r="K27" s="14">
        <f t="shared" si="15"/>
        <v>1.886212379</v>
      </c>
      <c r="L27" s="14">
        <f t="shared" si="15"/>
        <v>2.12624769</v>
      </c>
      <c r="M27" s="14">
        <f t="shared" si="15"/>
        <v>2.376606817</v>
      </c>
      <c r="N27" s="14">
        <f t="shared" si="15"/>
        <v>2.637551468</v>
      </c>
      <c r="O27" s="14">
        <f t="shared" si="15"/>
        <v>2.909349138</v>
      </c>
      <c r="P27" s="14">
        <f t="shared" si="15"/>
        <v>3.192273227</v>
      </c>
      <c r="Q27" s="14">
        <f t="shared" si="15"/>
        <v>3.486603169</v>
      </c>
      <c r="R27" s="14">
        <f t="shared" si="15"/>
        <v>3.792624555</v>
      </c>
      <c r="S27" s="14">
        <f t="shared" si="15"/>
        <v>4.110629262</v>
      </c>
      <c r="T27" s="14">
        <f t="shared" si="15"/>
        <v>4.440915585</v>
      </c>
      <c r="U27" s="14">
        <f t="shared" si="15"/>
        <v>4.783788372</v>
      </c>
      <c r="V27" s="14">
        <f t="shared" si="15"/>
        <v>5.139559159</v>
      </c>
      <c r="W27" s="14">
        <f t="shared" si="15"/>
        <v>5.508546313</v>
      </c>
      <c r="X27" s="14">
        <f t="shared" si="15"/>
        <v>5.891075169</v>
      </c>
      <c r="Y27" s="14">
        <f t="shared" si="15"/>
        <v>6.287478181</v>
      </c>
    </row>
    <row r="28">
      <c r="A28" s="5" t="str">
        <f t="shared" si="11"/>
        <v>Vanilla Extract</v>
      </c>
      <c r="B28" s="14">
        <f t="shared" ref="B28:Y28" si="16">B8+B18</f>
        <v>1.9</v>
      </c>
      <c r="C28" s="14">
        <f t="shared" si="16"/>
        <v>3.84925</v>
      </c>
      <c r="D28" s="14">
        <f t="shared" si="16"/>
        <v>5.84879125</v>
      </c>
      <c r="E28" s="14">
        <f t="shared" si="16"/>
        <v>7.899686106</v>
      </c>
      <c r="F28" s="14">
        <f t="shared" si="16"/>
        <v>10.00301845</v>
      </c>
      <c r="G28" s="14">
        <f t="shared" si="16"/>
        <v>12.15989414</v>
      </c>
      <c r="H28" s="14">
        <f t="shared" si="16"/>
        <v>14.37144142</v>
      </c>
      <c r="I28" s="14">
        <f t="shared" si="16"/>
        <v>16.63881139</v>
      </c>
      <c r="J28" s="14">
        <f t="shared" si="16"/>
        <v>18.96317847</v>
      </c>
      <c r="K28" s="14">
        <f t="shared" si="16"/>
        <v>21.34574084</v>
      </c>
      <c r="L28" s="14">
        <f t="shared" si="16"/>
        <v>23.78772096</v>
      </c>
      <c r="M28" s="14">
        <f t="shared" si="16"/>
        <v>26.290366</v>
      </c>
      <c r="N28" s="14">
        <f t="shared" si="16"/>
        <v>28.8549484</v>
      </c>
      <c r="O28" s="14">
        <f t="shared" si="16"/>
        <v>31.48276632</v>
      </c>
      <c r="P28" s="14">
        <f t="shared" si="16"/>
        <v>34.17514419</v>
      </c>
      <c r="Q28" s="14">
        <f t="shared" si="16"/>
        <v>36.93343323</v>
      </c>
      <c r="R28" s="14">
        <f t="shared" si="16"/>
        <v>39.75901199</v>
      </c>
      <c r="S28" s="14">
        <f t="shared" si="16"/>
        <v>42.65328687</v>
      </c>
      <c r="T28" s="14">
        <f t="shared" si="16"/>
        <v>45.61769272</v>
      </c>
      <c r="U28" s="14">
        <f t="shared" si="16"/>
        <v>48.65369339</v>
      </c>
      <c r="V28" s="14">
        <f t="shared" si="16"/>
        <v>51.76278231</v>
      </c>
      <c r="W28" s="14">
        <f t="shared" si="16"/>
        <v>54.94648308</v>
      </c>
      <c r="X28" s="14">
        <f t="shared" si="16"/>
        <v>58.20635009</v>
      </c>
      <c r="Y28" s="14">
        <f t="shared" si="16"/>
        <v>61.54396912</v>
      </c>
    </row>
    <row r="29">
      <c r="A29" s="5" t="str">
        <f t="shared" si="11"/>
        <v>Honey</v>
      </c>
      <c r="B29" s="14">
        <f t="shared" ref="B29:Y29" si="17">B9+B19</f>
        <v>0.4</v>
      </c>
      <c r="C29" s="14">
        <f t="shared" si="17"/>
        <v>0.805</v>
      </c>
      <c r="D29" s="14">
        <f t="shared" si="17"/>
        <v>1.21505</v>
      </c>
      <c r="E29" s="14">
        <f t="shared" si="17"/>
        <v>1.630200125</v>
      </c>
      <c r="F29" s="14">
        <f t="shared" si="17"/>
        <v>2.050500611</v>
      </c>
      <c r="G29" s="14">
        <f t="shared" si="17"/>
        <v>2.476001792</v>
      </c>
      <c r="H29" s="14">
        <f t="shared" si="17"/>
        <v>2.906754082</v>
      </c>
      <c r="I29" s="14">
        <f t="shared" si="17"/>
        <v>3.342807963</v>
      </c>
      <c r="J29" s="14">
        <f t="shared" si="17"/>
        <v>3.784213967</v>
      </c>
      <c r="K29" s="14">
        <f t="shared" si="17"/>
        <v>4.231022657</v>
      </c>
      <c r="L29" s="14">
        <f t="shared" si="17"/>
        <v>4.683284615</v>
      </c>
      <c r="M29" s="14">
        <f t="shared" si="17"/>
        <v>5.141050418</v>
      </c>
      <c r="N29" s="14">
        <f t="shared" si="17"/>
        <v>5.604370622</v>
      </c>
      <c r="O29" s="14">
        <f t="shared" si="17"/>
        <v>6.073295739</v>
      </c>
      <c r="P29" s="14">
        <f t="shared" si="17"/>
        <v>6.547876222</v>
      </c>
      <c r="Q29" s="14">
        <f t="shared" si="17"/>
        <v>7.028162439</v>
      </c>
      <c r="R29" s="14">
        <f t="shared" si="17"/>
        <v>7.514204651</v>
      </c>
      <c r="S29" s="14">
        <f t="shared" si="17"/>
        <v>8.00605299</v>
      </c>
      <c r="T29" s="14">
        <f t="shared" si="17"/>
        <v>8.503757436</v>
      </c>
      <c r="U29" s="14">
        <f t="shared" si="17"/>
        <v>9.007367791</v>
      </c>
      <c r="V29" s="14">
        <f t="shared" si="17"/>
        <v>9.51693365</v>
      </c>
      <c r="W29" s="14">
        <f t="shared" si="17"/>
        <v>10.03250438</v>
      </c>
      <c r="X29" s="14">
        <f t="shared" si="17"/>
        <v>10.55412909</v>
      </c>
      <c r="Y29" s="14">
        <f t="shared" si="17"/>
        <v>11.0818566</v>
      </c>
    </row>
    <row r="30">
      <c r="A30" s="5" t="str">
        <f t="shared" si="11"/>
        <v>Red food Color</v>
      </c>
      <c r="B30" s="14">
        <f t="shared" ref="B30:Y30" si="18">B10+B20</f>
        <v>0.325</v>
      </c>
      <c r="C30" s="14">
        <f t="shared" si="18"/>
        <v>0.6465</v>
      </c>
      <c r="D30" s="14">
        <f t="shared" si="18"/>
        <v>0.96443</v>
      </c>
      <c r="E30" s="14">
        <f t="shared" si="18"/>
        <v>1.2787186</v>
      </c>
      <c r="F30" s="14">
        <f t="shared" si="18"/>
        <v>1.589292972</v>
      </c>
      <c r="G30" s="14">
        <f t="shared" si="18"/>
        <v>1.896078831</v>
      </c>
      <c r="H30" s="14">
        <f t="shared" si="18"/>
        <v>2.199000408</v>
      </c>
      <c r="I30" s="14">
        <f t="shared" si="18"/>
        <v>2.497980416</v>
      </c>
      <c r="J30" s="14">
        <f t="shared" si="18"/>
        <v>2.792940025</v>
      </c>
      <c r="K30" s="14">
        <f t="shared" si="18"/>
        <v>3.083798825</v>
      </c>
      <c r="L30" s="14">
        <f t="shared" si="18"/>
        <v>3.370474802</v>
      </c>
      <c r="M30" s="14">
        <f t="shared" si="18"/>
        <v>3.652884298</v>
      </c>
      <c r="N30" s="14">
        <f t="shared" si="18"/>
        <v>3.930941984</v>
      </c>
      <c r="O30" s="14">
        <f t="shared" si="18"/>
        <v>4.204560823</v>
      </c>
      <c r="P30" s="14">
        <f t="shared" si="18"/>
        <v>4.47365204</v>
      </c>
      <c r="Q30" s="14">
        <f t="shared" si="18"/>
        <v>4.73812508</v>
      </c>
      <c r="R30" s="14">
        <f t="shared" si="18"/>
        <v>4.997887582</v>
      </c>
      <c r="S30" s="14">
        <f t="shared" si="18"/>
        <v>5.252845334</v>
      </c>
      <c r="T30" s="14">
        <f t="shared" si="18"/>
        <v>5.50290224</v>
      </c>
      <c r="U30" s="14">
        <f t="shared" si="18"/>
        <v>5.747960285</v>
      </c>
      <c r="V30" s="14">
        <f t="shared" si="18"/>
        <v>5.987919491</v>
      </c>
      <c r="W30" s="14">
        <f t="shared" si="18"/>
        <v>6.222677881</v>
      </c>
      <c r="X30" s="14">
        <f t="shared" si="18"/>
        <v>6.452131438</v>
      </c>
      <c r="Y30" s="14">
        <f t="shared" si="18"/>
        <v>6.676174067</v>
      </c>
    </row>
    <row r="31">
      <c r="A31" s="5" t="str">
        <f t="shared" si="11"/>
        <v/>
      </c>
      <c r="B31" s="5"/>
      <c r="C31" s="5"/>
      <c r="D31" s="5"/>
      <c r="E31" s="5"/>
      <c r="F31" s="5"/>
      <c r="G31" s="5"/>
      <c r="H31" s="5"/>
      <c r="I31" s="5"/>
      <c r="J31" s="5"/>
      <c r="K31" s="5"/>
      <c r="L31" s="5"/>
      <c r="M31" s="5"/>
      <c r="N31" s="5"/>
      <c r="O31" s="5"/>
      <c r="P31" s="5"/>
      <c r="Q31" s="5"/>
      <c r="R31" s="5"/>
      <c r="S31" s="5"/>
      <c r="T31" s="5"/>
      <c r="U31" s="5"/>
      <c r="V31" s="5"/>
      <c r="W31" s="5"/>
      <c r="X31" s="5"/>
      <c r="Y31" s="5"/>
    </row>
    <row r="32">
      <c r="A32" s="5" t="s">
        <v>83</v>
      </c>
      <c r="B32" s="5"/>
      <c r="C32" s="5"/>
      <c r="D32" s="5"/>
      <c r="E32" s="5"/>
      <c r="F32" s="5"/>
      <c r="G32" s="5"/>
      <c r="H32" s="5"/>
      <c r="I32" s="5"/>
      <c r="J32" s="5"/>
      <c r="K32" s="5"/>
      <c r="L32" s="5"/>
      <c r="M32" s="5"/>
      <c r="N32" s="5"/>
      <c r="O32" s="5"/>
      <c r="P32" s="5"/>
      <c r="Q32" s="5"/>
      <c r="R32" s="5"/>
      <c r="S32" s="5"/>
      <c r="T32" s="5"/>
      <c r="U32" s="5"/>
      <c r="V32" s="5"/>
      <c r="W32" s="5"/>
      <c r="X32" s="5"/>
      <c r="Y32" s="5"/>
    </row>
    <row r="33">
      <c r="A33" s="5" t="str">
        <f t="shared" ref="A33:A40" si="19">A23</f>
        <v>Milk Powder</v>
      </c>
      <c r="B33" s="8">
        <f>B23*Assumptions!$B37</f>
        <v>1136.25</v>
      </c>
      <c r="C33" s="8">
        <f>C23*Assumptions!$B37</f>
        <v>2282.4375</v>
      </c>
      <c r="D33" s="8">
        <f>D23*Assumptions!$B37</f>
        <v>3438.621563</v>
      </c>
      <c r="E33" s="8">
        <f>E23*Assumptions!$B37</f>
        <v>4604.860908</v>
      </c>
      <c r="F33" s="8">
        <f>F23*Assumptions!$B37</f>
        <v>5781.21389</v>
      </c>
      <c r="G33" s="8">
        <f>G23*Assumptions!$B37</f>
        <v>6967.73847</v>
      </c>
      <c r="H33" s="8">
        <f>H23*Assumptions!$B37</f>
        <v>8164.492194</v>
      </c>
      <c r="I33" s="8">
        <f>I23*Assumptions!$B37</f>
        <v>9371.53216</v>
      </c>
      <c r="J33" s="8">
        <f>J23*Assumptions!$B37</f>
        <v>10588.915</v>
      </c>
      <c r="K33" s="8">
        <f>K23*Assumptions!$B37</f>
        <v>11816.69684</v>
      </c>
      <c r="L33" s="8">
        <f>L23*Assumptions!$B37</f>
        <v>13054.93328</v>
      </c>
      <c r="M33" s="8">
        <f>M23*Assumptions!$B37</f>
        <v>14303.67937</v>
      </c>
      <c r="N33" s="8">
        <f>N23*Assumptions!$B37</f>
        <v>15562.98955</v>
      </c>
      <c r="O33" s="8">
        <f>O23*Assumptions!$B37</f>
        <v>16832.91766</v>
      </c>
      <c r="P33" s="8">
        <f>P23*Assumptions!$B37</f>
        <v>18113.51687</v>
      </c>
      <c r="Q33" s="8">
        <f>Q23*Assumptions!$B37</f>
        <v>19404.83969</v>
      </c>
      <c r="R33" s="8">
        <f>R23*Assumptions!$B37</f>
        <v>20706.93788</v>
      </c>
      <c r="S33" s="8">
        <f>S23*Assumptions!$B37</f>
        <v>22019.86245</v>
      </c>
      <c r="T33" s="8">
        <f>T23*Assumptions!$B37</f>
        <v>23343.66364</v>
      </c>
      <c r="U33" s="8">
        <f>U23*Assumptions!$B37</f>
        <v>24678.39083</v>
      </c>
      <c r="V33" s="8">
        <f>V23*Assumptions!$B37</f>
        <v>26024.09255</v>
      </c>
      <c r="W33" s="8">
        <f>W23*Assumptions!$B37</f>
        <v>27380.81641</v>
      </c>
      <c r="X33" s="8">
        <f>X23*Assumptions!$B37</f>
        <v>28748.6091</v>
      </c>
      <c r="Y33" s="8">
        <f>Y23*Assumptions!$B37</f>
        <v>30127.51629</v>
      </c>
    </row>
    <row r="34">
      <c r="A34" s="5" t="str">
        <f t="shared" si="19"/>
        <v>flour</v>
      </c>
      <c r="B34" s="8">
        <f>B24*Assumptions!$B38</f>
        <v>437.5</v>
      </c>
      <c r="C34" s="8">
        <f>C24*Assumptions!$B38</f>
        <v>873.25</v>
      </c>
      <c r="D34" s="8">
        <f>D24*Assumptions!$B38</f>
        <v>1307.0575</v>
      </c>
      <c r="E34" s="8">
        <f>E24*Assumptions!$B38</f>
        <v>1738.72405</v>
      </c>
      <c r="F34" s="8">
        <f>F24*Assumptions!$B38</f>
        <v>2168.045101</v>
      </c>
      <c r="G34" s="8">
        <f>G24*Assumptions!$B38</f>
        <v>2594.809851</v>
      </c>
      <c r="H34" s="8">
        <f>H24*Assumptions!$B38</f>
        <v>3018.801093</v>
      </c>
      <c r="I34" s="8">
        <f>I24*Assumptions!$B38</f>
        <v>3439.795047</v>
      </c>
      <c r="J34" s="8">
        <f>J24*Assumptions!$B38</f>
        <v>3857.561206</v>
      </c>
      <c r="K34" s="8">
        <f>K24*Assumptions!$B38</f>
        <v>4271.862161</v>
      </c>
      <c r="L34" s="8">
        <f>L24*Assumptions!$B38</f>
        <v>4682.453434</v>
      </c>
      <c r="M34" s="8">
        <f>M24*Assumptions!$B38</f>
        <v>5089.083299</v>
      </c>
      <c r="N34" s="8">
        <f>N24*Assumptions!$B38</f>
        <v>5491.492607</v>
      </c>
      <c r="O34" s="8">
        <f>O24*Assumptions!$B38</f>
        <v>5889.414598</v>
      </c>
      <c r="P34" s="8">
        <f>P24*Assumptions!$B38</f>
        <v>6282.574716</v>
      </c>
      <c r="Q34" s="8">
        <f>Q24*Assumptions!$B38</f>
        <v>6670.690415</v>
      </c>
      <c r="R34" s="8">
        <f>R24*Assumptions!$B38</f>
        <v>7053.470961</v>
      </c>
      <c r="S34" s="8">
        <f>S24*Assumptions!$B38</f>
        <v>7430.617235</v>
      </c>
      <c r="T34" s="8">
        <f>T24*Assumptions!$B38</f>
        <v>7801.821522</v>
      </c>
      <c r="U34" s="8">
        <f>U24*Assumptions!$B38</f>
        <v>8166.767302</v>
      </c>
      <c r="V34" s="8">
        <f>V24*Assumptions!$B38</f>
        <v>8525.129037</v>
      </c>
      <c r="W34" s="8">
        <f>W24*Assumptions!$B38</f>
        <v>8876.571944</v>
      </c>
      <c r="X34" s="8">
        <f>X24*Assumptions!$B38</f>
        <v>9220.751774</v>
      </c>
      <c r="Y34" s="8">
        <f>Y24*Assumptions!$B38</f>
        <v>9557.314579</v>
      </c>
    </row>
    <row r="35">
      <c r="A35" s="5" t="str">
        <f t="shared" si="19"/>
        <v>butter</v>
      </c>
      <c r="B35" s="8">
        <f>B25*Assumptions!$B39</f>
        <v>1581.25</v>
      </c>
      <c r="C35" s="8">
        <f>C25*Assumptions!$B39</f>
        <v>3191.375</v>
      </c>
      <c r="D35" s="8">
        <f>D25*Assumptions!$B39</f>
        <v>4830.66375</v>
      </c>
      <c r="E35" s="8">
        <f>E25*Assumptions!$B39</f>
        <v>6499.404588</v>
      </c>
      <c r="F35" s="8">
        <f>F25*Assumptions!$B39</f>
        <v>8197.885315</v>
      </c>
      <c r="G35" s="8">
        <f>G25*Assumptions!$B39</f>
        <v>9926.393072</v>
      </c>
      <c r="H35" s="8">
        <f>H25*Assumptions!$B39</f>
        <v>11685.2142</v>
      </c>
      <c r="I35" s="8">
        <f>I25*Assumptions!$B39</f>
        <v>13474.63412</v>
      </c>
      <c r="J35" s="8">
        <f>J25*Assumptions!$B39</f>
        <v>15294.93717</v>
      </c>
      <c r="K35" s="8">
        <f>K25*Assumptions!$B39</f>
        <v>17146.40648</v>
      </c>
      <c r="L35" s="8">
        <f>L25*Assumptions!$B39</f>
        <v>19029.32378</v>
      </c>
      <c r="M35" s="8">
        <f>M25*Assumptions!$B39</f>
        <v>20943.9693</v>
      </c>
      <c r="N35" s="8">
        <f>N25*Assumptions!$B39</f>
        <v>22890.62157</v>
      </c>
      <c r="O35" s="8">
        <f>O25*Assumptions!$B39</f>
        <v>24869.55726</v>
      </c>
      <c r="P35" s="8">
        <f>P25*Assumptions!$B39</f>
        <v>26881.05098</v>
      </c>
      <c r="Q35" s="8">
        <f>Q25*Assumptions!$B39</f>
        <v>28925.37517</v>
      </c>
      <c r="R35" s="8">
        <f>R25*Assumptions!$B39</f>
        <v>31002.79982</v>
      </c>
      <c r="S35" s="8">
        <f>S25*Assumptions!$B39</f>
        <v>33113.59235</v>
      </c>
      <c r="T35" s="8">
        <f>T25*Assumptions!$B39</f>
        <v>35258.01737</v>
      </c>
      <c r="U35" s="8">
        <f>U25*Assumptions!$B39</f>
        <v>37436.33651</v>
      </c>
      <c r="V35" s="8">
        <f>V25*Assumptions!$B39</f>
        <v>39648.80815</v>
      </c>
      <c r="W35" s="8">
        <f>W25*Assumptions!$B39</f>
        <v>41895.68726</v>
      </c>
      <c r="X35" s="8">
        <f>X25*Assumptions!$B39</f>
        <v>44177.22512</v>
      </c>
      <c r="Y35" s="8">
        <f>Y25*Assumptions!$B39</f>
        <v>46493.66914</v>
      </c>
    </row>
    <row r="36">
      <c r="A36" s="5" t="str">
        <f t="shared" si="19"/>
        <v>Sugar</v>
      </c>
      <c r="B36" s="8">
        <f>B26*Assumptions!$B40</f>
        <v>129.375</v>
      </c>
      <c r="C36" s="8">
        <f>C26*Assumptions!$B40</f>
        <v>261.1125</v>
      </c>
      <c r="D36" s="8">
        <f>D26*Assumptions!$B40</f>
        <v>395.236125</v>
      </c>
      <c r="E36" s="8">
        <f>E26*Assumptions!$B40</f>
        <v>531.7694663</v>
      </c>
      <c r="F36" s="8">
        <f>F26*Assumptions!$B40</f>
        <v>670.7360712</v>
      </c>
      <c r="G36" s="8">
        <f>G26*Assumptions!$B40</f>
        <v>812.1594331</v>
      </c>
      <c r="H36" s="8">
        <f>H26*Assumptions!$B40</f>
        <v>956.0629803</v>
      </c>
      <c r="I36" s="8">
        <f>I26*Assumptions!$B40</f>
        <v>1102.470065</v>
      </c>
      <c r="J36" s="8">
        <f>J26*Assumptions!$B40</f>
        <v>1251.403951</v>
      </c>
      <c r="K36" s="8">
        <f>K26*Assumptions!$B40</f>
        <v>1402.887803</v>
      </c>
      <c r="L36" s="8">
        <f>L26*Assumptions!$B40</f>
        <v>1556.944673</v>
      </c>
      <c r="M36" s="8">
        <f>M26*Assumptions!$B40</f>
        <v>1713.597488</v>
      </c>
      <c r="N36" s="8">
        <f>N26*Assumptions!$B40</f>
        <v>1872.869038</v>
      </c>
      <c r="O36" s="8">
        <f>O26*Assumptions!$B40</f>
        <v>2034.781957</v>
      </c>
      <c r="P36" s="8">
        <f>P26*Assumptions!$B40</f>
        <v>2199.358717</v>
      </c>
      <c r="Q36" s="8">
        <f>Q26*Assumptions!$B40</f>
        <v>2366.621604</v>
      </c>
      <c r="R36" s="8">
        <f>R26*Assumptions!$B40</f>
        <v>2536.592712</v>
      </c>
      <c r="S36" s="8">
        <f>S26*Assumptions!$B40</f>
        <v>2709.293919</v>
      </c>
      <c r="T36" s="8">
        <f>T26*Assumptions!$B40</f>
        <v>2884.746876</v>
      </c>
      <c r="U36" s="8">
        <f>U26*Assumptions!$B40</f>
        <v>3062.972987</v>
      </c>
      <c r="V36" s="8">
        <f>V26*Assumptions!$B40</f>
        <v>3243.993394</v>
      </c>
      <c r="W36" s="8">
        <f>W26*Assumptions!$B40</f>
        <v>3427.828957</v>
      </c>
      <c r="X36" s="8">
        <f>X26*Assumptions!$B40</f>
        <v>3614.500237</v>
      </c>
      <c r="Y36" s="8">
        <f>Y26*Assumptions!$B40</f>
        <v>3804.027475</v>
      </c>
    </row>
    <row r="37">
      <c r="A37" s="5" t="str">
        <f t="shared" si="19"/>
        <v>Cocoa Powder</v>
      </c>
      <c r="B37" s="8">
        <f>B27*Assumptions!$B41</f>
        <v>60</v>
      </c>
      <c r="C37" s="8">
        <f>C27*Assumptions!$B41</f>
        <v>123.2</v>
      </c>
      <c r="D37" s="8">
        <f>D27*Assumptions!$B41</f>
        <v>189.684</v>
      </c>
      <c r="E37" s="8">
        <f>E27*Assumptions!$B41</f>
        <v>259.53788</v>
      </c>
      <c r="F37" s="8">
        <f>F27*Assumptions!$B41</f>
        <v>332.8494396</v>
      </c>
      <c r="G37" s="8">
        <f>G27*Assumptions!$B41</f>
        <v>409.7084384</v>
      </c>
      <c r="H37" s="8">
        <f>H27*Assumptions!$B41</f>
        <v>490.2066373</v>
      </c>
      <c r="I37" s="8">
        <f>I27*Assumptions!$B41</f>
        <v>574.4378405</v>
      </c>
      <c r="J37" s="8">
        <f>J27*Assumptions!$B41</f>
        <v>662.4979384</v>
      </c>
      <c r="K37" s="8">
        <f>K27*Assumptions!$B41</f>
        <v>754.4849517</v>
      </c>
      <c r="L37" s="8">
        <f>L27*Assumptions!$B41</f>
        <v>850.4990758</v>
      </c>
      <c r="M37" s="8">
        <f>M27*Assumptions!$B41</f>
        <v>950.6427267</v>
      </c>
      <c r="N37" s="8">
        <f>N27*Assumptions!$B41</f>
        <v>1055.020587</v>
      </c>
      <c r="O37" s="8">
        <f>O27*Assumptions!$B41</f>
        <v>1163.739655</v>
      </c>
      <c r="P37" s="8">
        <f>P27*Assumptions!$B41</f>
        <v>1276.909291</v>
      </c>
      <c r="Q37" s="8">
        <f>Q27*Assumptions!$B41</f>
        <v>1394.641268</v>
      </c>
      <c r="R37" s="8">
        <f>R27*Assumptions!$B41</f>
        <v>1517.049822</v>
      </c>
      <c r="S37" s="8">
        <f>S27*Assumptions!$B41</f>
        <v>1644.251705</v>
      </c>
      <c r="T37" s="8">
        <f>T27*Assumptions!$B41</f>
        <v>1776.366234</v>
      </c>
      <c r="U37" s="8">
        <f>U27*Assumptions!$B41</f>
        <v>1913.515349</v>
      </c>
      <c r="V37" s="8">
        <f>V27*Assumptions!$B41</f>
        <v>2055.823664</v>
      </c>
      <c r="W37" s="8">
        <f>W27*Assumptions!$B41</f>
        <v>2203.418525</v>
      </c>
      <c r="X37" s="8">
        <f>X27*Assumptions!$B41</f>
        <v>2356.430068</v>
      </c>
      <c r="Y37" s="8">
        <f>Y27*Assumptions!$B41</f>
        <v>2514.991273</v>
      </c>
    </row>
    <row r="38">
      <c r="A38" s="5" t="str">
        <f t="shared" si="19"/>
        <v>Vanilla Extract</v>
      </c>
      <c r="B38" s="8">
        <f>B28*Assumptions!$B42</f>
        <v>380</v>
      </c>
      <c r="C38" s="8">
        <f>C28*Assumptions!$B42</f>
        <v>769.85</v>
      </c>
      <c r="D38" s="8">
        <f>D28*Assumptions!$B42</f>
        <v>1169.75825</v>
      </c>
      <c r="E38" s="8">
        <f>E28*Assumptions!$B42</f>
        <v>1579.937221</v>
      </c>
      <c r="F38" s="8">
        <f>F28*Assumptions!$B42</f>
        <v>2000.603691</v>
      </c>
      <c r="G38" s="8">
        <f>G28*Assumptions!$B42</f>
        <v>2431.978829</v>
      </c>
      <c r="H38" s="8">
        <f>H28*Assumptions!$B42</f>
        <v>2874.288284</v>
      </c>
      <c r="I38" s="8">
        <f>I28*Assumptions!$B42</f>
        <v>3327.762279</v>
      </c>
      <c r="J38" s="8">
        <f>J28*Assumptions!$B42</f>
        <v>3792.635694</v>
      </c>
      <c r="K38" s="8">
        <f>K28*Assumptions!$B42</f>
        <v>4269.148169</v>
      </c>
      <c r="L38" s="8">
        <f>L28*Assumptions!$B42</f>
        <v>4757.544191</v>
      </c>
      <c r="M38" s="8">
        <f>M28*Assumptions!$B42</f>
        <v>5258.0732</v>
      </c>
      <c r="N38" s="8">
        <f>N28*Assumptions!$B42</f>
        <v>5770.989679</v>
      </c>
      <c r="O38" s="8">
        <f>O28*Assumptions!$B42</f>
        <v>6296.553263</v>
      </c>
      <c r="P38" s="8">
        <f>P28*Assumptions!$B42</f>
        <v>6835.028838</v>
      </c>
      <c r="Q38" s="8">
        <f>Q28*Assumptions!$B42</f>
        <v>7386.686647</v>
      </c>
      <c r="R38" s="8">
        <f>R28*Assumptions!$B42</f>
        <v>7951.802398</v>
      </c>
      <c r="S38" s="8">
        <f>S28*Assumptions!$B42</f>
        <v>8530.657374</v>
      </c>
      <c r="T38" s="8">
        <f>T28*Assumptions!$B42</f>
        <v>9123.538544</v>
      </c>
      <c r="U38" s="8">
        <f>U28*Assumptions!$B42</f>
        <v>9730.738678</v>
      </c>
      <c r="V38" s="8">
        <f>V28*Assumptions!$B42</f>
        <v>10352.55646</v>
      </c>
      <c r="W38" s="8">
        <f>W28*Assumptions!$B42</f>
        <v>10989.29662</v>
      </c>
      <c r="X38" s="8">
        <f>X28*Assumptions!$B42</f>
        <v>11641.27002</v>
      </c>
      <c r="Y38" s="8">
        <f>Y28*Assumptions!$B42</f>
        <v>12308.79382</v>
      </c>
    </row>
    <row r="39">
      <c r="A39" s="5" t="str">
        <f t="shared" si="19"/>
        <v>Honey</v>
      </c>
      <c r="B39" s="8">
        <f>B29*Assumptions!$B43</f>
        <v>200</v>
      </c>
      <c r="C39" s="8">
        <f>C29*Assumptions!$B43</f>
        <v>402.5</v>
      </c>
      <c r="D39" s="8">
        <f>D29*Assumptions!$B43</f>
        <v>607.525</v>
      </c>
      <c r="E39" s="8">
        <f>E29*Assumptions!$B43</f>
        <v>815.1000625</v>
      </c>
      <c r="F39" s="8">
        <f>F29*Assumptions!$B43</f>
        <v>1025.250306</v>
      </c>
      <c r="G39" s="8">
        <f>G29*Assumptions!$B43</f>
        <v>1238.000896</v>
      </c>
      <c r="H39" s="8">
        <f>H29*Assumptions!$B43</f>
        <v>1453.377041</v>
      </c>
      <c r="I39" s="8">
        <f>I29*Assumptions!$B43</f>
        <v>1671.403982</v>
      </c>
      <c r="J39" s="8">
        <f>J29*Assumptions!$B43</f>
        <v>1892.106983</v>
      </c>
      <c r="K39" s="8">
        <f>K29*Assumptions!$B43</f>
        <v>2115.511329</v>
      </c>
      <c r="L39" s="8">
        <f>L29*Assumptions!$B43</f>
        <v>2341.642308</v>
      </c>
      <c r="M39" s="8">
        <f>M29*Assumptions!$B43</f>
        <v>2570.525209</v>
      </c>
      <c r="N39" s="8">
        <f>N29*Assumptions!$B43</f>
        <v>2802.185311</v>
      </c>
      <c r="O39" s="8">
        <f>O29*Assumptions!$B43</f>
        <v>3036.64787</v>
      </c>
      <c r="P39" s="8">
        <f>P29*Assumptions!$B43</f>
        <v>3273.938111</v>
      </c>
      <c r="Q39" s="8">
        <f>Q29*Assumptions!$B43</f>
        <v>3514.08122</v>
      </c>
      <c r="R39" s="8">
        <f>R29*Assumptions!$B43</f>
        <v>3757.102325</v>
      </c>
      <c r="S39" s="8">
        <f>S29*Assumptions!$B43</f>
        <v>4003.026495</v>
      </c>
      <c r="T39" s="8">
        <f>T29*Assumptions!$B43</f>
        <v>4251.878718</v>
      </c>
      <c r="U39" s="8">
        <f>U29*Assumptions!$B43</f>
        <v>4503.683895</v>
      </c>
      <c r="V39" s="8">
        <f>V29*Assumptions!$B43</f>
        <v>4758.466825</v>
      </c>
      <c r="W39" s="8">
        <f>W29*Assumptions!$B43</f>
        <v>5016.25219</v>
      </c>
      <c r="X39" s="8">
        <f>X29*Assumptions!$B43</f>
        <v>5277.064545</v>
      </c>
      <c r="Y39" s="8">
        <f>Y29*Assumptions!$B43</f>
        <v>5540.9283</v>
      </c>
    </row>
    <row r="40">
      <c r="A40" s="5" t="str">
        <f t="shared" si="19"/>
        <v>Red food Color</v>
      </c>
      <c r="B40" s="8">
        <f>B30*Assumptions!$B44</f>
        <v>65</v>
      </c>
      <c r="C40" s="8">
        <f>C30*Assumptions!$B44</f>
        <v>129.3</v>
      </c>
      <c r="D40" s="8">
        <f>D30*Assumptions!$B44</f>
        <v>192.886</v>
      </c>
      <c r="E40" s="8">
        <f>E30*Assumptions!$B44</f>
        <v>255.74372</v>
      </c>
      <c r="F40" s="8">
        <f>F30*Assumptions!$B44</f>
        <v>317.8585944</v>
      </c>
      <c r="G40" s="8">
        <f>G30*Assumptions!$B44</f>
        <v>379.2157663</v>
      </c>
      <c r="H40" s="8">
        <f>H30*Assumptions!$B44</f>
        <v>439.8000816</v>
      </c>
      <c r="I40" s="8">
        <f>I30*Assumptions!$B44</f>
        <v>499.5960832</v>
      </c>
      <c r="J40" s="8">
        <f>J30*Assumptions!$B44</f>
        <v>558.5880049</v>
      </c>
      <c r="K40" s="8">
        <f>K30*Assumptions!$B44</f>
        <v>616.759765</v>
      </c>
      <c r="L40" s="8">
        <f>L30*Assumptions!$B44</f>
        <v>674.0949603</v>
      </c>
      <c r="M40" s="8">
        <f>M30*Assumptions!$B44</f>
        <v>730.5768595</v>
      </c>
      <c r="N40" s="8">
        <f>N30*Assumptions!$B44</f>
        <v>786.1883967</v>
      </c>
      <c r="O40" s="8">
        <f>O30*Assumptions!$B44</f>
        <v>840.9121646</v>
      </c>
      <c r="P40" s="8">
        <f>P30*Assumptions!$B44</f>
        <v>894.7304079</v>
      </c>
      <c r="Q40" s="8">
        <f>Q30*Assumptions!$B44</f>
        <v>947.6250161</v>
      </c>
      <c r="R40" s="8">
        <f>R30*Assumptions!$B44</f>
        <v>999.5775164</v>
      </c>
      <c r="S40" s="8">
        <f>S30*Assumptions!$B44</f>
        <v>1050.569067</v>
      </c>
      <c r="T40" s="8">
        <f>T30*Assumptions!$B44</f>
        <v>1100.580448</v>
      </c>
      <c r="U40" s="8">
        <f>U30*Assumptions!$B44</f>
        <v>1149.592057</v>
      </c>
      <c r="V40" s="8">
        <f>V30*Assumptions!$B44</f>
        <v>1197.583898</v>
      </c>
      <c r="W40" s="8">
        <f>W30*Assumptions!$B44</f>
        <v>1244.535576</v>
      </c>
      <c r="X40" s="8">
        <f>X30*Assumptions!$B44</f>
        <v>1290.426288</v>
      </c>
      <c r="Y40" s="8">
        <f>Y30*Assumptions!$B44</f>
        <v>1335.234813</v>
      </c>
    </row>
    <row r="41">
      <c r="A41" s="5" t="s">
        <v>84</v>
      </c>
      <c r="B41" s="8">
        <f t="shared" ref="B41:Y41" si="20">SUM(B33:B40)</f>
        <v>3989.375</v>
      </c>
      <c r="C41" s="8">
        <f t="shared" si="20"/>
        <v>8033.025</v>
      </c>
      <c r="D41" s="8">
        <f t="shared" si="20"/>
        <v>12131.43219</v>
      </c>
      <c r="E41" s="8">
        <f t="shared" si="20"/>
        <v>16285.0779</v>
      </c>
      <c r="F41" s="8">
        <f t="shared" si="20"/>
        <v>20494.44241</v>
      </c>
      <c r="G41" s="8">
        <f t="shared" si="20"/>
        <v>24760.00476</v>
      </c>
      <c r="H41" s="8">
        <f t="shared" si="20"/>
        <v>29082.24251</v>
      </c>
      <c r="I41" s="8">
        <f t="shared" si="20"/>
        <v>33461.63158</v>
      </c>
      <c r="J41" s="8">
        <f t="shared" si="20"/>
        <v>37898.64595</v>
      </c>
      <c r="K41" s="8">
        <f t="shared" si="20"/>
        <v>42393.75749</v>
      </c>
      <c r="L41" s="8">
        <f t="shared" si="20"/>
        <v>46947.4357</v>
      </c>
      <c r="M41" s="8">
        <f t="shared" si="20"/>
        <v>51560.14745</v>
      </c>
      <c r="N41" s="8">
        <f t="shared" si="20"/>
        <v>56232.35674</v>
      </c>
      <c r="O41" s="8">
        <f t="shared" si="20"/>
        <v>60964.52442</v>
      </c>
      <c r="P41" s="8">
        <f t="shared" si="20"/>
        <v>65757.10794</v>
      </c>
      <c r="Q41" s="8">
        <f t="shared" si="20"/>
        <v>70610.56103</v>
      </c>
      <c r="R41" s="8">
        <f t="shared" si="20"/>
        <v>75525.33343</v>
      </c>
      <c r="S41" s="8">
        <f t="shared" si="20"/>
        <v>80501.87059</v>
      </c>
      <c r="T41" s="8">
        <f t="shared" si="20"/>
        <v>85540.61335</v>
      </c>
      <c r="U41" s="8">
        <f t="shared" si="20"/>
        <v>90641.9976</v>
      </c>
      <c r="V41" s="8">
        <f t="shared" si="20"/>
        <v>95806.45397</v>
      </c>
      <c r="W41" s="8">
        <f t="shared" si="20"/>
        <v>101034.4075</v>
      </c>
      <c r="X41" s="8">
        <f t="shared" si="20"/>
        <v>106326.2772</v>
      </c>
      <c r="Y41" s="8">
        <f t="shared" si="20"/>
        <v>111682.4757</v>
      </c>
    </row>
    <row r="42">
      <c r="A42" s="5"/>
      <c r="B42" s="5"/>
      <c r="C42" s="5"/>
      <c r="D42" s="5"/>
      <c r="E42" s="5"/>
      <c r="F42" s="5"/>
      <c r="G42" s="5"/>
      <c r="H42" s="5"/>
      <c r="I42" s="5"/>
      <c r="J42" s="5"/>
      <c r="K42" s="5"/>
      <c r="L42" s="5"/>
      <c r="M42" s="5"/>
      <c r="N42" s="5"/>
      <c r="O42" s="5"/>
      <c r="P42" s="5"/>
      <c r="Q42" s="5"/>
      <c r="R42" s="5"/>
      <c r="S42" s="5"/>
      <c r="T42" s="5"/>
      <c r="U42" s="5"/>
      <c r="V42" s="5"/>
      <c r="W42" s="5"/>
      <c r="X42" s="5"/>
      <c r="Y42" s="5"/>
    </row>
    <row r="43">
      <c r="A43" s="5"/>
      <c r="B43" s="5"/>
      <c r="C43" s="5"/>
      <c r="D43" s="5"/>
      <c r="E43" s="5"/>
      <c r="F43" s="5"/>
      <c r="G43" s="5"/>
      <c r="H43" s="5"/>
      <c r="I43" s="5"/>
      <c r="J43" s="5"/>
      <c r="K43" s="5"/>
      <c r="L43" s="5"/>
      <c r="M43" s="5"/>
      <c r="N43" s="5"/>
      <c r="O43" s="5"/>
      <c r="P43" s="5"/>
      <c r="Q43" s="5"/>
      <c r="R43" s="5"/>
      <c r="S43" s="5"/>
      <c r="T43" s="5"/>
      <c r="U43" s="5"/>
      <c r="V43" s="5"/>
      <c r="W43" s="5"/>
      <c r="X43" s="5"/>
      <c r="Y43"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38</v>
      </c>
      <c r="C1" s="5" t="s">
        <v>39</v>
      </c>
      <c r="D1" s="5" t="s">
        <v>40</v>
      </c>
      <c r="E1" s="5" t="s">
        <v>41</v>
      </c>
      <c r="F1" s="5" t="s">
        <v>42</v>
      </c>
      <c r="G1" s="5" t="s">
        <v>43</v>
      </c>
      <c r="H1" s="5" t="s">
        <v>44</v>
      </c>
      <c r="I1" s="5" t="s">
        <v>45</v>
      </c>
      <c r="J1" s="5" t="s">
        <v>46</v>
      </c>
      <c r="K1" s="5" t="s">
        <v>47</v>
      </c>
      <c r="L1" s="5" t="s">
        <v>48</v>
      </c>
      <c r="M1" s="5" t="s">
        <v>49</v>
      </c>
      <c r="N1" s="5" t="s">
        <v>50</v>
      </c>
      <c r="O1" s="5" t="s">
        <v>51</v>
      </c>
      <c r="P1" s="5" t="s">
        <v>52</v>
      </c>
      <c r="Q1" s="5" t="s">
        <v>53</v>
      </c>
      <c r="R1" s="5" t="s">
        <v>54</v>
      </c>
      <c r="S1" s="5" t="s">
        <v>55</v>
      </c>
      <c r="T1" s="5" t="s">
        <v>56</v>
      </c>
      <c r="U1" s="5" t="s">
        <v>57</v>
      </c>
      <c r="V1" s="5" t="s">
        <v>58</v>
      </c>
      <c r="W1" s="5" t="s">
        <v>59</v>
      </c>
      <c r="X1" s="5" t="s">
        <v>60</v>
      </c>
      <c r="Y1" s="5" t="s">
        <v>61</v>
      </c>
    </row>
    <row r="2">
      <c r="A2" s="5" t="s">
        <v>81</v>
      </c>
      <c r="B2" s="5"/>
      <c r="C2" s="5"/>
      <c r="D2" s="5"/>
      <c r="E2" s="5"/>
      <c r="F2" s="5"/>
      <c r="G2" s="5"/>
      <c r="H2" s="5"/>
      <c r="I2" s="5"/>
      <c r="J2" s="5"/>
      <c r="K2" s="5"/>
      <c r="L2" s="5"/>
      <c r="M2" s="5"/>
      <c r="N2" s="5"/>
      <c r="O2" s="5"/>
      <c r="P2" s="5"/>
      <c r="Q2" s="5"/>
      <c r="R2" s="5"/>
      <c r="S2" s="5"/>
      <c r="T2" s="5"/>
      <c r="U2" s="5"/>
      <c r="V2" s="5"/>
      <c r="W2" s="5"/>
      <c r="X2" s="5"/>
      <c r="Y2" s="5"/>
    </row>
    <row r="3">
      <c r="A3" s="5" t="str">
        <f>Assumptions!A31</f>
        <v>Chocolate Donut</v>
      </c>
      <c r="B3" s="11">
        <v>0.0</v>
      </c>
      <c r="C3" s="11">
        <f t="shared" ref="C3:Y3" si="1">B15</f>
        <v>1</v>
      </c>
      <c r="D3" s="14">
        <f t="shared" si="1"/>
        <v>1.965</v>
      </c>
      <c r="E3" s="14">
        <f t="shared" si="1"/>
        <v>2.893975</v>
      </c>
      <c r="F3" s="14">
        <f t="shared" si="1"/>
        <v>3.785879625</v>
      </c>
      <c r="G3" s="14">
        <f t="shared" si="1"/>
        <v>4.639647769</v>
      </c>
      <c r="H3" s="14">
        <f t="shared" si="1"/>
        <v>5.454192235</v>
      </c>
      <c r="I3" s="14">
        <f t="shared" si="1"/>
        <v>6.228404366</v>
      </c>
      <c r="J3" s="14">
        <f t="shared" si="1"/>
        <v>6.961153671</v>
      </c>
      <c r="K3" s="14">
        <f t="shared" si="1"/>
        <v>7.651287448</v>
      </c>
      <c r="L3" s="14">
        <f t="shared" si="1"/>
        <v>8.297630396</v>
      </c>
      <c r="M3" s="14">
        <f t="shared" si="1"/>
        <v>8.898984225</v>
      </c>
      <c r="N3" s="14">
        <f t="shared" si="1"/>
        <v>9.454127255</v>
      </c>
      <c r="O3" s="14">
        <f t="shared" si="1"/>
        <v>9.961814013</v>
      </c>
      <c r="P3" s="14">
        <f t="shared" si="1"/>
        <v>10.42077482</v>
      </c>
      <c r="Q3" s="14">
        <f t="shared" si="1"/>
        <v>10.82971538</v>
      </c>
      <c r="R3" s="14">
        <f t="shared" si="1"/>
        <v>11.18731633</v>
      </c>
      <c r="S3" s="14">
        <f t="shared" si="1"/>
        <v>11.49223285</v>
      </c>
      <c r="T3" s="14">
        <f t="shared" si="1"/>
        <v>11.74309419</v>
      </c>
      <c r="U3" s="14">
        <f t="shared" si="1"/>
        <v>11.93850322</v>
      </c>
      <c r="V3" s="14">
        <f t="shared" si="1"/>
        <v>12.07703602</v>
      </c>
      <c r="W3" s="14">
        <f t="shared" si="1"/>
        <v>12.15724136</v>
      </c>
      <c r="X3" s="14">
        <f t="shared" si="1"/>
        <v>12.17764028</v>
      </c>
      <c r="Y3" s="14">
        <f t="shared" si="1"/>
        <v>12.13672558</v>
      </c>
    </row>
    <row r="4">
      <c r="A4" s="5" t="str">
        <f>Assumptions!A32</f>
        <v>Vanilla Donut</v>
      </c>
      <c r="B4" s="11">
        <v>0.0</v>
      </c>
      <c r="C4" s="11">
        <f t="shared" ref="C4:Y4" si="2">B16</f>
        <v>1</v>
      </c>
      <c r="D4" s="14">
        <f t="shared" si="2"/>
        <v>1.935</v>
      </c>
      <c r="E4" s="14">
        <f t="shared" si="2"/>
        <v>2.803975</v>
      </c>
      <c r="F4" s="14">
        <f t="shared" si="2"/>
        <v>3.605887875</v>
      </c>
      <c r="G4" s="14">
        <f t="shared" si="2"/>
        <v>4.339689244</v>
      </c>
      <c r="H4" s="14">
        <f t="shared" si="2"/>
        <v>5.00431734</v>
      </c>
      <c r="I4" s="14">
        <f t="shared" si="2"/>
        <v>5.598697872</v>
      </c>
      <c r="J4" s="14">
        <f t="shared" si="2"/>
        <v>6.121743897</v>
      </c>
      <c r="K4" s="14">
        <f t="shared" si="2"/>
        <v>6.572355677</v>
      </c>
      <c r="L4" s="14">
        <f t="shared" si="2"/>
        <v>6.949420547</v>
      </c>
      <c r="M4" s="14">
        <f t="shared" si="2"/>
        <v>7.251812772</v>
      </c>
      <c r="N4" s="14">
        <f t="shared" si="2"/>
        <v>7.478393409</v>
      </c>
      <c r="O4" s="14">
        <f t="shared" si="2"/>
        <v>7.628010165</v>
      </c>
      <c r="P4" s="14">
        <f t="shared" si="2"/>
        <v>7.699497253</v>
      </c>
      <c r="Q4" s="14">
        <f t="shared" si="2"/>
        <v>7.691675246</v>
      </c>
      <c r="R4" s="14">
        <f t="shared" si="2"/>
        <v>7.603350935</v>
      </c>
      <c r="S4" s="14">
        <f t="shared" si="2"/>
        <v>7.433317175</v>
      </c>
      <c r="T4" s="14">
        <f t="shared" si="2"/>
        <v>7.180352741</v>
      </c>
      <c r="U4" s="14">
        <f t="shared" si="2"/>
        <v>6.843222175</v>
      </c>
      <c r="V4" s="14">
        <f t="shared" si="2"/>
        <v>6.420675633</v>
      </c>
      <c r="W4" s="14">
        <f t="shared" si="2"/>
        <v>5.911448732</v>
      </c>
      <c r="X4" s="14">
        <f t="shared" si="2"/>
        <v>5.314262393</v>
      </c>
      <c r="Y4" s="14">
        <f t="shared" si="2"/>
        <v>4.627822687</v>
      </c>
    </row>
    <row r="5">
      <c r="A5" s="5" t="str">
        <f>Assumptions!A33</f>
        <v>Honey Donut</v>
      </c>
      <c r="B5" s="11">
        <v>0.0</v>
      </c>
      <c r="C5" s="11">
        <f t="shared" ref="C5:Y5" si="3">B17</f>
        <v>1.5</v>
      </c>
      <c r="D5" s="14">
        <f t="shared" si="3"/>
        <v>3.055</v>
      </c>
      <c r="E5" s="14">
        <f t="shared" si="3"/>
        <v>4.666725</v>
      </c>
      <c r="F5" s="14">
        <f t="shared" si="3"/>
        <v>6.336950125</v>
      </c>
      <c r="G5" s="14">
        <f t="shared" si="3"/>
        <v>8.067502018</v>
      </c>
      <c r="H5" s="14">
        <f t="shared" si="3"/>
        <v>9.860260271</v>
      </c>
      <c r="I5" s="14">
        <f t="shared" si="3"/>
        <v>11.7171589</v>
      </c>
      <c r="J5" s="14">
        <f t="shared" si="3"/>
        <v>13.64018783</v>
      </c>
      <c r="K5" s="14">
        <f t="shared" si="3"/>
        <v>15.63139448</v>
      </c>
      <c r="L5" s="14">
        <f t="shared" si="3"/>
        <v>17.69288534</v>
      </c>
      <c r="M5" s="14">
        <f t="shared" si="3"/>
        <v>19.82682759</v>
      </c>
      <c r="N5" s="14">
        <f t="shared" si="3"/>
        <v>22.0354508</v>
      </c>
      <c r="O5" s="14">
        <f t="shared" si="3"/>
        <v>24.32104864</v>
      </c>
      <c r="P5" s="14">
        <f t="shared" si="3"/>
        <v>26.68598066</v>
      </c>
      <c r="Q5" s="14">
        <f t="shared" si="3"/>
        <v>29.13267409</v>
      </c>
      <c r="R5" s="14">
        <f t="shared" si="3"/>
        <v>31.66362574</v>
      </c>
      <c r="S5" s="14">
        <f t="shared" si="3"/>
        <v>34.28140388</v>
      </c>
      <c r="T5" s="14">
        <f t="shared" si="3"/>
        <v>36.98865022</v>
      </c>
      <c r="U5" s="14">
        <f t="shared" si="3"/>
        <v>39.78808194</v>
      </c>
      <c r="V5" s="14">
        <f t="shared" si="3"/>
        <v>42.68249376</v>
      </c>
      <c r="W5" s="14">
        <f t="shared" si="3"/>
        <v>45.67476008</v>
      </c>
      <c r="X5" s="14">
        <f t="shared" si="3"/>
        <v>48.76783713</v>
      </c>
      <c r="Y5" s="14">
        <f t="shared" si="3"/>
        <v>51.96476527</v>
      </c>
    </row>
    <row r="6">
      <c r="A6" s="5" t="str">
        <f>Assumptions!A34</f>
        <v>Red Velvet Donut</v>
      </c>
      <c r="B6" s="11">
        <v>0.0</v>
      </c>
      <c r="C6" s="11">
        <f t="shared" ref="C6:Y6" si="4">B18</f>
        <v>1.5</v>
      </c>
      <c r="D6" s="14">
        <f t="shared" si="4"/>
        <v>3.11</v>
      </c>
      <c r="E6" s="14">
        <f t="shared" si="4"/>
        <v>4.8334</v>
      </c>
      <c r="F6" s="14">
        <f t="shared" si="4"/>
        <v>6.673686</v>
      </c>
      <c r="G6" s="14">
        <f t="shared" si="4"/>
        <v>8.63443199</v>
      </c>
      <c r="H6" s="14">
        <f t="shared" si="4"/>
        <v>10.71930198</v>
      </c>
      <c r="I6" s="14">
        <f t="shared" si="4"/>
        <v>12.9320521</v>
      </c>
      <c r="J6" s="14">
        <f t="shared" si="4"/>
        <v>15.27653268</v>
      </c>
      <c r="K6" s="14">
        <f t="shared" si="4"/>
        <v>17.75669046</v>
      </c>
      <c r="L6" s="14">
        <f t="shared" si="4"/>
        <v>20.3765708</v>
      </c>
      <c r="M6" s="14">
        <f t="shared" si="4"/>
        <v>23.14031995</v>
      </c>
      <c r="N6" s="14">
        <f t="shared" si="4"/>
        <v>26.05218735</v>
      </c>
      <c r="O6" s="14">
        <f t="shared" si="4"/>
        <v>29.11652801</v>
      </c>
      <c r="P6" s="14">
        <f t="shared" si="4"/>
        <v>32.33780494</v>
      </c>
      <c r="Q6" s="14">
        <f t="shared" si="4"/>
        <v>35.7205916</v>
      </c>
      <c r="R6" s="14">
        <f t="shared" si="4"/>
        <v>39.26957446</v>
      </c>
      <c r="S6" s="14">
        <f t="shared" si="4"/>
        <v>42.98955553</v>
      </c>
      <c r="T6" s="14">
        <f t="shared" si="4"/>
        <v>46.88545508</v>
      </c>
      <c r="U6" s="14">
        <f t="shared" si="4"/>
        <v>50.96231423</v>
      </c>
      <c r="V6" s="14">
        <f t="shared" si="4"/>
        <v>55.22529783</v>
      </c>
      <c r="W6" s="14">
        <f t="shared" si="4"/>
        <v>59.67969715</v>
      </c>
      <c r="X6" s="14">
        <f t="shared" si="4"/>
        <v>64.33093286</v>
      </c>
      <c r="Y6" s="14">
        <f t="shared" si="4"/>
        <v>69.18455792</v>
      </c>
    </row>
    <row r="7">
      <c r="A7" s="5"/>
      <c r="B7" s="5"/>
      <c r="C7" s="5"/>
      <c r="D7" s="5"/>
      <c r="E7" s="5"/>
      <c r="F7" s="5"/>
      <c r="G7" s="5"/>
      <c r="H7" s="5"/>
      <c r="I7" s="5"/>
      <c r="J7" s="5"/>
      <c r="K7" s="5"/>
      <c r="L7" s="5"/>
      <c r="M7" s="5"/>
      <c r="N7" s="5"/>
      <c r="O7" s="5"/>
      <c r="P7" s="5"/>
      <c r="Q7" s="5"/>
      <c r="R7" s="5"/>
      <c r="S7" s="5"/>
      <c r="T7" s="5"/>
      <c r="U7" s="5"/>
      <c r="V7" s="5"/>
      <c r="W7" s="5"/>
      <c r="X7" s="5"/>
      <c r="Y7" s="5"/>
    </row>
    <row r="8">
      <c r="A8" s="5" t="s">
        <v>82</v>
      </c>
      <c r="B8" s="5"/>
      <c r="C8" s="5"/>
      <c r="D8" s="5"/>
      <c r="E8" s="5"/>
      <c r="F8" s="5"/>
      <c r="G8" s="5"/>
      <c r="H8" s="5"/>
      <c r="I8" s="5"/>
      <c r="J8" s="5"/>
      <c r="K8" s="5"/>
      <c r="L8" s="5"/>
      <c r="M8" s="5"/>
      <c r="N8" s="5"/>
      <c r="O8" s="5"/>
      <c r="P8" s="5"/>
      <c r="Q8" s="5"/>
      <c r="R8" s="5"/>
      <c r="S8" s="5"/>
      <c r="T8" s="5"/>
      <c r="U8" s="5"/>
      <c r="V8" s="5"/>
      <c r="W8" s="5"/>
      <c r="X8" s="5"/>
      <c r="Y8" s="5"/>
    </row>
    <row r="9">
      <c r="A9" s="5" t="str">
        <f t="shared" ref="A9:A13" si="5">A3</f>
        <v>Chocolate Donut</v>
      </c>
      <c r="B9" s="11">
        <f>'Calcs-1'!B3-'Calcs-1'!B71</f>
        <v>1</v>
      </c>
      <c r="C9" s="14">
        <f>'Calcs-1'!C3-'Calcs-1'!C71</f>
        <v>0.965</v>
      </c>
      <c r="D9" s="14">
        <f>'Calcs-1'!D3-'Calcs-1'!D71</f>
        <v>0.928975</v>
      </c>
      <c r="E9" s="14">
        <f>'Calcs-1'!E3-'Calcs-1'!E71</f>
        <v>0.891904625</v>
      </c>
      <c r="F9" s="14">
        <f>'Calcs-1'!F3-'Calcs-1'!F71</f>
        <v>0.8537681444</v>
      </c>
      <c r="G9" s="14">
        <f>'Calcs-1'!G3-'Calcs-1'!G71</f>
        <v>0.814544466</v>
      </c>
      <c r="H9" s="14">
        <f>'Calcs-1'!H3-'Calcs-1'!H71</f>
        <v>0.7742121305</v>
      </c>
      <c r="I9" s="14">
        <f>'Calcs-1'!I3-'Calcs-1'!I71</f>
        <v>0.732749305</v>
      </c>
      <c r="J9" s="14">
        <f>'Calcs-1'!J3-'Calcs-1'!J71</f>
        <v>0.6901337769</v>
      </c>
      <c r="K9" s="14">
        <f>'Calcs-1'!K3-'Calcs-1'!K71</f>
        <v>0.6463429483</v>
      </c>
      <c r="L9" s="14">
        <f>'Calcs-1'!L3-'Calcs-1'!L71</f>
        <v>0.6013538289</v>
      </c>
      <c r="M9" s="14">
        <f>'Calcs-1'!M3-'Calcs-1'!M71</f>
        <v>0.55514303</v>
      </c>
      <c r="N9" s="14">
        <f>'Calcs-1'!N3-'Calcs-1'!N71</f>
        <v>0.5076867582</v>
      </c>
      <c r="O9" s="14">
        <f>'Calcs-1'!O3-'Calcs-1'!O71</f>
        <v>0.458960808</v>
      </c>
      <c r="P9" s="14">
        <f>'Calcs-1'!P3-'Calcs-1'!P71</f>
        <v>0.4089405561</v>
      </c>
      <c r="Q9" s="14">
        <f>'Calcs-1'!Q3-'Calcs-1'!Q71</f>
        <v>0.3576009538</v>
      </c>
      <c r="R9" s="14">
        <f>'Calcs-1'!R3-'Calcs-1'!R71</f>
        <v>0.3049165203</v>
      </c>
      <c r="S9" s="14">
        <f>'Calcs-1'!S3-'Calcs-1'!S71</f>
        <v>0.2508613359</v>
      </c>
      <c r="T9" s="14">
        <f>'Calcs-1'!T3-'Calcs-1'!T71</f>
        <v>0.1954090344</v>
      </c>
      <c r="U9" s="14">
        <f>'Calcs-1'!U3-'Calcs-1'!U71</f>
        <v>0.1385327961</v>
      </c>
      <c r="V9" s="14">
        <f>'Calcs-1'!V3-'Calcs-1'!V71</f>
        <v>0.08020534053</v>
      </c>
      <c r="W9" s="14">
        <f>'Calcs-1'!W3-'Calcs-1'!W71</f>
        <v>0.02039891864</v>
      </c>
      <c r="X9" s="14">
        <f>'Calcs-1'!X3-'Calcs-1'!X71</f>
        <v>-0.0409146946</v>
      </c>
      <c r="Y9" s="14">
        <f>'Calcs-1'!Y3-'Calcs-1'!Y71</f>
        <v>-0.103764208</v>
      </c>
    </row>
    <row r="10">
      <c r="A10" s="5" t="str">
        <f t="shared" si="5"/>
        <v>Vanilla Donut</v>
      </c>
      <c r="B10" s="11">
        <f>'Calcs-1'!B4-'Calcs-1'!B72</f>
        <v>1</v>
      </c>
      <c r="C10" s="14">
        <f>'Calcs-1'!C4-'Calcs-1'!C72</f>
        <v>0.935</v>
      </c>
      <c r="D10" s="14">
        <f>'Calcs-1'!D4-'Calcs-1'!D72</f>
        <v>0.868975</v>
      </c>
      <c r="E10" s="14">
        <f>'Calcs-1'!E4-'Calcs-1'!E72</f>
        <v>0.801912875</v>
      </c>
      <c r="F10" s="14">
        <f>'Calcs-1'!F4-'Calcs-1'!F72</f>
        <v>0.7338013694</v>
      </c>
      <c r="G10" s="14">
        <f>'Calcs-1'!G4-'Calcs-1'!G72</f>
        <v>0.6646280955</v>
      </c>
      <c r="H10" s="14">
        <f>'Calcs-1'!H4-'Calcs-1'!H72</f>
        <v>0.5943805325</v>
      </c>
      <c r="I10" s="14">
        <f>'Calcs-1'!I4-'Calcs-1'!I72</f>
        <v>0.5230460246</v>
      </c>
      <c r="J10" s="14">
        <f>'Calcs-1'!J4-'Calcs-1'!J72</f>
        <v>0.4506117801</v>
      </c>
      <c r="K10" s="14">
        <f>'Calcs-1'!K4-'Calcs-1'!K72</f>
        <v>0.3770648696</v>
      </c>
      <c r="L10" s="14">
        <f>'Calcs-1'!L4-'Calcs-1'!L72</f>
        <v>0.3023922249</v>
      </c>
      <c r="M10" s="14">
        <f>'Calcs-1'!M4-'Calcs-1'!M72</f>
        <v>0.2265806372</v>
      </c>
      <c r="N10" s="14">
        <f>'Calcs-1'!N4-'Calcs-1'!N72</f>
        <v>0.1496167561</v>
      </c>
      <c r="O10" s="14">
        <f>'Calcs-1'!O4-'Calcs-1'!O72</f>
        <v>0.07148708779</v>
      </c>
      <c r="P10" s="14">
        <f>'Calcs-1'!P4-'Calcs-1'!P72</f>
        <v>-0.0078220064</v>
      </c>
      <c r="Q10" s="14">
        <f>'Calcs-1'!Q4-'Calcs-1'!Q72</f>
        <v>-0.08832431136</v>
      </c>
      <c r="R10" s="14">
        <f>'Calcs-1'!R4-'Calcs-1'!R72</f>
        <v>-0.1700337598</v>
      </c>
      <c r="S10" s="14">
        <f>'Calcs-1'!S4-'Calcs-1'!S72</f>
        <v>-0.2529644337</v>
      </c>
      <c r="T10" s="14">
        <f>'Calcs-1'!T4-'Calcs-1'!T72</f>
        <v>-0.3371305661</v>
      </c>
      <c r="U10" s="14">
        <f>'Calcs-1'!U4-'Calcs-1'!U72</f>
        <v>-0.4225465422</v>
      </c>
      <c r="V10" s="14">
        <f>'Calcs-1'!V4-'Calcs-1'!V72</f>
        <v>-0.5092269015</v>
      </c>
      <c r="W10" s="14">
        <f>'Calcs-1'!W4-'Calcs-1'!W72</f>
        <v>-0.5971863388</v>
      </c>
      <c r="X10" s="14">
        <f>'Calcs-1'!X4-'Calcs-1'!X72</f>
        <v>-0.6864397063</v>
      </c>
      <c r="Y10" s="14">
        <f>'Calcs-1'!Y4-'Calcs-1'!Y72</f>
        <v>-0.777002015</v>
      </c>
    </row>
    <row r="11">
      <c r="A11" s="5" t="str">
        <f t="shared" si="5"/>
        <v>Honey Donut</v>
      </c>
      <c r="B11" s="11">
        <f>'Calcs-1'!B5-'Calcs-1'!B73</f>
        <v>1.5</v>
      </c>
      <c r="C11" s="14">
        <f>'Calcs-1'!C5-'Calcs-1'!C73</f>
        <v>1.555</v>
      </c>
      <c r="D11" s="14">
        <f>'Calcs-1'!D5-'Calcs-1'!D73</f>
        <v>1.611725</v>
      </c>
      <c r="E11" s="14">
        <f>'Calcs-1'!E5-'Calcs-1'!E73</f>
        <v>1.670225125</v>
      </c>
      <c r="F11" s="14">
        <f>'Calcs-1'!F5-'Calcs-1'!F73</f>
        <v>1.730551893</v>
      </c>
      <c r="G11" s="14">
        <f>'Calcs-1'!G5-'Calcs-1'!G73</f>
        <v>1.792758253</v>
      </c>
      <c r="H11" s="14">
        <f>'Calcs-1'!H5-'Calcs-1'!H73</f>
        <v>1.856898624</v>
      </c>
      <c r="I11" s="14">
        <f>'Calcs-1'!I5-'Calcs-1'!I73</f>
        <v>1.923028932</v>
      </c>
      <c r="J11" s="14">
        <f>'Calcs-1'!J5-'Calcs-1'!J73</f>
        <v>1.991206654</v>
      </c>
      <c r="K11" s="14">
        <f>'Calcs-1'!K5-'Calcs-1'!K73</f>
        <v>2.06149086</v>
      </c>
      <c r="L11" s="14">
        <f>'Calcs-1'!L5-'Calcs-1'!L73</f>
        <v>2.133942251</v>
      </c>
      <c r="M11" s="14">
        <f>'Calcs-1'!M5-'Calcs-1'!M73</f>
        <v>2.20862321</v>
      </c>
      <c r="N11" s="14">
        <f>'Calcs-1'!N5-'Calcs-1'!N73</f>
        <v>2.28559784</v>
      </c>
      <c r="O11" s="14">
        <f>'Calcs-1'!O5-'Calcs-1'!O73</f>
        <v>2.364932018</v>
      </c>
      <c r="P11" s="14">
        <f>'Calcs-1'!P5-'Calcs-1'!P73</f>
        <v>2.446693434</v>
      </c>
      <c r="Q11" s="14">
        <f>'Calcs-1'!Q5-'Calcs-1'!Q73</f>
        <v>2.530951648</v>
      </c>
      <c r="R11" s="14">
        <f>'Calcs-1'!R5-'Calcs-1'!R73</f>
        <v>2.617778135</v>
      </c>
      <c r="S11" s="14">
        <f>'Calcs-1'!S5-'Calcs-1'!S73</f>
        <v>2.707246339</v>
      </c>
      <c r="T11" s="14">
        <f>'Calcs-1'!T5-'Calcs-1'!T73</f>
        <v>2.799431722</v>
      </c>
      <c r="U11" s="14">
        <f>'Calcs-1'!U5-'Calcs-1'!U73</f>
        <v>2.894411824</v>
      </c>
      <c r="V11" s="14">
        <f>'Calcs-1'!V5-'Calcs-1'!V73</f>
        <v>2.992266316</v>
      </c>
      <c r="W11" s="14">
        <f>'Calcs-1'!W5-'Calcs-1'!W73</f>
        <v>3.093077053</v>
      </c>
      <c r="X11" s="14">
        <f>'Calcs-1'!X5-'Calcs-1'!X73</f>
        <v>3.19692814</v>
      </c>
      <c r="Y11" s="14">
        <f>'Calcs-1'!Y5-'Calcs-1'!Y73</f>
        <v>3.303905988</v>
      </c>
    </row>
    <row r="12">
      <c r="A12" s="5" t="str">
        <f t="shared" si="5"/>
        <v>Red Velvet Donut</v>
      </c>
      <c r="B12" s="11">
        <f>'Calcs-1'!B6-'Calcs-1'!B74</f>
        <v>1.5</v>
      </c>
      <c r="C12" s="14">
        <f>'Calcs-1'!C6-'Calcs-1'!C74</f>
        <v>1.61</v>
      </c>
      <c r="D12" s="14">
        <f>'Calcs-1'!D6-'Calcs-1'!D74</f>
        <v>1.7234</v>
      </c>
      <c r="E12" s="14">
        <f>'Calcs-1'!E6-'Calcs-1'!E74</f>
        <v>1.840286</v>
      </c>
      <c r="F12" s="14">
        <f>'Calcs-1'!F6-'Calcs-1'!F74</f>
        <v>1.96074599</v>
      </c>
      <c r="G12" s="14">
        <f>'Calcs-1'!G6-'Calcs-1'!G74</f>
        <v>2.084869994</v>
      </c>
      <c r="H12" s="14">
        <f>'Calcs-1'!H6-'Calcs-1'!H74</f>
        <v>2.212750114</v>
      </c>
      <c r="I12" s="14">
        <f>'Calcs-1'!I6-'Calcs-1'!I74</f>
        <v>2.344480577</v>
      </c>
      <c r="J12" s="14">
        <f>'Calcs-1'!J6-'Calcs-1'!J74</f>
        <v>2.480157782</v>
      </c>
      <c r="K12" s="14">
        <f>'Calcs-1'!K6-'Calcs-1'!K74</f>
        <v>2.619880345</v>
      </c>
      <c r="L12" s="14">
        <f>'Calcs-1'!L6-'Calcs-1'!L74</f>
        <v>2.76374915</v>
      </c>
      <c r="M12" s="14">
        <f>'Calcs-1'!M6-'Calcs-1'!M74</f>
        <v>2.911867398</v>
      </c>
      <c r="N12" s="14">
        <f>'Calcs-1'!N6-'Calcs-1'!N74</f>
        <v>3.064340661</v>
      </c>
      <c r="O12" s="14">
        <f>'Calcs-1'!O6-'Calcs-1'!O74</f>
        <v>3.221276928</v>
      </c>
      <c r="P12" s="14">
        <f>'Calcs-1'!P6-'Calcs-1'!P74</f>
        <v>3.382786662</v>
      </c>
      <c r="Q12" s="14">
        <f>'Calcs-1'!Q6-'Calcs-1'!Q74</f>
        <v>3.548982854</v>
      </c>
      <c r="R12" s="14">
        <f>'Calcs-1'!R6-'Calcs-1'!R74</f>
        <v>3.719981077</v>
      </c>
      <c r="S12" s="14">
        <f>'Calcs-1'!S6-'Calcs-1'!S74</f>
        <v>3.895899542</v>
      </c>
      <c r="T12" s="14">
        <f>'Calcs-1'!T6-'Calcs-1'!T74</f>
        <v>4.076859159</v>
      </c>
      <c r="U12" s="14">
        <f>'Calcs-1'!U6-'Calcs-1'!U74</f>
        <v>4.262983593</v>
      </c>
      <c r="V12" s="14">
        <f>'Calcs-1'!V6-'Calcs-1'!V74</f>
        <v>4.454399325</v>
      </c>
      <c r="W12" s="14">
        <f>'Calcs-1'!W6-'Calcs-1'!W74</f>
        <v>4.651235712</v>
      </c>
      <c r="X12" s="14">
        <f>'Calcs-1'!X6-'Calcs-1'!X74</f>
        <v>4.853625053</v>
      </c>
      <c r="Y12" s="14">
        <f>'Calcs-1'!Y6-'Calcs-1'!Y74</f>
        <v>5.06170265</v>
      </c>
    </row>
    <row r="13">
      <c r="A13" s="5" t="str">
        <f t="shared" si="5"/>
        <v/>
      </c>
      <c r="B13" s="5"/>
      <c r="C13" s="5"/>
      <c r="D13" s="5"/>
      <c r="E13" s="5"/>
      <c r="F13" s="5"/>
      <c r="G13" s="5"/>
      <c r="H13" s="5"/>
      <c r="I13" s="5"/>
      <c r="J13" s="5"/>
      <c r="K13" s="5"/>
      <c r="L13" s="5"/>
      <c r="M13" s="5"/>
      <c r="N13" s="5"/>
      <c r="O13" s="5"/>
      <c r="P13" s="5"/>
      <c r="Q13" s="5"/>
      <c r="R13" s="5"/>
      <c r="S13" s="5"/>
      <c r="T13" s="5"/>
      <c r="U13" s="5"/>
      <c r="V13" s="5"/>
      <c r="W13" s="5"/>
      <c r="X13" s="5"/>
      <c r="Y13" s="5"/>
    </row>
    <row r="14">
      <c r="A14" s="5" t="s">
        <v>83</v>
      </c>
      <c r="B14" s="5"/>
      <c r="C14" s="5"/>
      <c r="D14" s="5"/>
      <c r="E14" s="5"/>
      <c r="F14" s="5"/>
      <c r="G14" s="5"/>
      <c r="H14" s="5"/>
      <c r="I14" s="5"/>
      <c r="J14" s="5"/>
      <c r="K14" s="5"/>
      <c r="L14" s="5"/>
      <c r="M14" s="5"/>
      <c r="N14" s="5"/>
      <c r="O14" s="5"/>
      <c r="P14" s="5"/>
      <c r="Q14" s="5"/>
      <c r="R14" s="5"/>
      <c r="S14" s="5"/>
      <c r="T14" s="5"/>
      <c r="U14" s="5"/>
      <c r="V14" s="5"/>
      <c r="W14" s="5"/>
      <c r="X14" s="5"/>
      <c r="Y14" s="5"/>
    </row>
    <row r="15">
      <c r="A15" s="5" t="str">
        <f t="shared" ref="A15:A18" si="7">A9</f>
        <v>Chocolate Donut</v>
      </c>
      <c r="B15" s="11">
        <f t="shared" ref="B15:Y15" si="6">B3+B9</f>
        <v>1</v>
      </c>
      <c r="C15" s="14">
        <f t="shared" si="6"/>
        <v>1.965</v>
      </c>
      <c r="D15" s="14">
        <f t="shared" si="6"/>
        <v>2.893975</v>
      </c>
      <c r="E15" s="14">
        <f t="shared" si="6"/>
        <v>3.785879625</v>
      </c>
      <c r="F15" s="14">
        <f t="shared" si="6"/>
        <v>4.639647769</v>
      </c>
      <c r="G15" s="14">
        <f t="shared" si="6"/>
        <v>5.454192235</v>
      </c>
      <c r="H15" s="14">
        <f t="shared" si="6"/>
        <v>6.228404366</v>
      </c>
      <c r="I15" s="14">
        <f t="shared" si="6"/>
        <v>6.961153671</v>
      </c>
      <c r="J15" s="14">
        <f t="shared" si="6"/>
        <v>7.651287448</v>
      </c>
      <c r="K15" s="14">
        <f t="shared" si="6"/>
        <v>8.297630396</v>
      </c>
      <c r="L15" s="14">
        <f t="shared" si="6"/>
        <v>8.898984225</v>
      </c>
      <c r="M15" s="14">
        <f t="shared" si="6"/>
        <v>9.454127255</v>
      </c>
      <c r="N15" s="14">
        <f t="shared" si="6"/>
        <v>9.961814013</v>
      </c>
      <c r="O15" s="14">
        <f t="shared" si="6"/>
        <v>10.42077482</v>
      </c>
      <c r="P15" s="14">
        <f t="shared" si="6"/>
        <v>10.82971538</v>
      </c>
      <c r="Q15" s="14">
        <f t="shared" si="6"/>
        <v>11.18731633</v>
      </c>
      <c r="R15" s="14">
        <f t="shared" si="6"/>
        <v>11.49223285</v>
      </c>
      <c r="S15" s="14">
        <f t="shared" si="6"/>
        <v>11.74309419</v>
      </c>
      <c r="T15" s="14">
        <f t="shared" si="6"/>
        <v>11.93850322</v>
      </c>
      <c r="U15" s="14">
        <f t="shared" si="6"/>
        <v>12.07703602</v>
      </c>
      <c r="V15" s="14">
        <f t="shared" si="6"/>
        <v>12.15724136</v>
      </c>
      <c r="W15" s="14">
        <f t="shared" si="6"/>
        <v>12.17764028</v>
      </c>
      <c r="X15" s="14">
        <f t="shared" si="6"/>
        <v>12.13672558</v>
      </c>
      <c r="Y15" s="14">
        <f t="shared" si="6"/>
        <v>12.03296137</v>
      </c>
    </row>
    <row r="16">
      <c r="A16" s="5" t="str">
        <f t="shared" si="7"/>
        <v>Vanilla Donut</v>
      </c>
      <c r="B16" s="11">
        <f t="shared" ref="B16:Y16" si="8">B4+B10</f>
        <v>1</v>
      </c>
      <c r="C16" s="14">
        <f t="shared" si="8"/>
        <v>1.935</v>
      </c>
      <c r="D16" s="14">
        <f t="shared" si="8"/>
        <v>2.803975</v>
      </c>
      <c r="E16" s="14">
        <f t="shared" si="8"/>
        <v>3.605887875</v>
      </c>
      <c r="F16" s="14">
        <f t="shared" si="8"/>
        <v>4.339689244</v>
      </c>
      <c r="G16" s="14">
        <f t="shared" si="8"/>
        <v>5.00431734</v>
      </c>
      <c r="H16" s="14">
        <f t="shared" si="8"/>
        <v>5.598697872</v>
      </c>
      <c r="I16" s="14">
        <f t="shared" si="8"/>
        <v>6.121743897</v>
      </c>
      <c r="J16" s="14">
        <f t="shared" si="8"/>
        <v>6.572355677</v>
      </c>
      <c r="K16" s="14">
        <f t="shared" si="8"/>
        <v>6.949420547</v>
      </c>
      <c r="L16" s="14">
        <f t="shared" si="8"/>
        <v>7.251812772</v>
      </c>
      <c r="M16" s="14">
        <f t="shared" si="8"/>
        <v>7.478393409</v>
      </c>
      <c r="N16" s="14">
        <f t="shared" si="8"/>
        <v>7.628010165</v>
      </c>
      <c r="O16" s="14">
        <f t="shared" si="8"/>
        <v>7.699497253</v>
      </c>
      <c r="P16" s="14">
        <f t="shared" si="8"/>
        <v>7.691675246</v>
      </c>
      <c r="Q16" s="14">
        <f t="shared" si="8"/>
        <v>7.603350935</v>
      </c>
      <c r="R16" s="14">
        <f t="shared" si="8"/>
        <v>7.433317175</v>
      </c>
      <c r="S16" s="14">
        <f t="shared" si="8"/>
        <v>7.180352741</v>
      </c>
      <c r="T16" s="14">
        <f t="shared" si="8"/>
        <v>6.843222175</v>
      </c>
      <c r="U16" s="14">
        <f t="shared" si="8"/>
        <v>6.420675633</v>
      </c>
      <c r="V16" s="14">
        <f t="shared" si="8"/>
        <v>5.911448732</v>
      </c>
      <c r="W16" s="14">
        <f t="shared" si="8"/>
        <v>5.314262393</v>
      </c>
      <c r="X16" s="14">
        <f t="shared" si="8"/>
        <v>4.627822687</v>
      </c>
      <c r="Y16" s="14">
        <f t="shared" si="8"/>
        <v>3.850820671</v>
      </c>
    </row>
    <row r="17">
      <c r="A17" s="5" t="str">
        <f t="shared" si="7"/>
        <v>Honey Donut</v>
      </c>
      <c r="B17" s="11">
        <f t="shared" ref="B17:Y17" si="9">B5+B11</f>
        <v>1.5</v>
      </c>
      <c r="C17" s="14">
        <f t="shared" si="9"/>
        <v>3.055</v>
      </c>
      <c r="D17" s="14">
        <f t="shared" si="9"/>
        <v>4.666725</v>
      </c>
      <c r="E17" s="14">
        <f t="shared" si="9"/>
        <v>6.336950125</v>
      </c>
      <c r="F17" s="14">
        <f t="shared" si="9"/>
        <v>8.067502018</v>
      </c>
      <c r="G17" s="14">
        <f t="shared" si="9"/>
        <v>9.860260271</v>
      </c>
      <c r="H17" s="14">
        <f t="shared" si="9"/>
        <v>11.7171589</v>
      </c>
      <c r="I17" s="14">
        <f t="shared" si="9"/>
        <v>13.64018783</v>
      </c>
      <c r="J17" s="14">
        <f t="shared" si="9"/>
        <v>15.63139448</v>
      </c>
      <c r="K17" s="14">
        <f t="shared" si="9"/>
        <v>17.69288534</v>
      </c>
      <c r="L17" s="14">
        <f t="shared" si="9"/>
        <v>19.82682759</v>
      </c>
      <c r="M17" s="14">
        <f t="shared" si="9"/>
        <v>22.0354508</v>
      </c>
      <c r="N17" s="14">
        <f t="shared" si="9"/>
        <v>24.32104864</v>
      </c>
      <c r="O17" s="14">
        <f t="shared" si="9"/>
        <v>26.68598066</v>
      </c>
      <c r="P17" s="14">
        <f t="shared" si="9"/>
        <v>29.13267409</v>
      </c>
      <c r="Q17" s="14">
        <f t="shared" si="9"/>
        <v>31.66362574</v>
      </c>
      <c r="R17" s="14">
        <f t="shared" si="9"/>
        <v>34.28140388</v>
      </c>
      <c r="S17" s="14">
        <f t="shared" si="9"/>
        <v>36.98865022</v>
      </c>
      <c r="T17" s="14">
        <f t="shared" si="9"/>
        <v>39.78808194</v>
      </c>
      <c r="U17" s="14">
        <f t="shared" si="9"/>
        <v>42.68249376</v>
      </c>
      <c r="V17" s="14">
        <f t="shared" si="9"/>
        <v>45.67476008</v>
      </c>
      <c r="W17" s="14">
        <f t="shared" si="9"/>
        <v>48.76783713</v>
      </c>
      <c r="X17" s="14">
        <f t="shared" si="9"/>
        <v>51.96476527</v>
      </c>
      <c r="Y17" s="14">
        <f t="shared" si="9"/>
        <v>55.26867126</v>
      </c>
    </row>
    <row r="18">
      <c r="A18" s="5" t="str">
        <f t="shared" si="7"/>
        <v>Red Velvet Donut</v>
      </c>
      <c r="B18" s="11">
        <f t="shared" ref="B18:Y18" si="10">B6+B12</f>
        <v>1.5</v>
      </c>
      <c r="C18" s="14">
        <f t="shared" si="10"/>
        <v>3.11</v>
      </c>
      <c r="D18" s="14">
        <f t="shared" si="10"/>
        <v>4.8334</v>
      </c>
      <c r="E18" s="14">
        <f t="shared" si="10"/>
        <v>6.673686</v>
      </c>
      <c r="F18" s="14">
        <f t="shared" si="10"/>
        <v>8.63443199</v>
      </c>
      <c r="G18" s="14">
        <f t="shared" si="10"/>
        <v>10.71930198</v>
      </c>
      <c r="H18" s="14">
        <f t="shared" si="10"/>
        <v>12.9320521</v>
      </c>
      <c r="I18" s="14">
        <f t="shared" si="10"/>
        <v>15.27653268</v>
      </c>
      <c r="J18" s="14">
        <f t="shared" si="10"/>
        <v>17.75669046</v>
      </c>
      <c r="K18" s="14">
        <f t="shared" si="10"/>
        <v>20.3765708</v>
      </c>
      <c r="L18" s="14">
        <f t="shared" si="10"/>
        <v>23.14031995</v>
      </c>
      <c r="M18" s="14">
        <f t="shared" si="10"/>
        <v>26.05218735</v>
      </c>
      <c r="N18" s="14">
        <f t="shared" si="10"/>
        <v>29.11652801</v>
      </c>
      <c r="O18" s="14">
        <f t="shared" si="10"/>
        <v>32.33780494</v>
      </c>
      <c r="P18" s="14">
        <f t="shared" si="10"/>
        <v>35.7205916</v>
      </c>
      <c r="Q18" s="14">
        <f t="shared" si="10"/>
        <v>39.26957446</v>
      </c>
      <c r="R18" s="14">
        <f t="shared" si="10"/>
        <v>42.98955553</v>
      </c>
      <c r="S18" s="14">
        <f t="shared" si="10"/>
        <v>46.88545508</v>
      </c>
      <c r="T18" s="14">
        <f t="shared" si="10"/>
        <v>50.96231423</v>
      </c>
      <c r="U18" s="14">
        <f t="shared" si="10"/>
        <v>55.22529783</v>
      </c>
      <c r="V18" s="14">
        <f t="shared" si="10"/>
        <v>59.67969715</v>
      </c>
      <c r="W18" s="14">
        <f t="shared" si="10"/>
        <v>64.33093286</v>
      </c>
      <c r="X18" s="14">
        <f t="shared" si="10"/>
        <v>69.18455792</v>
      </c>
      <c r="Y18" s="14">
        <f t="shared" si="10"/>
        <v>74.24626057</v>
      </c>
    </row>
    <row r="19">
      <c r="A19" s="5"/>
      <c r="B19" s="5"/>
      <c r="C19" s="5"/>
      <c r="D19" s="5"/>
      <c r="E19" s="5"/>
      <c r="F19" s="5"/>
      <c r="G19" s="5"/>
      <c r="H19" s="5"/>
      <c r="I19" s="5"/>
      <c r="J19" s="5"/>
      <c r="K19" s="5"/>
      <c r="L19" s="5"/>
      <c r="M19" s="5"/>
      <c r="N19" s="5"/>
      <c r="O19" s="5"/>
      <c r="P19" s="5"/>
      <c r="Q19" s="5"/>
      <c r="R19" s="5"/>
      <c r="S19" s="5"/>
      <c r="T19" s="5"/>
      <c r="U19" s="5"/>
      <c r="V19" s="5"/>
      <c r="W19" s="5"/>
      <c r="X19" s="5"/>
      <c r="Y19" s="5"/>
    </row>
    <row r="20">
      <c r="A20" s="5" t="s">
        <v>83</v>
      </c>
      <c r="B20" s="5"/>
      <c r="C20" s="5"/>
      <c r="D20" s="5"/>
      <c r="E20" s="5"/>
      <c r="F20" s="5"/>
      <c r="G20" s="5"/>
      <c r="H20" s="5"/>
      <c r="I20" s="5"/>
      <c r="J20" s="5"/>
      <c r="K20" s="5"/>
      <c r="L20" s="5"/>
      <c r="M20" s="5"/>
      <c r="N20" s="5"/>
      <c r="O20" s="5"/>
      <c r="P20" s="5"/>
      <c r="Q20" s="5"/>
      <c r="R20" s="5"/>
      <c r="S20" s="5"/>
      <c r="T20" s="5"/>
      <c r="U20" s="5"/>
      <c r="V20" s="5"/>
      <c r="W20" s="5"/>
      <c r="X20" s="5"/>
      <c r="Y20" s="5"/>
    </row>
    <row r="21">
      <c r="A21" s="5" t="str">
        <f t="shared" ref="A21:A24" si="11">A15</f>
        <v>Chocolate Donut</v>
      </c>
      <c r="B21" s="8">
        <f>B15*'Calcs-2'!$B11</f>
        <v>151.75</v>
      </c>
      <c r="C21" s="8">
        <f>C15*'Calcs-2'!$B11</f>
        <v>298.18875</v>
      </c>
      <c r="D21" s="8">
        <f>D15*'Calcs-2'!$B11</f>
        <v>439.1607063</v>
      </c>
      <c r="E21" s="8">
        <f>E15*'Calcs-2'!$B11</f>
        <v>574.5072331</v>
      </c>
      <c r="F21" s="8">
        <f>F15*'Calcs-2'!$B11</f>
        <v>704.066549</v>
      </c>
      <c r="G21" s="8">
        <f>G15*'Calcs-2'!$B11</f>
        <v>827.6736717</v>
      </c>
      <c r="H21" s="8">
        <f>H15*'Calcs-2'!$B11</f>
        <v>945.1603625</v>
      </c>
      <c r="I21" s="8">
        <f>I15*'Calcs-2'!$B11</f>
        <v>1056.35507</v>
      </c>
      <c r="J21" s="8">
        <f>J15*'Calcs-2'!$B11</f>
        <v>1161.08287</v>
      </c>
      <c r="K21" s="8">
        <f>K15*'Calcs-2'!$B11</f>
        <v>1259.165413</v>
      </c>
      <c r="L21" s="8">
        <f>L15*'Calcs-2'!$B11</f>
        <v>1350.420856</v>
      </c>
      <c r="M21" s="8">
        <f>M15*'Calcs-2'!$B11</f>
        <v>1434.663811</v>
      </c>
      <c r="N21" s="8">
        <f>N15*'Calcs-2'!$B11</f>
        <v>1511.705277</v>
      </c>
      <c r="O21" s="8">
        <f>O15*'Calcs-2'!$B11</f>
        <v>1581.352579</v>
      </c>
      <c r="P21" s="8">
        <f>P15*'Calcs-2'!$B11</f>
        <v>1643.409309</v>
      </c>
      <c r="Q21" s="8">
        <f>Q15*'Calcs-2'!$B11</f>
        <v>1697.675253</v>
      </c>
      <c r="R21" s="8">
        <f>R15*'Calcs-2'!$B11</f>
        <v>1743.946335</v>
      </c>
      <c r="S21" s="8">
        <f>S15*'Calcs-2'!$B11</f>
        <v>1782.014543</v>
      </c>
      <c r="T21" s="8">
        <f>T15*'Calcs-2'!$B11</f>
        <v>1811.667864</v>
      </c>
      <c r="U21" s="8">
        <f>U15*'Calcs-2'!$B11</f>
        <v>1832.690216</v>
      </c>
      <c r="V21" s="8">
        <f>V15*'Calcs-2'!$B11</f>
        <v>1844.861376</v>
      </c>
      <c r="W21" s="8">
        <f>W15*'Calcs-2'!$B11</f>
        <v>1847.956912</v>
      </c>
      <c r="X21" s="8">
        <f>X15*'Calcs-2'!$B11</f>
        <v>1841.748107</v>
      </c>
      <c r="Y21" s="8">
        <f>Y15*'Calcs-2'!$B11</f>
        <v>1826.001889</v>
      </c>
    </row>
    <row r="22">
      <c r="A22" s="5" t="str">
        <f t="shared" si="11"/>
        <v>Vanilla Donut</v>
      </c>
      <c r="B22" s="8">
        <f>B16*'Calcs-2'!$B22</f>
        <v>141.75</v>
      </c>
      <c r="C22" s="8">
        <f>C16*'Calcs-2'!$B22</f>
        <v>274.28625</v>
      </c>
      <c r="D22" s="8">
        <f>D16*'Calcs-2'!$B22</f>
        <v>397.4634562</v>
      </c>
      <c r="E22" s="8">
        <f>E16*'Calcs-2'!$B22</f>
        <v>511.1346063</v>
      </c>
      <c r="F22" s="8">
        <f>F16*'Calcs-2'!$B22</f>
        <v>615.1509504</v>
      </c>
      <c r="G22" s="8">
        <f>G16*'Calcs-2'!$B22</f>
        <v>709.3619829</v>
      </c>
      <c r="H22" s="8">
        <f>H16*'Calcs-2'!$B22</f>
        <v>793.6154234</v>
      </c>
      <c r="I22" s="8">
        <f>I16*'Calcs-2'!$B22</f>
        <v>867.7571974</v>
      </c>
      <c r="J22" s="8">
        <f>J16*'Calcs-2'!$B22</f>
        <v>931.6314172</v>
      </c>
      <c r="K22" s="8">
        <f>K16*'Calcs-2'!$B22</f>
        <v>985.0803625</v>
      </c>
      <c r="L22" s="8">
        <f>L16*'Calcs-2'!$B22</f>
        <v>1027.94446</v>
      </c>
      <c r="M22" s="8">
        <f>M16*'Calcs-2'!$B22</f>
        <v>1060.062266</v>
      </c>
      <c r="N22" s="8">
        <f>N16*'Calcs-2'!$B22</f>
        <v>1081.270441</v>
      </c>
      <c r="O22" s="8">
        <f>O16*'Calcs-2'!$B22</f>
        <v>1091.403736</v>
      </c>
      <c r="P22" s="8">
        <f>P16*'Calcs-2'!$B22</f>
        <v>1090.294966</v>
      </c>
      <c r="Q22" s="8">
        <f>Q16*'Calcs-2'!$B22</f>
        <v>1077.774995</v>
      </c>
      <c r="R22" s="8">
        <f>R16*'Calcs-2'!$B22</f>
        <v>1053.67271</v>
      </c>
      <c r="S22" s="8">
        <f>S16*'Calcs-2'!$B22</f>
        <v>1017.815001</v>
      </c>
      <c r="T22" s="8">
        <f>T16*'Calcs-2'!$B22</f>
        <v>970.0267433</v>
      </c>
      <c r="U22" s="8">
        <f>U16*'Calcs-2'!$B22</f>
        <v>910.130771</v>
      </c>
      <c r="V22" s="8">
        <f>V16*'Calcs-2'!$B22</f>
        <v>837.9478577</v>
      </c>
      <c r="W22" s="8">
        <f>W16*'Calcs-2'!$B22</f>
        <v>753.2966942</v>
      </c>
      <c r="X22" s="8">
        <f>X16*'Calcs-2'!$B22</f>
        <v>655.9938658</v>
      </c>
      <c r="Y22" s="8">
        <f>Y16*'Calcs-2'!$B22</f>
        <v>545.8538302</v>
      </c>
    </row>
    <row r="23">
      <c r="A23" s="5" t="str">
        <f t="shared" si="11"/>
        <v>Honey Donut</v>
      </c>
      <c r="B23" s="8">
        <f>B17*'Calcs-2'!$B33</f>
        <v>214.875</v>
      </c>
      <c r="C23" s="8">
        <f>C17*'Calcs-2'!$B33</f>
        <v>437.62875</v>
      </c>
      <c r="D23" s="8">
        <f>D17*'Calcs-2'!$B33</f>
        <v>668.5083563</v>
      </c>
      <c r="E23" s="8">
        <f>E17*'Calcs-2'!$B33</f>
        <v>907.7681054</v>
      </c>
      <c r="F23" s="8">
        <f>F17*'Calcs-2'!$B33</f>
        <v>1155.669664</v>
      </c>
      <c r="G23" s="8">
        <f>G17*'Calcs-2'!$B33</f>
        <v>1412.482284</v>
      </c>
      <c r="H23" s="8">
        <f>H17*'Calcs-2'!$B33</f>
        <v>1678.483012</v>
      </c>
      <c r="I23" s="8">
        <f>I17*'Calcs-2'!$B33</f>
        <v>1953.956906</v>
      </c>
      <c r="J23" s="8">
        <f>J17*'Calcs-2'!$B33</f>
        <v>2239.197259</v>
      </c>
      <c r="K23" s="8">
        <f>K17*'Calcs-2'!$B33</f>
        <v>2534.505825</v>
      </c>
      <c r="L23" s="8">
        <f>L17*'Calcs-2'!$B33</f>
        <v>2840.193052</v>
      </c>
      <c r="M23" s="8">
        <f>M17*'Calcs-2'!$B33</f>
        <v>3156.578327</v>
      </c>
      <c r="N23" s="8">
        <f>N17*'Calcs-2'!$B33</f>
        <v>3483.990218</v>
      </c>
      <c r="O23" s="8">
        <f>O17*'Calcs-2'!$B33</f>
        <v>3822.766729</v>
      </c>
      <c r="P23" s="8">
        <f>P17*'Calcs-2'!$B33</f>
        <v>4173.255564</v>
      </c>
      <c r="Q23" s="8">
        <f>Q17*'Calcs-2'!$B33</f>
        <v>4535.814387</v>
      </c>
      <c r="R23" s="8">
        <f>R17*'Calcs-2'!$B33</f>
        <v>4910.811105</v>
      </c>
      <c r="S23" s="8">
        <f>S17*'Calcs-2'!$B33</f>
        <v>5298.624143</v>
      </c>
      <c r="T23" s="8">
        <f>T17*'Calcs-2'!$B33</f>
        <v>5699.642738</v>
      </c>
      <c r="U23" s="8">
        <f>U17*'Calcs-2'!$B33</f>
        <v>6114.267231</v>
      </c>
      <c r="V23" s="8">
        <f>V17*'Calcs-2'!$B33</f>
        <v>6542.909381</v>
      </c>
      <c r="W23" s="8">
        <f>W17*'Calcs-2'!$B33</f>
        <v>6985.992669</v>
      </c>
      <c r="X23" s="8">
        <f>X17*'Calcs-2'!$B33</f>
        <v>7443.952625</v>
      </c>
      <c r="Y23" s="8">
        <f>Y17*'Calcs-2'!$B33</f>
        <v>7917.237158</v>
      </c>
    </row>
    <row r="24">
      <c r="A24" s="5" t="str">
        <f t="shared" si="11"/>
        <v>Red Velvet Donut</v>
      </c>
      <c r="B24" s="8">
        <f>B18*'Calcs-2'!$B44</f>
        <v>218.625</v>
      </c>
      <c r="C24" s="8">
        <f>C18*'Calcs-2'!$B44</f>
        <v>453.2825</v>
      </c>
      <c r="D24" s="8">
        <f>D18*'Calcs-2'!$B44</f>
        <v>704.46805</v>
      </c>
      <c r="E24" s="8">
        <f>E18*'Calcs-2'!$B44</f>
        <v>972.6897345</v>
      </c>
      <c r="F24" s="8">
        <f>F18*'Calcs-2'!$B44</f>
        <v>1258.468463</v>
      </c>
      <c r="G24" s="8">
        <f>G18*'Calcs-2'!$B44</f>
        <v>1562.338264</v>
      </c>
      <c r="H24" s="8">
        <f>H18*'Calcs-2'!$B44</f>
        <v>1884.846593</v>
      </c>
      <c r="I24" s="8">
        <f>I18*'Calcs-2'!$B44</f>
        <v>2226.554637</v>
      </c>
      <c r="J24" s="8">
        <f>J18*'Calcs-2'!$B44</f>
        <v>2588.037634</v>
      </c>
      <c r="K24" s="8">
        <f>K18*'Calcs-2'!$B44</f>
        <v>2969.885194</v>
      </c>
      <c r="L24" s="8">
        <f>L18*'Calcs-2'!$B44</f>
        <v>3372.701633</v>
      </c>
      <c r="M24" s="8">
        <f>M18*'Calcs-2'!$B44</f>
        <v>3797.106306</v>
      </c>
      <c r="N24" s="8">
        <f>N18*'Calcs-2'!$B44</f>
        <v>4243.733958</v>
      </c>
      <c r="O24" s="8">
        <f>O18*'Calcs-2'!$B44</f>
        <v>4713.23507</v>
      </c>
      <c r="P24" s="8">
        <f>P18*'Calcs-2'!$B44</f>
        <v>5206.276226</v>
      </c>
      <c r="Q24" s="8">
        <f>Q18*'Calcs-2'!$B44</f>
        <v>5723.540477</v>
      </c>
      <c r="R24" s="8">
        <f>R18*'Calcs-2'!$B44</f>
        <v>6265.727719</v>
      </c>
      <c r="S24" s="8">
        <f>S18*'Calcs-2'!$B44</f>
        <v>6833.555077</v>
      </c>
      <c r="T24" s="8">
        <f>T18*'Calcs-2'!$B44</f>
        <v>7427.7573</v>
      </c>
      <c r="U24" s="8">
        <f>U18*'Calcs-2'!$B44</f>
        <v>8049.087158</v>
      </c>
      <c r="V24" s="8">
        <f>V18*'Calcs-2'!$B44</f>
        <v>8698.31586</v>
      </c>
      <c r="W24" s="8">
        <f>W18*'Calcs-2'!$B44</f>
        <v>9376.233465</v>
      </c>
      <c r="X24" s="8">
        <f>X18*'Calcs-2'!$B44</f>
        <v>10083.64932</v>
      </c>
      <c r="Y24" s="8">
        <f>Y18*'Calcs-2'!$B44</f>
        <v>10821.39248</v>
      </c>
    </row>
    <row r="25">
      <c r="A25" s="5" t="s">
        <v>84</v>
      </c>
      <c r="B25" s="8">
        <f t="shared" ref="B25:Y25" si="12">SUM(B21:B24)</f>
        <v>727</v>
      </c>
      <c r="C25" s="8">
        <f t="shared" si="12"/>
        <v>1463.38625</v>
      </c>
      <c r="D25" s="8">
        <f t="shared" si="12"/>
        <v>2209.600569</v>
      </c>
      <c r="E25" s="8">
        <f t="shared" si="12"/>
        <v>2966.099679</v>
      </c>
      <c r="F25" s="8">
        <f t="shared" si="12"/>
        <v>3733.355626</v>
      </c>
      <c r="G25" s="8">
        <f t="shared" si="12"/>
        <v>4511.856203</v>
      </c>
      <c r="H25" s="8">
        <f t="shared" si="12"/>
        <v>5302.105391</v>
      </c>
      <c r="I25" s="8">
        <f t="shared" si="12"/>
        <v>6104.623811</v>
      </c>
      <c r="J25" s="8">
        <f t="shared" si="12"/>
        <v>6919.949181</v>
      </c>
      <c r="K25" s="8">
        <f t="shared" si="12"/>
        <v>7748.636794</v>
      </c>
      <c r="L25" s="8">
        <f t="shared" si="12"/>
        <v>8591.260002</v>
      </c>
      <c r="M25" s="8">
        <f t="shared" si="12"/>
        <v>9448.41071</v>
      </c>
      <c r="N25" s="8">
        <f t="shared" si="12"/>
        <v>10320.69989</v>
      </c>
      <c r="O25" s="8">
        <f t="shared" si="12"/>
        <v>11208.75811</v>
      </c>
      <c r="P25" s="8">
        <f t="shared" si="12"/>
        <v>12113.23606</v>
      </c>
      <c r="Q25" s="8">
        <f t="shared" si="12"/>
        <v>13034.80511</v>
      </c>
      <c r="R25" s="8">
        <f t="shared" si="12"/>
        <v>13974.15787</v>
      </c>
      <c r="S25" s="8">
        <f t="shared" si="12"/>
        <v>14932.00876</v>
      </c>
      <c r="T25" s="8">
        <f t="shared" si="12"/>
        <v>15909.09464</v>
      </c>
      <c r="U25" s="8">
        <f t="shared" si="12"/>
        <v>16906.17538</v>
      </c>
      <c r="V25" s="8">
        <f t="shared" si="12"/>
        <v>17924.03447</v>
      </c>
      <c r="W25" s="8">
        <f t="shared" si="12"/>
        <v>18963.47974</v>
      </c>
      <c r="X25" s="8">
        <f t="shared" si="12"/>
        <v>20025.34391</v>
      </c>
      <c r="Y25" s="8">
        <f t="shared" si="12"/>
        <v>21110.48535</v>
      </c>
    </row>
    <row r="26">
      <c r="A26" s="5"/>
      <c r="B26" s="5"/>
      <c r="C26" s="5"/>
      <c r="D26" s="5"/>
      <c r="E26" s="5"/>
      <c r="F26" s="5"/>
      <c r="G26" s="5"/>
      <c r="H26" s="5"/>
      <c r="I26" s="5"/>
      <c r="J26" s="5"/>
      <c r="K26" s="5"/>
      <c r="L26" s="5"/>
      <c r="M26" s="5"/>
      <c r="N26" s="5"/>
      <c r="O26" s="5"/>
      <c r="P26" s="5"/>
      <c r="Q26" s="5"/>
      <c r="R26" s="5"/>
      <c r="S26" s="5"/>
      <c r="T26" s="5"/>
      <c r="U26" s="5"/>
      <c r="V26" s="5"/>
      <c r="W26" s="5"/>
      <c r="X26" s="5"/>
      <c r="Y26" s="5"/>
    </row>
    <row r="27">
      <c r="A27" s="5"/>
      <c r="B27" s="5"/>
      <c r="C27" s="5"/>
      <c r="D27" s="5"/>
      <c r="E27" s="5"/>
      <c r="F27" s="5"/>
      <c r="G27" s="5"/>
      <c r="H27" s="5"/>
      <c r="I27" s="5"/>
      <c r="J27" s="5"/>
      <c r="K27" s="5"/>
      <c r="L27" s="5"/>
      <c r="M27" s="5"/>
      <c r="N27" s="5"/>
      <c r="O27" s="5"/>
      <c r="P27" s="5"/>
      <c r="Q27" s="5"/>
      <c r="R27" s="5"/>
      <c r="S27" s="5"/>
      <c r="T27" s="5"/>
      <c r="U27" s="5"/>
      <c r="V27" s="5"/>
      <c r="W27" s="5"/>
      <c r="X27" s="5"/>
      <c r="Y27" s="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38</v>
      </c>
      <c r="C1" s="5" t="s">
        <v>39</v>
      </c>
      <c r="D1" s="5" t="s">
        <v>40</v>
      </c>
      <c r="E1" s="5" t="s">
        <v>41</v>
      </c>
      <c r="F1" s="5" t="s">
        <v>42</v>
      </c>
      <c r="G1" s="5" t="s">
        <v>43</v>
      </c>
      <c r="H1" s="5" t="s">
        <v>44</v>
      </c>
      <c r="I1" s="5" t="s">
        <v>45</v>
      </c>
      <c r="J1" s="5" t="s">
        <v>46</v>
      </c>
      <c r="K1" s="5" t="s">
        <v>47</v>
      </c>
      <c r="L1" s="5" t="s">
        <v>48</v>
      </c>
      <c r="M1" s="5" t="s">
        <v>49</v>
      </c>
      <c r="N1" s="5" t="s">
        <v>50</v>
      </c>
      <c r="O1" s="5" t="s">
        <v>51</v>
      </c>
      <c r="P1" s="5" t="s">
        <v>52</v>
      </c>
      <c r="Q1" s="5" t="s">
        <v>53</v>
      </c>
      <c r="R1" s="5" t="s">
        <v>54</v>
      </c>
      <c r="S1" s="5" t="s">
        <v>55</v>
      </c>
      <c r="T1" s="5" t="s">
        <v>56</v>
      </c>
      <c r="U1" s="5" t="s">
        <v>57</v>
      </c>
      <c r="V1" s="5" t="s">
        <v>58</v>
      </c>
      <c r="W1" s="5" t="s">
        <v>59</v>
      </c>
      <c r="X1" s="5" t="s">
        <v>60</v>
      </c>
      <c r="Y1" s="5" t="s">
        <v>61</v>
      </c>
    </row>
    <row r="2">
      <c r="A2" s="5" t="s">
        <v>85</v>
      </c>
      <c r="B2" s="5"/>
      <c r="C2" s="5"/>
      <c r="D2" s="5"/>
      <c r="E2" s="5"/>
      <c r="F2" s="5"/>
      <c r="G2" s="5"/>
      <c r="H2" s="5"/>
      <c r="I2" s="5"/>
      <c r="J2" s="5"/>
      <c r="K2" s="5"/>
      <c r="L2" s="5"/>
      <c r="M2" s="5"/>
      <c r="N2" s="5"/>
      <c r="O2" s="5"/>
      <c r="P2" s="5"/>
      <c r="Q2" s="5"/>
      <c r="R2" s="5"/>
      <c r="S2" s="5"/>
      <c r="T2" s="5"/>
      <c r="U2" s="5"/>
      <c r="V2" s="5"/>
      <c r="W2" s="5"/>
      <c r="X2" s="5"/>
      <c r="Y2" s="5"/>
    </row>
    <row r="3">
      <c r="A3" s="5" t="s">
        <v>86</v>
      </c>
      <c r="B3" s="8">
        <f>'Sales and Costs'!B7</f>
        <v>12675</v>
      </c>
      <c r="C3" s="8">
        <f>'Sales and Costs'!C7</f>
        <v>12857.25</v>
      </c>
      <c r="D3" s="8">
        <f>'Sales and Costs'!D7</f>
        <v>13042.21625</v>
      </c>
      <c r="E3" s="8">
        <f>'Sales and Costs'!E7</f>
        <v>13229.94054</v>
      </c>
      <c r="F3" s="8">
        <f>'Sales and Costs'!F7</f>
        <v>13420.46534</v>
      </c>
      <c r="G3" s="8">
        <f>'Sales and Costs'!G7</f>
        <v>13613.83376</v>
      </c>
      <c r="H3" s="8">
        <f>'Sales and Costs'!H7</f>
        <v>13810.08962</v>
      </c>
      <c r="I3" s="8">
        <f>'Sales and Costs'!I7</f>
        <v>14009.27743</v>
      </c>
      <c r="J3" s="8">
        <f>'Sales and Costs'!J7</f>
        <v>14211.44239</v>
      </c>
      <c r="K3" s="8">
        <f>'Sales and Costs'!K7</f>
        <v>14416.63045</v>
      </c>
      <c r="L3" s="8">
        <f>'Sales and Costs'!L7</f>
        <v>14624.88825</v>
      </c>
      <c r="M3" s="8">
        <f>'Sales and Costs'!M7</f>
        <v>14836.26321</v>
      </c>
      <c r="N3" s="8">
        <f>'Sales and Costs'!N7</f>
        <v>15050.80347</v>
      </c>
      <c r="O3" s="8">
        <f>'Sales and Costs'!O7</f>
        <v>15268.55795</v>
      </c>
      <c r="P3" s="8">
        <f>'Sales and Costs'!P7</f>
        <v>15489.57635</v>
      </c>
      <c r="Q3" s="8">
        <f>'Sales and Costs'!Q7</f>
        <v>15713.90917</v>
      </c>
      <c r="R3" s="8">
        <f>'Sales and Costs'!R7</f>
        <v>15941.60768</v>
      </c>
      <c r="S3" s="8">
        <f>'Sales and Costs'!S7</f>
        <v>16172.72401</v>
      </c>
      <c r="T3" s="8">
        <f>'Sales and Costs'!T7</f>
        <v>16407.31109</v>
      </c>
      <c r="U3" s="8">
        <f>'Sales and Costs'!U7</f>
        <v>16645.4227</v>
      </c>
      <c r="V3" s="8">
        <f>'Sales and Costs'!V7</f>
        <v>16887.11348</v>
      </c>
      <c r="W3" s="8">
        <f>'Sales and Costs'!W7</f>
        <v>17132.43895</v>
      </c>
      <c r="X3" s="8">
        <f>'Sales and Costs'!X7</f>
        <v>17381.4555</v>
      </c>
      <c r="Y3" s="8">
        <f>'Sales and Costs'!Y7</f>
        <v>17634.22044</v>
      </c>
    </row>
    <row r="4">
      <c r="A4" s="5"/>
      <c r="B4" s="5"/>
      <c r="C4" s="5"/>
      <c r="D4" s="5"/>
      <c r="E4" s="5"/>
      <c r="F4" s="5"/>
      <c r="G4" s="5"/>
      <c r="H4" s="5"/>
      <c r="I4" s="5"/>
      <c r="J4" s="5"/>
      <c r="K4" s="5"/>
      <c r="L4" s="5"/>
      <c r="M4" s="5"/>
      <c r="N4" s="5"/>
      <c r="O4" s="5"/>
      <c r="P4" s="5"/>
      <c r="Q4" s="5"/>
      <c r="R4" s="5"/>
      <c r="S4" s="5"/>
      <c r="T4" s="5"/>
      <c r="U4" s="5"/>
      <c r="V4" s="5"/>
      <c r="W4" s="5"/>
      <c r="X4" s="5"/>
      <c r="Y4" s="5"/>
    </row>
    <row r="5">
      <c r="A5" s="5" t="s">
        <v>87</v>
      </c>
      <c r="B5" s="5"/>
      <c r="C5" s="5"/>
      <c r="D5" s="5"/>
      <c r="E5" s="5"/>
      <c r="F5" s="5"/>
      <c r="G5" s="5"/>
      <c r="H5" s="5"/>
      <c r="I5" s="5"/>
      <c r="J5" s="5"/>
      <c r="K5" s="5"/>
      <c r="L5" s="5"/>
      <c r="M5" s="5"/>
      <c r="N5" s="5"/>
      <c r="O5" s="5"/>
      <c r="P5" s="5"/>
      <c r="Q5" s="5"/>
      <c r="R5" s="5"/>
      <c r="S5" s="5"/>
      <c r="T5" s="5"/>
      <c r="U5" s="5"/>
      <c r="V5" s="5"/>
      <c r="W5" s="5"/>
      <c r="X5" s="5"/>
      <c r="Y5" s="5"/>
    </row>
    <row r="6">
      <c r="A6" s="5" t="s">
        <v>88</v>
      </c>
      <c r="B6" s="8">
        <f>Purchases!B11</f>
        <v>10900</v>
      </c>
      <c r="C6" s="8">
        <f>Purchases!C11</f>
        <v>11049</v>
      </c>
      <c r="D6" s="8">
        <f>Purchases!D11</f>
        <v>11200.155</v>
      </c>
      <c r="E6" s="8">
        <f>Purchases!E11</f>
        <v>11353.49753</v>
      </c>
      <c r="F6" s="8">
        <f>Purchases!F11</f>
        <v>11509.06061</v>
      </c>
      <c r="G6" s="8">
        <f>Purchases!G11</f>
        <v>11666.87781</v>
      </c>
      <c r="H6" s="8">
        <f>Purchases!H11</f>
        <v>11826.9832</v>
      </c>
      <c r="I6" s="8">
        <f>Purchases!I11</f>
        <v>11989.4114</v>
      </c>
      <c r="J6" s="8">
        <f>Purchases!J11</f>
        <v>12154.19756</v>
      </c>
      <c r="K6" s="8">
        <f>Purchases!K11</f>
        <v>12321.3774</v>
      </c>
      <c r="L6" s="8">
        <f>Purchases!L11</f>
        <v>12490.98719</v>
      </c>
      <c r="M6" s="8">
        <f>Purchases!M11</f>
        <v>12663.06377</v>
      </c>
      <c r="N6" s="8">
        <f>Purchases!N11</f>
        <v>12837.64457</v>
      </c>
      <c r="O6" s="8">
        <f>Purchases!O11</f>
        <v>13014.76759</v>
      </c>
      <c r="P6" s="8">
        <f>Purchases!P11</f>
        <v>13194.47146</v>
      </c>
      <c r="Q6" s="8">
        <f>Purchases!Q11</f>
        <v>13376.79539</v>
      </c>
      <c r="R6" s="8">
        <f>Purchases!R11</f>
        <v>13561.77922</v>
      </c>
      <c r="S6" s="8">
        <f>Purchases!S11</f>
        <v>13749.46342</v>
      </c>
      <c r="T6" s="8">
        <f>Purchases!T11</f>
        <v>13939.8891</v>
      </c>
      <c r="U6" s="8">
        <f>Purchases!U11</f>
        <v>14133.09802</v>
      </c>
      <c r="V6" s="8">
        <f>Purchases!V11</f>
        <v>14329.13258</v>
      </c>
      <c r="W6" s="8">
        <f>Purchases!W11</f>
        <v>14528.03589</v>
      </c>
      <c r="X6" s="8">
        <f>Purchases!X11</f>
        <v>14729.8517</v>
      </c>
      <c r="Y6" s="8">
        <f>Purchases!Y11</f>
        <v>14934.62449</v>
      </c>
    </row>
    <row r="7">
      <c r="A7" s="5"/>
      <c r="B7" s="5"/>
      <c r="C7" s="5"/>
      <c r="D7" s="5"/>
      <c r="E7" s="5"/>
      <c r="F7" s="5"/>
      <c r="G7" s="5"/>
      <c r="H7" s="5"/>
      <c r="I7" s="5"/>
      <c r="J7" s="5"/>
      <c r="K7" s="5"/>
      <c r="L7" s="5"/>
      <c r="M7" s="5"/>
      <c r="N7" s="5"/>
      <c r="O7" s="5"/>
      <c r="P7" s="5"/>
      <c r="Q7" s="5"/>
      <c r="R7" s="5"/>
      <c r="S7" s="5"/>
      <c r="T7" s="5"/>
      <c r="U7" s="5"/>
      <c r="V7" s="5"/>
      <c r="W7" s="5"/>
      <c r="X7" s="5"/>
      <c r="Y7" s="5"/>
    </row>
    <row r="8">
      <c r="A8" s="5" t="s">
        <v>89</v>
      </c>
      <c r="B8" s="8">
        <f t="shared" ref="B8:Y8" si="1">B3-B6</f>
        <v>1775</v>
      </c>
      <c r="C8" s="8">
        <f t="shared" si="1"/>
        <v>1808.25</v>
      </c>
      <c r="D8" s="8">
        <f t="shared" si="1"/>
        <v>1842.06125</v>
      </c>
      <c r="E8" s="8">
        <f t="shared" si="1"/>
        <v>1876.443019</v>
      </c>
      <c r="F8" s="8">
        <f t="shared" si="1"/>
        <v>1911.404727</v>
      </c>
      <c r="G8" s="8">
        <f t="shared" si="1"/>
        <v>1946.95595</v>
      </c>
      <c r="H8" s="8">
        <f t="shared" si="1"/>
        <v>1983.106421</v>
      </c>
      <c r="I8" s="8">
        <f t="shared" si="1"/>
        <v>2019.86603</v>
      </c>
      <c r="J8" s="8">
        <f t="shared" si="1"/>
        <v>2057.244833</v>
      </c>
      <c r="K8" s="8">
        <f t="shared" si="1"/>
        <v>2095.25305</v>
      </c>
      <c r="L8" s="8">
        <f t="shared" si="1"/>
        <v>2133.901065</v>
      </c>
      <c r="M8" s="8">
        <f t="shared" si="1"/>
        <v>2173.199439</v>
      </c>
      <c r="N8" s="8">
        <f t="shared" si="1"/>
        <v>2213.1589</v>
      </c>
      <c r="O8" s="8">
        <f t="shared" si="1"/>
        <v>2253.790355</v>
      </c>
      <c r="P8" s="8">
        <f t="shared" si="1"/>
        <v>2295.104891</v>
      </c>
      <c r="Q8" s="8">
        <f t="shared" si="1"/>
        <v>2337.113775</v>
      </c>
      <c r="R8" s="8">
        <f t="shared" si="1"/>
        <v>2379.828459</v>
      </c>
      <c r="S8" s="8">
        <f t="shared" si="1"/>
        <v>2423.260585</v>
      </c>
      <c r="T8" s="8">
        <f t="shared" si="1"/>
        <v>2467.421983</v>
      </c>
      <c r="U8" s="8">
        <f t="shared" si="1"/>
        <v>2512.32468</v>
      </c>
      <c r="V8" s="8">
        <f t="shared" si="1"/>
        <v>2557.980898</v>
      </c>
      <c r="W8" s="8">
        <f t="shared" si="1"/>
        <v>2604.403063</v>
      </c>
      <c r="X8" s="8">
        <f t="shared" si="1"/>
        <v>2651.603801</v>
      </c>
      <c r="Y8" s="8">
        <f t="shared" si="1"/>
        <v>2699.595949</v>
      </c>
    </row>
    <row r="9">
      <c r="A9" s="5"/>
      <c r="B9" s="5"/>
      <c r="C9" s="5"/>
      <c r="D9" s="5"/>
      <c r="E9" s="5"/>
      <c r="F9" s="5"/>
      <c r="G9" s="5"/>
      <c r="H9" s="5"/>
      <c r="I9" s="5"/>
      <c r="J9" s="5"/>
      <c r="K9" s="5"/>
      <c r="L9" s="5"/>
      <c r="M9" s="5"/>
      <c r="N9" s="5"/>
      <c r="O9" s="5"/>
      <c r="P9" s="5"/>
      <c r="Q9" s="5"/>
      <c r="R9" s="5"/>
      <c r="S9" s="5"/>
      <c r="T9" s="5"/>
      <c r="U9" s="5"/>
      <c r="V9" s="5"/>
      <c r="W9" s="5"/>
      <c r="X9" s="5"/>
      <c r="Y9" s="5"/>
    </row>
    <row r="10">
      <c r="A10" s="5" t="s">
        <v>90</v>
      </c>
      <c r="B10" s="5"/>
      <c r="C10" s="5"/>
      <c r="D10" s="5"/>
      <c r="E10" s="5"/>
      <c r="F10" s="5"/>
      <c r="G10" s="5"/>
      <c r="H10" s="5"/>
      <c r="I10" s="5"/>
      <c r="J10" s="5"/>
      <c r="K10" s="5"/>
      <c r="L10" s="5"/>
      <c r="M10" s="5"/>
      <c r="N10" s="5"/>
      <c r="O10" s="5"/>
      <c r="P10" s="5"/>
      <c r="Q10" s="5"/>
      <c r="R10" s="5"/>
      <c r="S10" s="5"/>
      <c r="T10" s="5"/>
      <c r="U10" s="5"/>
      <c r="V10" s="5"/>
      <c r="W10" s="5"/>
      <c r="X10" s="5"/>
      <c r="Y10" s="5"/>
    </row>
    <row r="11">
      <c r="A11" s="5" t="s">
        <v>91</v>
      </c>
      <c r="B11" s="11">
        <v>0.0</v>
      </c>
      <c r="C11" s="8">
        <f t="shared" ref="C11:Y11" si="2">B13</f>
        <v>1775</v>
      </c>
      <c r="D11" s="8">
        <f t="shared" si="2"/>
        <v>3583.25</v>
      </c>
      <c r="E11" s="8">
        <f t="shared" si="2"/>
        <v>5425.31125</v>
      </c>
      <c r="F11" s="8">
        <f t="shared" si="2"/>
        <v>7301.754269</v>
      </c>
      <c r="G11" s="8">
        <f t="shared" si="2"/>
        <v>9213.158996</v>
      </c>
      <c r="H11" s="8">
        <f t="shared" si="2"/>
        <v>11160.11495</v>
      </c>
      <c r="I11" s="8">
        <f t="shared" si="2"/>
        <v>13143.22137</v>
      </c>
      <c r="J11" s="8">
        <f t="shared" si="2"/>
        <v>15163.0874</v>
      </c>
      <c r="K11" s="8">
        <f t="shared" si="2"/>
        <v>17220.33223</v>
      </c>
      <c r="L11" s="8">
        <f t="shared" si="2"/>
        <v>19315.58528</v>
      </c>
      <c r="M11" s="8">
        <f t="shared" si="2"/>
        <v>21449.48634</v>
      </c>
      <c r="N11" s="8">
        <f t="shared" si="2"/>
        <v>23622.68578</v>
      </c>
      <c r="O11" s="8">
        <f t="shared" si="2"/>
        <v>25835.84468</v>
      </c>
      <c r="P11" s="8">
        <f t="shared" si="2"/>
        <v>28089.63504</v>
      </c>
      <c r="Q11" s="8">
        <f t="shared" si="2"/>
        <v>30384.73993</v>
      </c>
      <c r="R11" s="8">
        <f t="shared" si="2"/>
        <v>32721.85371</v>
      </c>
      <c r="S11" s="8">
        <f t="shared" si="2"/>
        <v>35101.68216</v>
      </c>
      <c r="T11" s="8">
        <f t="shared" si="2"/>
        <v>37524.94275</v>
      </c>
      <c r="U11" s="8">
        <f t="shared" si="2"/>
        <v>39992.36473</v>
      </c>
      <c r="V11" s="8">
        <f t="shared" si="2"/>
        <v>42504.68941</v>
      </c>
      <c r="W11" s="8">
        <f t="shared" si="2"/>
        <v>45062.67031</v>
      </c>
      <c r="X11" s="8">
        <f t="shared" si="2"/>
        <v>47667.07337</v>
      </c>
      <c r="Y11" s="8">
        <f t="shared" si="2"/>
        <v>50318.67717</v>
      </c>
    </row>
    <row r="12">
      <c r="A12" s="5" t="s">
        <v>89</v>
      </c>
      <c r="B12" s="8">
        <f t="shared" ref="B12:Y12" si="3">B8</f>
        <v>1775</v>
      </c>
      <c r="C12" s="8">
        <f t="shared" si="3"/>
        <v>1808.25</v>
      </c>
      <c r="D12" s="8">
        <f t="shared" si="3"/>
        <v>1842.06125</v>
      </c>
      <c r="E12" s="8">
        <f t="shared" si="3"/>
        <v>1876.443019</v>
      </c>
      <c r="F12" s="8">
        <f t="shared" si="3"/>
        <v>1911.404727</v>
      </c>
      <c r="G12" s="8">
        <f t="shared" si="3"/>
        <v>1946.95595</v>
      </c>
      <c r="H12" s="8">
        <f t="shared" si="3"/>
        <v>1983.106421</v>
      </c>
      <c r="I12" s="8">
        <f t="shared" si="3"/>
        <v>2019.86603</v>
      </c>
      <c r="J12" s="8">
        <f t="shared" si="3"/>
        <v>2057.244833</v>
      </c>
      <c r="K12" s="8">
        <f t="shared" si="3"/>
        <v>2095.25305</v>
      </c>
      <c r="L12" s="8">
        <f t="shared" si="3"/>
        <v>2133.901065</v>
      </c>
      <c r="M12" s="8">
        <f t="shared" si="3"/>
        <v>2173.199439</v>
      </c>
      <c r="N12" s="8">
        <f t="shared" si="3"/>
        <v>2213.1589</v>
      </c>
      <c r="O12" s="8">
        <f t="shared" si="3"/>
        <v>2253.790355</v>
      </c>
      <c r="P12" s="8">
        <f t="shared" si="3"/>
        <v>2295.104891</v>
      </c>
      <c r="Q12" s="8">
        <f t="shared" si="3"/>
        <v>2337.113775</v>
      </c>
      <c r="R12" s="8">
        <f t="shared" si="3"/>
        <v>2379.828459</v>
      </c>
      <c r="S12" s="8">
        <f t="shared" si="3"/>
        <v>2423.260585</v>
      </c>
      <c r="T12" s="8">
        <f t="shared" si="3"/>
        <v>2467.421983</v>
      </c>
      <c r="U12" s="8">
        <f t="shared" si="3"/>
        <v>2512.32468</v>
      </c>
      <c r="V12" s="8">
        <f t="shared" si="3"/>
        <v>2557.980898</v>
      </c>
      <c r="W12" s="8">
        <f t="shared" si="3"/>
        <v>2604.403063</v>
      </c>
      <c r="X12" s="8">
        <f t="shared" si="3"/>
        <v>2651.603801</v>
      </c>
      <c r="Y12" s="8">
        <f t="shared" si="3"/>
        <v>2699.595949</v>
      </c>
    </row>
    <row r="13">
      <c r="A13" s="5" t="s">
        <v>92</v>
      </c>
      <c r="B13" s="8">
        <f t="shared" ref="B13:Y13" si="4">B11+B12</f>
        <v>1775</v>
      </c>
      <c r="C13" s="8">
        <f t="shared" si="4"/>
        <v>3583.25</v>
      </c>
      <c r="D13" s="8">
        <f t="shared" si="4"/>
        <v>5425.31125</v>
      </c>
      <c r="E13" s="8">
        <f t="shared" si="4"/>
        <v>7301.754269</v>
      </c>
      <c r="F13" s="8">
        <f t="shared" si="4"/>
        <v>9213.158996</v>
      </c>
      <c r="G13" s="8">
        <f t="shared" si="4"/>
        <v>11160.11495</v>
      </c>
      <c r="H13" s="8">
        <f t="shared" si="4"/>
        <v>13143.22137</v>
      </c>
      <c r="I13" s="8">
        <f t="shared" si="4"/>
        <v>15163.0874</v>
      </c>
      <c r="J13" s="8">
        <f t="shared" si="4"/>
        <v>17220.33223</v>
      </c>
      <c r="K13" s="8">
        <f t="shared" si="4"/>
        <v>19315.58528</v>
      </c>
      <c r="L13" s="8">
        <f t="shared" si="4"/>
        <v>21449.48634</v>
      </c>
      <c r="M13" s="8">
        <f t="shared" si="4"/>
        <v>23622.68578</v>
      </c>
      <c r="N13" s="8">
        <f t="shared" si="4"/>
        <v>25835.84468</v>
      </c>
      <c r="O13" s="8">
        <f t="shared" si="4"/>
        <v>28089.63504</v>
      </c>
      <c r="P13" s="8">
        <f t="shared" si="4"/>
        <v>30384.73993</v>
      </c>
      <c r="Q13" s="8">
        <f t="shared" si="4"/>
        <v>32721.85371</v>
      </c>
      <c r="R13" s="8">
        <f t="shared" si="4"/>
        <v>35101.68216</v>
      </c>
      <c r="S13" s="8">
        <f t="shared" si="4"/>
        <v>37524.94275</v>
      </c>
      <c r="T13" s="8">
        <f t="shared" si="4"/>
        <v>39992.36473</v>
      </c>
      <c r="U13" s="8">
        <f t="shared" si="4"/>
        <v>42504.68941</v>
      </c>
      <c r="V13" s="8">
        <f t="shared" si="4"/>
        <v>45062.67031</v>
      </c>
      <c r="W13" s="8">
        <f t="shared" si="4"/>
        <v>47667.07337</v>
      </c>
      <c r="X13" s="8">
        <f t="shared" si="4"/>
        <v>50318.67717</v>
      </c>
      <c r="Y13" s="8">
        <f t="shared" si="4"/>
        <v>53018.27312</v>
      </c>
    </row>
    <row r="14">
      <c r="A14" s="5"/>
      <c r="B14" s="5"/>
      <c r="C14" s="5"/>
      <c r="D14" s="5"/>
      <c r="E14" s="5"/>
      <c r="F14" s="5"/>
      <c r="G14" s="5"/>
      <c r="H14" s="5"/>
      <c r="I14" s="5"/>
      <c r="J14" s="5"/>
      <c r="K14" s="5"/>
      <c r="L14" s="5"/>
      <c r="M14" s="5"/>
      <c r="N14" s="5"/>
      <c r="O14" s="5"/>
      <c r="P14" s="5"/>
      <c r="Q14" s="5"/>
      <c r="R14" s="5"/>
      <c r="S14" s="5"/>
      <c r="T14" s="5"/>
      <c r="U14" s="5"/>
      <c r="V14" s="5"/>
      <c r="W14" s="5"/>
      <c r="X14" s="5"/>
      <c r="Y14" s="5"/>
    </row>
    <row r="15">
      <c r="A15" s="5"/>
      <c r="B15" s="5"/>
      <c r="C15" s="5"/>
      <c r="D15" s="5"/>
      <c r="E15" s="5"/>
      <c r="F15" s="5"/>
      <c r="G15" s="5"/>
      <c r="H15" s="5"/>
      <c r="I15" s="5"/>
      <c r="J15" s="5"/>
      <c r="K15" s="5"/>
      <c r="L15" s="5"/>
      <c r="M15" s="5"/>
      <c r="N15" s="5"/>
      <c r="O15" s="5"/>
      <c r="P15" s="5"/>
      <c r="Q15" s="5"/>
      <c r="R15" s="5"/>
      <c r="S15" s="5"/>
      <c r="T15" s="5"/>
      <c r="U15" s="5"/>
      <c r="V15" s="5"/>
      <c r="W15" s="5"/>
      <c r="X15" s="5"/>
      <c r="Y15" s="5"/>
    </row>
  </sheetData>
  <drawing r:id="rId1"/>
</worksheet>
</file>