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Calcs-2" sheetId="4" r:id="rId7"/>
    <sheet state="visible" name="Sales and Costs" sheetId="5" r:id="rId8"/>
    <sheet state="visible" name="Purchases" sheetId="6" r:id="rId9"/>
    <sheet state="visible" name="Collections" sheetId="7" r:id="rId10"/>
    <sheet state="visible" name="Stocks-RM" sheetId="8" r:id="rId11"/>
    <sheet state="visible" name="Stocks-Cake" sheetId="9" r:id="rId12"/>
    <sheet state="visible" name="Cash Details" sheetId="10" r:id="rId13"/>
    <sheet state="visible" name="Balances" sheetId="11" r:id="rId14"/>
  </sheets>
  <definedNames/>
  <calcPr/>
</workbook>
</file>

<file path=xl/sharedStrings.xml><?xml version="1.0" encoding="utf-8"?>
<sst xmlns="http://schemas.openxmlformats.org/spreadsheetml/2006/main" count="351" uniqueCount="130">
  <si>
    <t>Description</t>
  </si>
  <si>
    <t>A company makes and sells 6 types of Cake - Fruit Cake, Choco Cake, Pineapple Cake, Orange Cake, Fruit Blast cake and Choco Blast cake.</t>
  </si>
  <si>
    <t>To make 1 kg of a cake, the raw materials are described below:</t>
  </si>
  <si>
    <t>- Fruit Cake - 440 gms flour, 250 gms sugar, 100 gms condensed milk, 200 gms tutti frutti, 10 gm vanilla extract</t>
  </si>
  <si>
    <t>- Choco Cake - 410 gms flour, 150 gms sugar, 320 gms condensed milk, 120 gms cocoa</t>
  </si>
  <si>
    <t>- Pineapple Cake - 400 gms flour, 190 gms sugar, 200 gms condensed milk, 200 gm pineapple powder, 10 gm vanilla extract</t>
  </si>
  <si>
    <t>- Orange Cake - 490 gms flour, 100 gms sugar, 200 gms condensed milk, 200 gm orange powder, 10 gm vanilla extract</t>
  </si>
  <si>
    <t>- Fruit Blast Cake - 370 gms flour, 160 gms sugar, 150 gms condensed milk, 300 gms tutti frutti, 15 gm vanilla extract</t>
  </si>
  <si>
    <t>-Choco Blast Cake - 370 gms flour, 150 gms sugar, 300 gms condensed milk, 180 gms cocoa</t>
  </si>
  <si>
    <t>The company plans to make 90,000 kg of Fruit Cake, 1,10,000 Kg of Choco Cake, 40,000 kg of Pineapple Cake, 10,000 kg of Orange Cake, 80,000 kg of Fruit Blast Cake, 90,000 kg of Choco Blast Cake in the first month.</t>
  </si>
  <si>
    <t>It plans to increase it on a monthly basis by 3% for Fruit Cake, 4% for Choco Cake and 1% for Pineapple Cake, 1% for Orange Cake, 2% for Fruit Blast Cake, 3% for Choco Blast Cake.</t>
  </si>
  <si>
    <t>Make a model of the company's manufacturing and raw material usage for 24 months based on the information provided.</t>
  </si>
  <si>
    <t>The company plans to purchase 2,00,000 kg of flour, 90,000 kg of sugar, 98,000 kg of condensed milk, 3000 kg of vanilla essence, 50,000 kg of tutti fruti, 35,000 kg of cocoa, 8200 kg of Pineapple powder, 2200 kg of Orange Powder in first month.</t>
  </si>
  <si>
    <t>It plans to increase its purchase on a monthly basis of flour by 2%, sugar by 2%, condensed milk by 3%, vanilla extract by 2%, tutti fruti by 2%, cocoa by 3%, Pineapple powder by 1% and Orange Powder by 1%.</t>
  </si>
  <si>
    <t>The company plans to sell 85000 kg of Fruit Cake, 100000 kg of Choco Cake, 35000 kg of Pineapple Cake, 8000 kg of Orange Cake, 75000 kg of Fruit Blast Cake, 85000 kg of Choco Blast Cake in the first month.</t>
  </si>
  <si>
    <t>It plans to increase its sale on a monthly basis by 3% for Fruit Cake, 3.5% for Choco Cake, 2% for Pineapple Cake, 2% for Orange Cake, 2.5% for Fruit Blast Cake, 2.5% for Choco Blast Cake.</t>
  </si>
  <si>
    <t>The selling price per kg is Rs 300 for Fruit Cake, Rs 350 for Choco Cake, Rs 400 for Pineapple Cake, Rs 390 for Orange Cake, Rs 350 for Fruit Blast Cake, Rs 400 for Choco Blast Cake.</t>
  </si>
  <si>
    <t>The purchase price per kg is Rs 50 for flour, Rs 40 for sugar, Rs 250 for condensed milk, Rs 2500 for vanilla extract, Rs 400 for tutti fruti, Rs 500 for cocoa, Rs 100 for Pineapple powder and Rs 120 for Orange Powder.</t>
  </si>
  <si>
    <t>Update the model based on the new data.</t>
  </si>
  <si>
    <t>The company pays for tutti frutti and vanilla extract after 1 month, condensed milk and sugar after 3 months, cocoa and flour after 2 months. It pays for the Orange Powder and Pineapple powder immediately.</t>
  </si>
  <si>
    <t>20% of the company's sales is to Distributor1 who pays the company after 2 months.</t>
  </si>
  <si>
    <t>15% of the company's sales is to Distributor2 who pays the company after 1 month.</t>
  </si>
  <si>
    <t>40% of the company's sales is to BigRetailer who pay the company after 2 months.</t>
  </si>
  <si>
    <t>25% of the company's sales is in cash.</t>
  </si>
  <si>
    <t>Raw materials (in kg ) for making 1 kg of cake</t>
  </si>
  <si>
    <t>Flour</t>
  </si>
  <si>
    <t>Sugar</t>
  </si>
  <si>
    <t>Condensed milk</t>
  </si>
  <si>
    <t>Vanilla Extract</t>
  </si>
  <si>
    <t>Tutti frutti</t>
  </si>
  <si>
    <t xml:space="preserve">Cocoa </t>
  </si>
  <si>
    <t>Pineapple powder</t>
  </si>
  <si>
    <t>Orange Powder</t>
  </si>
  <si>
    <t>Fruit Cake</t>
  </si>
  <si>
    <t>Choco Cake</t>
  </si>
  <si>
    <t>Pineapple Cake</t>
  </si>
  <si>
    <t>Orange Cake</t>
  </si>
  <si>
    <t>Fruit Blast Cake</t>
  </si>
  <si>
    <t>Choco Blast Cake</t>
  </si>
  <si>
    <t>Manufacturing ( in Kg)</t>
  </si>
  <si>
    <t>Growth (month on month)</t>
  </si>
  <si>
    <t>Purchase (in Kg)</t>
  </si>
  <si>
    <t>Growth</t>
  </si>
  <si>
    <t>Condensed Milk</t>
  </si>
  <si>
    <t>Cocoa</t>
  </si>
  <si>
    <t>Sales (in Kg)</t>
  </si>
  <si>
    <t>Selling Price (per kg)</t>
  </si>
  <si>
    <t>Purchase Price (per kg)</t>
  </si>
  <si>
    <t>Payments</t>
  </si>
  <si>
    <t>After month</t>
  </si>
  <si>
    <t>Collections</t>
  </si>
  <si>
    <t>Mix</t>
  </si>
  <si>
    <t>Month</t>
  </si>
  <si>
    <t>Distributor 1</t>
  </si>
  <si>
    <t>Distributor 2</t>
  </si>
  <si>
    <t>Big Retailer</t>
  </si>
  <si>
    <t>Cash</t>
  </si>
  <si>
    <t>M1</t>
  </si>
  <si>
    <t>M2</t>
  </si>
  <si>
    <t>M3</t>
  </si>
  <si>
    <t>M4</t>
  </si>
  <si>
    <t>M5</t>
  </si>
  <si>
    <t>M6</t>
  </si>
  <si>
    <t>M7</t>
  </si>
  <si>
    <t>M8</t>
  </si>
  <si>
    <t>M9</t>
  </si>
  <si>
    <t>M10</t>
  </si>
  <si>
    <t>M11</t>
  </si>
  <si>
    <t>M12</t>
  </si>
  <si>
    <t>M13</t>
  </si>
  <si>
    <t>M14</t>
  </si>
  <si>
    <t>M15</t>
  </si>
  <si>
    <t>M16</t>
  </si>
  <si>
    <t>M17</t>
  </si>
  <si>
    <t>M18</t>
  </si>
  <si>
    <t>M19</t>
  </si>
  <si>
    <t>M20</t>
  </si>
  <si>
    <t>M21</t>
  </si>
  <si>
    <t>M22</t>
  </si>
  <si>
    <t>M23</t>
  </si>
  <si>
    <t>M24</t>
  </si>
  <si>
    <t>Manufacturing (in '000 kg)</t>
  </si>
  <si>
    <t>Rawmaterial</t>
  </si>
  <si>
    <t>Tutti Frutti</t>
  </si>
  <si>
    <t>Pineapple Powder</t>
  </si>
  <si>
    <t>Total Raw Materials</t>
  </si>
  <si>
    <t>Purchase (in '000 kg)</t>
  </si>
  <si>
    <t>Sales (in '000 kg)</t>
  </si>
  <si>
    <t>Cost of cake (per kg)</t>
  </si>
  <si>
    <t>Total Cost</t>
  </si>
  <si>
    <t>Sales (in Rs)</t>
  </si>
  <si>
    <t>Total Sales</t>
  </si>
  <si>
    <t>Cost of goods sold</t>
  </si>
  <si>
    <t>Profit</t>
  </si>
  <si>
    <t>Purchases (in Rs)</t>
  </si>
  <si>
    <t>Total Purchases</t>
  </si>
  <si>
    <t>Purchase Payments</t>
  </si>
  <si>
    <t>Total Purchase Payments</t>
  </si>
  <si>
    <t>Payment Outstanding</t>
  </si>
  <si>
    <t>Total Payment Outstanding</t>
  </si>
  <si>
    <t>Sales</t>
  </si>
  <si>
    <t>Total Collections</t>
  </si>
  <si>
    <t>Casj to be collected</t>
  </si>
  <si>
    <t>Total Cash to be collected</t>
  </si>
  <si>
    <t>Opening Stocks</t>
  </si>
  <si>
    <t>Change in Stock</t>
  </si>
  <si>
    <t>Closing Stocks</t>
  </si>
  <si>
    <t>Closing Stocks (in Rs)</t>
  </si>
  <si>
    <t>Total Closing Stocks</t>
  </si>
  <si>
    <t>Change in Stocks</t>
  </si>
  <si>
    <t>Cash inflow</t>
  </si>
  <si>
    <t>Cash received from Sales</t>
  </si>
  <si>
    <t>Cash outflow</t>
  </si>
  <si>
    <t>Cash paid for purchases</t>
  </si>
  <si>
    <t>Net Cash for the month</t>
  </si>
  <si>
    <t>Cash in hand</t>
  </si>
  <si>
    <t>Opening Cash</t>
  </si>
  <si>
    <t>Closing Cash</t>
  </si>
  <si>
    <t>Assets</t>
  </si>
  <si>
    <t>Stocks-RM</t>
  </si>
  <si>
    <t>Stocks-Cake</t>
  </si>
  <si>
    <t>Cash to be collected</t>
  </si>
  <si>
    <t>Total Assets(TA)</t>
  </si>
  <si>
    <t>Liabilities</t>
  </si>
  <si>
    <t>Total Liabilities</t>
  </si>
  <si>
    <t>Difference 1</t>
  </si>
  <si>
    <t>Opening Profit</t>
  </si>
  <si>
    <t>Profit for the month</t>
  </si>
  <si>
    <t>Accumulated Profit</t>
  </si>
  <si>
    <t>Difference 2</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</si>
</sst>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0.0"/>
  </numFmts>
  <fonts count="8">
    <font>
      <sz val="10.0"/>
      <color rgb="FF000000"/>
      <name val="Arial"/>
      <scheme val="minor"/>
    </font>
    <font>
      <b/>
      <sz val="18.0"/>
      <color theme="1"/>
      <name val="Arial"/>
    </font>
    <font>
      <sz val="18.0"/>
      <color theme="1"/>
      <name val="Arial"/>
    </font>
    <font>
      <sz val="16.0"/>
      <color theme="1"/>
      <name val="Arial"/>
    </font>
    <font>
      <sz val="13.0"/>
      <color theme="1"/>
      <name val="Arial"/>
    </font>
    <font>
      <color theme="1"/>
      <name val="Arial"/>
    </font>
    <font>
      <sz val="12.0"/>
      <color theme="1"/>
      <name val="Arial"/>
    </font>
    <font>
      <b/>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Font="1"/>
    <xf borderId="0" fillId="0" fontId="3" numFmtId="0" xfId="0" applyAlignment="1" applyFont="1">
      <alignment shrinkToFit="0" vertical="bottom" wrapText="1"/>
    </xf>
    <xf borderId="0" fillId="2" fontId="3" numFmtId="0" xfId="0" applyAlignment="1" applyFont="1">
      <alignment shrinkToFit="0" vertical="bottom" wrapText="1"/>
    </xf>
    <xf borderId="0" fillId="2" fontId="3" numFmtId="0" xfId="0" applyAlignment="1" applyFont="1">
      <alignment readingOrder="0" shrinkToFit="0" vertical="bottom" wrapText="1"/>
    </xf>
    <xf borderId="0" fillId="0" fontId="4" numFmtId="0" xfId="0" applyAlignment="1" applyFont="1">
      <alignment shrinkToFit="0" vertical="bottom" wrapText="1"/>
    </xf>
    <xf borderId="0" fillId="0" fontId="5" numFmtId="0" xfId="0" applyAlignment="1" applyFont="1">
      <alignment vertical="bottom"/>
    </xf>
    <xf borderId="0" fillId="0" fontId="6" numFmtId="0" xfId="0" applyAlignment="1" applyFont="1">
      <alignment shrinkToFit="0" vertical="bottom" wrapText="1"/>
    </xf>
    <xf borderId="0" fillId="0" fontId="6" numFmtId="0" xfId="0" applyAlignment="1" applyFont="1">
      <alignment vertical="bottom"/>
    </xf>
    <xf borderId="0" fillId="0" fontId="5" numFmtId="0" xfId="0" applyAlignment="1" applyFont="1">
      <alignment shrinkToFit="0" vertical="bottom" wrapText="0"/>
    </xf>
    <xf borderId="0" fillId="0" fontId="5" numFmtId="4" xfId="0" applyAlignment="1" applyFont="1" applyNumberFormat="1">
      <alignment horizontal="right" vertical="bottom"/>
    </xf>
    <xf borderId="0" fillId="0" fontId="5" numFmtId="164" xfId="0" applyAlignment="1" applyFont="1" applyNumberFormat="1">
      <alignment horizontal="right" vertical="bottom"/>
    </xf>
    <xf borderId="0" fillId="0" fontId="5" numFmtId="3" xfId="0" applyAlignment="1" applyFont="1" applyNumberFormat="1">
      <alignment horizontal="right" vertical="bottom"/>
    </xf>
    <xf borderId="0" fillId="0" fontId="5" numFmtId="9" xfId="0" applyAlignment="1" applyFont="1" applyNumberFormat="1">
      <alignment horizontal="right" vertical="bottom"/>
    </xf>
    <xf borderId="0" fillId="0" fontId="5" numFmtId="10" xfId="0" applyAlignment="1" applyFont="1" applyNumberFormat="1">
      <alignment horizontal="right" vertical="bottom"/>
    </xf>
    <xf borderId="0" fillId="0" fontId="5" numFmtId="3" xfId="0" applyAlignment="1" applyFont="1" applyNumberFormat="1">
      <alignment vertical="bottom"/>
    </xf>
    <xf borderId="0" fillId="0" fontId="5" numFmtId="0" xfId="0" applyAlignment="1" applyFont="1">
      <alignment horizontal="right" vertical="bottom"/>
    </xf>
    <xf borderId="0" fillId="0" fontId="7" numFmtId="0" xfId="0" applyAlignment="1" applyFont="1">
      <alignment vertical="bottom"/>
    </xf>
    <xf borderId="0" fillId="0" fontId="7" numFmtId="0" xfId="0" applyAlignment="1" applyFont="1">
      <alignment shrinkToFit="0" vertical="bottom" wrapText="0"/>
    </xf>
    <xf borderId="0" fillId="0" fontId="5" numFmtId="165" xfId="0" applyAlignment="1" applyFont="1" applyNumberFormat="1">
      <alignment vertical="bottom"/>
    </xf>
    <xf borderId="0" fillId="0" fontId="5" numFmtId="2" xfId="0" applyAlignment="1" applyFont="1" applyNumberFormat="1">
      <alignment horizontal="right" vertical="bottom"/>
    </xf>
    <xf borderId="0" fillId="0" fontId="5" numFmtId="2" xfId="0" applyAlignment="1" applyFont="1" applyNumberFormat="1">
      <alignment vertical="bottom"/>
    </xf>
    <xf borderId="0" fillId="0" fontId="5" numFmtId="1" xfId="0" applyAlignment="1" applyFont="1" applyNumberForma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8.5"/>
    <col customWidth="1" min="2" max="2" width="55.75"/>
    <col customWidth="1" min="3" max="26" width="118.38"/>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4" t="s">
        <v>2</v>
      </c>
      <c r="B3" s="2"/>
      <c r="C3" s="2"/>
      <c r="D3" s="2"/>
      <c r="E3" s="2"/>
      <c r="F3" s="2"/>
      <c r="G3" s="2"/>
      <c r="H3" s="2"/>
      <c r="I3" s="2"/>
      <c r="J3" s="2"/>
      <c r="K3" s="2"/>
      <c r="L3" s="2"/>
      <c r="M3" s="2"/>
      <c r="N3" s="2"/>
      <c r="O3" s="2"/>
      <c r="P3" s="2"/>
      <c r="Q3" s="2"/>
      <c r="R3" s="2"/>
      <c r="S3" s="2"/>
      <c r="T3" s="2"/>
      <c r="U3" s="2"/>
      <c r="V3" s="2"/>
      <c r="W3" s="2"/>
      <c r="X3" s="2"/>
      <c r="Y3" s="2"/>
      <c r="Z3" s="2"/>
    </row>
    <row r="4" hidden="1">
      <c r="A4" s="5" t="s">
        <v>3</v>
      </c>
      <c r="B4" s="2"/>
      <c r="C4" s="2"/>
      <c r="D4" s="2"/>
      <c r="E4" s="2"/>
      <c r="F4" s="2"/>
      <c r="G4" s="2"/>
      <c r="H4" s="2"/>
      <c r="I4" s="2"/>
      <c r="J4" s="2"/>
      <c r="K4" s="2"/>
      <c r="L4" s="2"/>
      <c r="M4" s="2"/>
      <c r="N4" s="2"/>
      <c r="O4" s="2"/>
      <c r="P4" s="2"/>
      <c r="Q4" s="2"/>
      <c r="R4" s="2"/>
      <c r="S4" s="2"/>
      <c r="T4" s="2"/>
      <c r="U4" s="2"/>
      <c r="V4" s="2"/>
      <c r="W4" s="2"/>
      <c r="X4" s="2"/>
      <c r="Y4" s="2"/>
      <c r="Z4" s="2"/>
    </row>
    <row r="5" hidden="1">
      <c r="A5" s="5" t="s">
        <v>4</v>
      </c>
      <c r="B5" s="2"/>
      <c r="C5" s="2"/>
      <c r="D5" s="2"/>
      <c r="E5" s="2"/>
      <c r="F5" s="2"/>
      <c r="G5" s="2"/>
      <c r="H5" s="2"/>
      <c r="I5" s="2"/>
      <c r="J5" s="2"/>
      <c r="K5" s="2"/>
      <c r="L5" s="2"/>
      <c r="M5" s="2"/>
      <c r="N5" s="2"/>
      <c r="O5" s="2"/>
      <c r="P5" s="2"/>
      <c r="Q5" s="2"/>
      <c r="R5" s="2"/>
      <c r="S5" s="2"/>
      <c r="T5" s="2"/>
      <c r="U5" s="2"/>
      <c r="V5" s="2"/>
      <c r="W5" s="2"/>
      <c r="X5" s="2"/>
      <c r="Y5" s="2"/>
      <c r="Z5" s="2"/>
    </row>
    <row r="6" hidden="1">
      <c r="A6" s="5" t="s">
        <v>5</v>
      </c>
      <c r="B6" s="2"/>
      <c r="C6" s="2"/>
      <c r="D6" s="2"/>
      <c r="E6" s="2"/>
      <c r="F6" s="2"/>
      <c r="G6" s="2"/>
      <c r="H6" s="2"/>
      <c r="I6" s="2"/>
      <c r="J6" s="2"/>
      <c r="K6" s="2"/>
      <c r="L6" s="2"/>
      <c r="M6" s="2"/>
      <c r="N6" s="2"/>
      <c r="O6" s="2"/>
      <c r="P6" s="2"/>
      <c r="Q6" s="2"/>
      <c r="R6" s="2"/>
      <c r="S6" s="2"/>
      <c r="T6" s="2"/>
      <c r="U6" s="2"/>
      <c r="V6" s="2"/>
      <c r="W6" s="2"/>
      <c r="X6" s="2"/>
      <c r="Y6" s="2"/>
      <c r="Z6" s="2"/>
    </row>
    <row r="7" hidden="1">
      <c r="A7" s="5" t="s">
        <v>6</v>
      </c>
      <c r="B7" s="2"/>
      <c r="C7" s="2"/>
      <c r="D7" s="2"/>
      <c r="E7" s="2"/>
      <c r="F7" s="2"/>
      <c r="G7" s="2"/>
      <c r="H7" s="2"/>
      <c r="I7" s="2"/>
      <c r="J7" s="2"/>
      <c r="K7" s="2"/>
      <c r="L7" s="2"/>
      <c r="M7" s="2"/>
      <c r="N7" s="2"/>
      <c r="O7" s="2"/>
      <c r="P7" s="2"/>
      <c r="Q7" s="2"/>
      <c r="R7" s="2"/>
      <c r="S7" s="2"/>
      <c r="T7" s="2"/>
      <c r="U7" s="2"/>
      <c r="V7" s="2"/>
      <c r="W7" s="2"/>
      <c r="X7" s="2"/>
      <c r="Y7" s="2"/>
      <c r="Z7" s="2"/>
    </row>
    <row r="8" hidden="1">
      <c r="A8" s="5" t="s">
        <v>7</v>
      </c>
      <c r="B8" s="2"/>
      <c r="C8" s="2"/>
      <c r="D8" s="2"/>
      <c r="E8" s="2"/>
      <c r="F8" s="2"/>
      <c r="G8" s="2"/>
      <c r="H8" s="2"/>
      <c r="I8" s="2"/>
      <c r="J8" s="2"/>
      <c r="K8" s="2"/>
      <c r="L8" s="2"/>
      <c r="M8" s="2"/>
      <c r="N8" s="2"/>
      <c r="O8" s="2"/>
      <c r="P8" s="2"/>
      <c r="Q8" s="2"/>
      <c r="R8" s="2"/>
      <c r="S8" s="2"/>
      <c r="T8" s="2"/>
      <c r="U8" s="2"/>
      <c r="V8" s="2"/>
      <c r="W8" s="2"/>
      <c r="X8" s="2"/>
      <c r="Y8" s="2"/>
      <c r="Z8" s="2"/>
    </row>
    <row r="9" hidden="1">
      <c r="A9" s="5" t="s">
        <v>8</v>
      </c>
      <c r="B9" s="2"/>
      <c r="C9" s="2"/>
      <c r="D9" s="2"/>
      <c r="E9" s="2"/>
      <c r="F9" s="2"/>
      <c r="G9" s="2"/>
      <c r="H9" s="2"/>
      <c r="I9" s="2"/>
      <c r="J9" s="2"/>
      <c r="K9" s="2"/>
      <c r="L9" s="2"/>
      <c r="M9" s="2"/>
      <c r="N9" s="2"/>
      <c r="O9" s="2"/>
      <c r="P9" s="2"/>
      <c r="Q9" s="2"/>
      <c r="R9" s="2"/>
      <c r="S9" s="2"/>
      <c r="T9" s="2"/>
      <c r="U9" s="2"/>
      <c r="V9" s="2"/>
      <c r="W9" s="2"/>
      <c r="X9" s="2"/>
      <c r="Y9" s="2"/>
      <c r="Z9" s="2"/>
    </row>
    <row r="10" hidden="1">
      <c r="A10" s="4"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hidden="1">
      <c r="A12" s="4" t="s">
        <v>11</v>
      </c>
      <c r="B12" s="2"/>
      <c r="C12" s="2"/>
      <c r="D12" s="2"/>
      <c r="E12" s="2"/>
      <c r="F12" s="2"/>
      <c r="G12" s="2"/>
      <c r="H12" s="2"/>
      <c r="I12" s="2"/>
      <c r="J12" s="2"/>
      <c r="K12" s="2"/>
      <c r="L12" s="2"/>
      <c r="M12" s="2"/>
      <c r="N12" s="2"/>
      <c r="O12" s="2"/>
      <c r="P12" s="2"/>
      <c r="Q12" s="2"/>
      <c r="R12" s="2"/>
      <c r="S12" s="2"/>
      <c r="T12" s="2"/>
      <c r="U12" s="2"/>
      <c r="V12" s="2"/>
      <c r="W12" s="2"/>
      <c r="X12" s="2"/>
      <c r="Y12" s="2"/>
      <c r="Z12" s="2"/>
    </row>
    <row r="13" hidden="1">
      <c r="A13" s="6" t="s">
        <v>12</v>
      </c>
      <c r="B13" s="2"/>
      <c r="C13" s="2"/>
      <c r="D13" s="2"/>
      <c r="E13" s="2"/>
      <c r="F13" s="2"/>
      <c r="G13" s="2"/>
      <c r="H13" s="2"/>
      <c r="I13" s="2"/>
      <c r="J13" s="2"/>
      <c r="K13" s="2"/>
      <c r="L13" s="2"/>
      <c r="M13" s="2"/>
      <c r="N13" s="2"/>
      <c r="O13" s="2"/>
      <c r="P13" s="2"/>
      <c r="Q13" s="2"/>
      <c r="R13" s="2"/>
      <c r="S13" s="2"/>
      <c r="T13" s="2"/>
      <c r="U13" s="2"/>
      <c r="V13" s="2"/>
      <c r="W13" s="2"/>
      <c r="X13" s="2"/>
      <c r="Y13" s="2"/>
      <c r="Z13" s="2"/>
    </row>
    <row r="14" hidden="1">
      <c r="A14" s="7"/>
      <c r="B14" s="2"/>
      <c r="C14" s="2"/>
      <c r="D14" s="2"/>
      <c r="E14" s="2"/>
      <c r="F14" s="2"/>
      <c r="G14" s="2"/>
      <c r="H14" s="2"/>
      <c r="I14" s="2"/>
      <c r="J14" s="2"/>
      <c r="K14" s="2"/>
      <c r="L14" s="2"/>
      <c r="M14" s="2"/>
      <c r="N14" s="2"/>
      <c r="O14" s="2"/>
      <c r="P14" s="2"/>
      <c r="Q14" s="2"/>
      <c r="R14" s="2"/>
      <c r="S14" s="2"/>
      <c r="T14" s="2"/>
      <c r="U14" s="2"/>
      <c r="V14" s="2"/>
      <c r="W14" s="2"/>
      <c r="X14" s="2"/>
      <c r="Y14" s="2"/>
      <c r="Z14" s="2"/>
    </row>
    <row r="15" hidden="1">
      <c r="A15" s="6" t="s">
        <v>13</v>
      </c>
      <c r="B15" s="2"/>
      <c r="C15" s="2"/>
      <c r="D15" s="2"/>
      <c r="E15" s="2"/>
      <c r="F15" s="2"/>
      <c r="G15" s="2"/>
      <c r="H15" s="2"/>
      <c r="I15" s="2"/>
      <c r="J15" s="2"/>
      <c r="K15" s="2"/>
      <c r="L15" s="2"/>
      <c r="M15" s="2"/>
      <c r="N15" s="2"/>
      <c r="O15" s="2"/>
      <c r="P15" s="2"/>
      <c r="Q15" s="2"/>
      <c r="R15" s="2"/>
      <c r="S15" s="2"/>
      <c r="T15" s="2"/>
      <c r="U15" s="2"/>
      <c r="V15" s="2"/>
      <c r="W15" s="2"/>
      <c r="X15" s="2"/>
      <c r="Y15" s="2"/>
      <c r="Z15" s="2"/>
    </row>
    <row r="16" hidden="1">
      <c r="A16" s="7"/>
      <c r="B16" s="2"/>
      <c r="C16" s="2"/>
      <c r="D16" s="2"/>
      <c r="E16" s="2"/>
      <c r="F16" s="2"/>
      <c r="G16" s="2"/>
      <c r="H16" s="2"/>
      <c r="I16" s="2"/>
      <c r="J16" s="2"/>
      <c r="K16" s="2"/>
      <c r="L16" s="2"/>
      <c r="M16" s="2"/>
      <c r="N16" s="2"/>
      <c r="O16" s="2"/>
      <c r="P16" s="2"/>
      <c r="Q16" s="2"/>
      <c r="R16" s="2"/>
      <c r="S16" s="2"/>
      <c r="T16" s="2"/>
      <c r="U16" s="2"/>
      <c r="V16" s="2"/>
      <c r="W16" s="2"/>
      <c r="X16" s="2"/>
      <c r="Y16" s="2"/>
      <c r="Z16" s="2"/>
    </row>
    <row r="17" hidden="1">
      <c r="A17" s="6" t="s">
        <v>14</v>
      </c>
      <c r="B17" s="2"/>
      <c r="C17" s="2"/>
      <c r="D17" s="2"/>
      <c r="E17" s="2"/>
      <c r="F17" s="2"/>
      <c r="G17" s="2"/>
      <c r="H17" s="2"/>
      <c r="I17" s="2"/>
      <c r="J17" s="2"/>
      <c r="K17" s="2"/>
      <c r="L17" s="2"/>
      <c r="M17" s="2"/>
      <c r="N17" s="2"/>
      <c r="O17" s="2"/>
      <c r="P17" s="2"/>
      <c r="Q17" s="2"/>
      <c r="R17" s="2"/>
      <c r="S17" s="2"/>
      <c r="T17" s="2"/>
      <c r="U17" s="2"/>
      <c r="V17" s="2"/>
      <c r="W17" s="2"/>
      <c r="X17" s="2"/>
      <c r="Y17" s="2"/>
      <c r="Z17" s="2"/>
    </row>
    <row r="18" hidden="1">
      <c r="A18" s="7"/>
      <c r="B18" s="2"/>
      <c r="C18" s="2"/>
      <c r="D18" s="2"/>
      <c r="E18" s="2"/>
      <c r="F18" s="2"/>
      <c r="G18" s="2"/>
      <c r="H18" s="2"/>
      <c r="I18" s="2"/>
      <c r="J18" s="2"/>
      <c r="K18" s="2"/>
      <c r="L18" s="2"/>
      <c r="M18" s="2"/>
      <c r="N18" s="2"/>
      <c r="O18" s="2"/>
      <c r="P18" s="2"/>
      <c r="Q18" s="2"/>
      <c r="R18" s="2"/>
      <c r="S18" s="2"/>
      <c r="T18" s="2"/>
      <c r="U18" s="2"/>
      <c r="V18" s="2"/>
      <c r="W18" s="2"/>
      <c r="X18" s="2"/>
      <c r="Y18" s="2"/>
      <c r="Z18" s="2"/>
    </row>
    <row r="19" hidden="1">
      <c r="A19" s="6" t="s">
        <v>15</v>
      </c>
      <c r="B19" s="2"/>
      <c r="C19" s="2"/>
      <c r="D19" s="2"/>
      <c r="E19" s="2"/>
      <c r="F19" s="2"/>
      <c r="G19" s="2"/>
      <c r="H19" s="2"/>
      <c r="I19" s="2"/>
      <c r="J19" s="2"/>
      <c r="K19" s="2"/>
      <c r="L19" s="2"/>
      <c r="M19" s="2"/>
      <c r="N19" s="2"/>
      <c r="O19" s="2"/>
      <c r="P19" s="2"/>
      <c r="Q19" s="2"/>
      <c r="R19" s="2"/>
      <c r="S19" s="2"/>
      <c r="T19" s="2"/>
      <c r="U19" s="2"/>
      <c r="V19" s="2"/>
      <c r="W19" s="2"/>
      <c r="X19" s="2"/>
      <c r="Y19" s="2"/>
      <c r="Z19" s="2"/>
    </row>
    <row r="20" hidden="1">
      <c r="A20" s="7"/>
      <c r="B20" s="2"/>
      <c r="C20" s="2"/>
      <c r="D20" s="2"/>
      <c r="E20" s="2"/>
      <c r="F20" s="2"/>
      <c r="G20" s="2"/>
      <c r="H20" s="2"/>
      <c r="I20" s="2"/>
      <c r="J20" s="2"/>
      <c r="K20" s="2"/>
      <c r="L20" s="2"/>
      <c r="M20" s="2"/>
      <c r="N20" s="2"/>
      <c r="O20" s="2"/>
      <c r="P20" s="2"/>
      <c r="Q20" s="2"/>
      <c r="R20" s="2"/>
      <c r="S20" s="2"/>
      <c r="T20" s="2"/>
      <c r="U20" s="2"/>
      <c r="V20" s="2"/>
      <c r="W20" s="2"/>
      <c r="X20" s="2"/>
      <c r="Y20" s="2"/>
      <c r="Z20" s="2"/>
    </row>
    <row r="21" hidden="1">
      <c r="A21" s="6" t="s">
        <v>16</v>
      </c>
      <c r="B21" s="2"/>
      <c r="C21" s="2"/>
      <c r="D21" s="2"/>
      <c r="E21" s="2"/>
      <c r="F21" s="2"/>
      <c r="G21" s="2"/>
      <c r="H21" s="2"/>
      <c r="I21" s="2"/>
      <c r="J21" s="2"/>
      <c r="K21" s="2"/>
      <c r="L21" s="2"/>
      <c r="M21" s="2"/>
      <c r="N21" s="2"/>
      <c r="O21" s="2"/>
      <c r="P21" s="2"/>
      <c r="Q21" s="2"/>
      <c r="R21" s="2"/>
      <c r="S21" s="2"/>
      <c r="T21" s="2"/>
      <c r="U21" s="2"/>
      <c r="V21" s="2"/>
      <c r="W21" s="2"/>
      <c r="X21" s="2"/>
      <c r="Y21" s="2"/>
      <c r="Z21" s="2"/>
    </row>
    <row r="22" hidden="1">
      <c r="A22" s="7"/>
      <c r="B22" s="2"/>
      <c r="C22" s="2"/>
      <c r="D22" s="2"/>
      <c r="E22" s="2"/>
      <c r="F22" s="2"/>
      <c r="G22" s="2"/>
      <c r="H22" s="2"/>
      <c r="I22" s="2"/>
      <c r="J22" s="2"/>
      <c r="K22" s="2"/>
      <c r="L22" s="2"/>
      <c r="M22" s="2"/>
      <c r="N22" s="2"/>
      <c r="O22" s="2"/>
      <c r="P22" s="2"/>
      <c r="Q22" s="2"/>
      <c r="R22" s="2"/>
      <c r="S22" s="2"/>
      <c r="T22" s="2"/>
      <c r="U22" s="2"/>
      <c r="V22" s="2"/>
      <c r="W22" s="2"/>
      <c r="X22" s="2"/>
      <c r="Y22" s="2"/>
      <c r="Z22" s="2"/>
    </row>
    <row r="23" hidden="1">
      <c r="A23" s="6" t="s">
        <v>17</v>
      </c>
      <c r="B23" s="2"/>
      <c r="C23" s="2"/>
      <c r="D23" s="2"/>
      <c r="E23" s="2"/>
      <c r="F23" s="2"/>
      <c r="G23" s="2"/>
      <c r="H23" s="2"/>
      <c r="I23" s="2"/>
      <c r="J23" s="2"/>
      <c r="K23" s="2"/>
      <c r="L23" s="2"/>
      <c r="M23" s="2"/>
      <c r="N23" s="2"/>
      <c r="O23" s="2"/>
      <c r="P23" s="2"/>
      <c r="Q23" s="2"/>
      <c r="R23" s="2"/>
      <c r="S23" s="2"/>
      <c r="T23" s="2"/>
      <c r="U23" s="2"/>
      <c r="V23" s="2"/>
      <c r="W23" s="2"/>
      <c r="X23" s="2"/>
      <c r="Y23" s="2"/>
      <c r="Z23" s="2"/>
    </row>
    <row r="24" hidden="1">
      <c r="A24" s="7"/>
      <c r="B24" s="2"/>
      <c r="C24" s="2"/>
      <c r="D24" s="2"/>
      <c r="E24" s="2"/>
      <c r="F24" s="2"/>
      <c r="G24" s="2"/>
      <c r="H24" s="2"/>
      <c r="I24" s="2"/>
      <c r="J24" s="2"/>
      <c r="K24" s="2"/>
      <c r="L24" s="2"/>
      <c r="M24" s="2"/>
      <c r="N24" s="2"/>
      <c r="O24" s="2"/>
      <c r="P24" s="2"/>
      <c r="Q24" s="2"/>
      <c r="R24" s="2"/>
      <c r="S24" s="2"/>
      <c r="T24" s="2"/>
      <c r="U24" s="2"/>
      <c r="V24" s="2"/>
      <c r="W24" s="2"/>
      <c r="X24" s="2"/>
      <c r="Y24" s="2"/>
      <c r="Z24" s="2"/>
    </row>
    <row r="25" hidden="1">
      <c r="A25" s="6" t="s">
        <v>18</v>
      </c>
      <c r="B25" s="2"/>
      <c r="C25" s="2"/>
      <c r="D25" s="2"/>
      <c r="E25" s="2"/>
      <c r="F25" s="2"/>
      <c r="G25" s="2"/>
      <c r="H25" s="2"/>
      <c r="I25" s="2"/>
      <c r="J25" s="2"/>
      <c r="K25" s="2"/>
      <c r="L25" s="2"/>
      <c r="M25" s="2"/>
      <c r="N25" s="2"/>
      <c r="O25" s="2"/>
      <c r="P25" s="2"/>
      <c r="Q25" s="2"/>
      <c r="R25" s="2"/>
      <c r="S25" s="2"/>
      <c r="T25" s="2"/>
      <c r="U25" s="2"/>
      <c r="V25" s="2"/>
      <c r="W25" s="2"/>
      <c r="X25" s="2"/>
      <c r="Y25" s="2"/>
      <c r="Z25" s="2"/>
    </row>
    <row r="26">
      <c r="A26" s="8" t="s">
        <v>19</v>
      </c>
      <c r="B26" s="2"/>
      <c r="C26" s="2"/>
      <c r="D26" s="2"/>
      <c r="E26" s="2"/>
      <c r="F26" s="2"/>
      <c r="G26" s="2"/>
      <c r="H26" s="2"/>
      <c r="I26" s="2"/>
      <c r="J26" s="2"/>
      <c r="K26" s="2"/>
      <c r="L26" s="2"/>
      <c r="M26" s="2"/>
      <c r="N26" s="2"/>
      <c r="O26" s="2"/>
      <c r="P26" s="2"/>
      <c r="Q26" s="2"/>
      <c r="R26" s="2"/>
      <c r="S26" s="2"/>
      <c r="T26" s="2"/>
      <c r="U26" s="2"/>
      <c r="V26" s="2"/>
      <c r="W26" s="2"/>
      <c r="X26" s="2"/>
      <c r="Y26" s="2"/>
      <c r="Z26" s="2"/>
    </row>
    <row r="27">
      <c r="A27" s="7"/>
      <c r="B27" s="2"/>
      <c r="C27" s="2"/>
      <c r="D27" s="2"/>
      <c r="E27" s="2"/>
      <c r="F27" s="2"/>
      <c r="G27" s="2"/>
      <c r="H27" s="2"/>
      <c r="I27" s="2"/>
      <c r="J27" s="2"/>
      <c r="K27" s="2"/>
      <c r="L27" s="2"/>
      <c r="M27" s="2"/>
      <c r="N27" s="2"/>
      <c r="O27" s="2"/>
      <c r="P27" s="2"/>
      <c r="Q27" s="2"/>
      <c r="R27" s="2"/>
      <c r="S27" s="2"/>
      <c r="T27" s="2"/>
      <c r="U27" s="2"/>
      <c r="V27" s="2"/>
      <c r="W27" s="2"/>
      <c r="X27" s="2"/>
      <c r="Y27" s="2"/>
      <c r="Z27" s="2"/>
    </row>
    <row r="28">
      <c r="A28" s="9" t="s">
        <v>20</v>
      </c>
      <c r="B28" s="2"/>
      <c r="C28" s="2"/>
      <c r="D28" s="2"/>
      <c r="E28" s="2"/>
      <c r="F28" s="2"/>
      <c r="G28" s="2"/>
      <c r="H28" s="2"/>
      <c r="I28" s="2"/>
      <c r="J28" s="2"/>
      <c r="K28" s="2"/>
      <c r="L28" s="2"/>
      <c r="M28" s="2"/>
      <c r="N28" s="2"/>
      <c r="O28" s="2"/>
      <c r="P28" s="2"/>
      <c r="Q28" s="2"/>
      <c r="R28" s="2"/>
      <c r="S28" s="2"/>
      <c r="T28" s="2"/>
      <c r="U28" s="2"/>
      <c r="V28" s="2"/>
      <c r="W28" s="2"/>
      <c r="X28" s="2"/>
      <c r="Y28" s="2"/>
      <c r="Z28" s="2"/>
    </row>
    <row r="29">
      <c r="A29" s="7"/>
      <c r="B29" s="2"/>
      <c r="C29" s="2"/>
      <c r="D29" s="2"/>
      <c r="E29" s="2"/>
      <c r="F29" s="2"/>
      <c r="G29" s="2"/>
      <c r="H29" s="2"/>
      <c r="I29" s="2"/>
      <c r="J29" s="2"/>
      <c r="K29" s="2"/>
      <c r="L29" s="2"/>
      <c r="M29" s="2"/>
      <c r="N29" s="2"/>
      <c r="O29" s="2"/>
      <c r="P29" s="2"/>
      <c r="Q29" s="2"/>
      <c r="R29" s="2"/>
      <c r="S29" s="2"/>
      <c r="T29" s="2"/>
      <c r="U29" s="2"/>
      <c r="V29" s="2"/>
      <c r="W29" s="2"/>
      <c r="X29" s="2"/>
      <c r="Y29" s="2"/>
      <c r="Z29" s="2"/>
    </row>
    <row r="30">
      <c r="A30" s="9" t="s">
        <v>21</v>
      </c>
      <c r="B30" s="2"/>
      <c r="C30" s="2"/>
      <c r="D30" s="2"/>
      <c r="E30" s="2"/>
      <c r="F30" s="2"/>
      <c r="G30" s="2"/>
      <c r="H30" s="2"/>
      <c r="I30" s="2"/>
      <c r="J30" s="2"/>
      <c r="K30" s="2"/>
      <c r="L30" s="2"/>
      <c r="M30" s="2"/>
      <c r="N30" s="2"/>
      <c r="O30" s="2"/>
      <c r="P30" s="2"/>
      <c r="Q30" s="2"/>
      <c r="R30" s="2"/>
      <c r="S30" s="2"/>
      <c r="T30" s="2"/>
      <c r="U30" s="2"/>
      <c r="V30" s="2"/>
      <c r="W30" s="2"/>
      <c r="X30" s="2"/>
      <c r="Y30" s="2"/>
      <c r="Z30" s="2"/>
    </row>
    <row r="31">
      <c r="A31" s="7"/>
      <c r="B31" s="2"/>
      <c r="C31" s="2"/>
      <c r="D31" s="2"/>
      <c r="E31" s="2"/>
      <c r="F31" s="2"/>
      <c r="G31" s="2"/>
      <c r="H31" s="2"/>
      <c r="I31" s="2"/>
      <c r="J31" s="2"/>
      <c r="K31" s="2"/>
      <c r="L31" s="2"/>
      <c r="M31" s="2"/>
      <c r="N31" s="2"/>
      <c r="O31" s="2"/>
      <c r="P31" s="2"/>
      <c r="Q31" s="2"/>
      <c r="R31" s="2"/>
      <c r="S31" s="2"/>
      <c r="T31" s="2"/>
      <c r="U31" s="2"/>
      <c r="V31" s="2"/>
      <c r="W31" s="2"/>
      <c r="X31" s="2"/>
      <c r="Y31" s="2"/>
      <c r="Z31" s="2"/>
    </row>
    <row r="32">
      <c r="A32" s="9" t="s">
        <v>22</v>
      </c>
      <c r="B32" s="2"/>
      <c r="C32" s="2"/>
      <c r="D32" s="2"/>
      <c r="E32" s="2"/>
      <c r="F32" s="2"/>
      <c r="G32" s="2"/>
      <c r="H32" s="2"/>
      <c r="I32" s="2"/>
      <c r="J32" s="2"/>
      <c r="K32" s="2"/>
      <c r="L32" s="2"/>
      <c r="M32" s="2"/>
      <c r="N32" s="2"/>
      <c r="O32" s="2"/>
      <c r="P32" s="2"/>
      <c r="Q32" s="2"/>
      <c r="R32" s="2"/>
      <c r="S32" s="2"/>
      <c r="T32" s="2"/>
      <c r="U32" s="2"/>
      <c r="V32" s="2"/>
      <c r="W32" s="2"/>
      <c r="X32" s="2"/>
      <c r="Y32" s="2"/>
      <c r="Z32" s="2"/>
    </row>
    <row r="33">
      <c r="A33" s="7"/>
      <c r="B33" s="2"/>
      <c r="C33" s="2"/>
      <c r="D33" s="2"/>
      <c r="E33" s="2"/>
      <c r="F33" s="2"/>
      <c r="G33" s="2"/>
      <c r="H33" s="2"/>
      <c r="I33" s="2"/>
      <c r="J33" s="2"/>
      <c r="K33" s="2"/>
      <c r="L33" s="2"/>
      <c r="M33" s="2"/>
      <c r="N33" s="2"/>
      <c r="O33" s="2"/>
      <c r="P33" s="2"/>
      <c r="Q33" s="2"/>
      <c r="R33" s="2"/>
      <c r="S33" s="2"/>
      <c r="T33" s="2"/>
      <c r="U33" s="2"/>
      <c r="V33" s="2"/>
      <c r="W33" s="2"/>
      <c r="X33" s="2"/>
      <c r="Y33" s="2"/>
      <c r="Z33" s="2"/>
    </row>
    <row r="34">
      <c r="A34" s="9" t="s">
        <v>23</v>
      </c>
      <c r="B34" s="2"/>
      <c r="C34" s="2"/>
      <c r="D34" s="2"/>
      <c r="E34" s="2"/>
      <c r="F34" s="2"/>
      <c r="G34" s="2"/>
      <c r="H34" s="2"/>
      <c r="I34" s="2"/>
      <c r="J34" s="2"/>
      <c r="K34" s="2"/>
      <c r="L34" s="2"/>
      <c r="M34" s="2"/>
      <c r="N34" s="2"/>
      <c r="O34" s="2"/>
      <c r="P34" s="2"/>
      <c r="Q34" s="2"/>
      <c r="R34" s="2"/>
      <c r="S34" s="2"/>
      <c r="T34" s="2"/>
      <c r="U34" s="2"/>
      <c r="V34" s="2"/>
      <c r="W34" s="2"/>
      <c r="X34" s="2"/>
      <c r="Y34" s="2"/>
      <c r="Z34" s="2"/>
    </row>
    <row r="35">
      <c r="A35" s="7"/>
      <c r="B35" s="2"/>
      <c r="C35" s="2"/>
      <c r="D35" s="2"/>
      <c r="E35" s="2"/>
      <c r="F35" s="2"/>
      <c r="G35" s="2"/>
      <c r="H35" s="2"/>
      <c r="I35" s="2"/>
      <c r="J35" s="2"/>
      <c r="K35" s="2"/>
      <c r="L35" s="2"/>
      <c r="M35" s="2"/>
      <c r="N35" s="2"/>
      <c r="O35" s="2"/>
      <c r="P35" s="2"/>
      <c r="Q35" s="2"/>
      <c r="R35" s="2"/>
      <c r="S35" s="2"/>
      <c r="T35" s="2"/>
      <c r="U35" s="2"/>
      <c r="V35" s="2"/>
      <c r="W35" s="2"/>
      <c r="X35" s="2"/>
      <c r="Y35" s="2"/>
      <c r="Z35" s="2"/>
    </row>
    <row r="36">
      <c r="A36" s="9" t="s">
        <v>18</v>
      </c>
      <c r="B36" s="2"/>
      <c r="C36" s="2"/>
      <c r="D36" s="2"/>
      <c r="E36" s="2"/>
      <c r="F36" s="2"/>
      <c r="G36" s="2"/>
      <c r="H36" s="2"/>
      <c r="I36" s="2"/>
      <c r="J36" s="2"/>
      <c r="K36" s="2"/>
      <c r="L36" s="2"/>
      <c r="M36" s="2"/>
      <c r="N36" s="2"/>
      <c r="O36" s="2"/>
      <c r="P36" s="2"/>
      <c r="Q36" s="2"/>
      <c r="R36" s="2"/>
      <c r="S36" s="2"/>
      <c r="T36" s="2"/>
      <c r="U36" s="2"/>
      <c r="V36" s="2"/>
      <c r="W36" s="2"/>
      <c r="X36" s="2"/>
      <c r="Y36" s="2"/>
      <c r="Z36" s="2"/>
    </row>
    <row r="37">
      <c r="A37" s="7"/>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57</v>
      </c>
      <c r="C1" s="7" t="s">
        <v>58</v>
      </c>
      <c r="D1" s="7" t="s">
        <v>59</v>
      </c>
      <c r="E1" s="7" t="s">
        <v>60</v>
      </c>
      <c r="F1" s="7" t="s">
        <v>61</v>
      </c>
      <c r="G1" s="7" t="s">
        <v>62</v>
      </c>
      <c r="H1" s="7" t="s">
        <v>63</v>
      </c>
      <c r="I1" s="7" t="s">
        <v>64</v>
      </c>
      <c r="J1" s="7" t="s">
        <v>65</v>
      </c>
      <c r="K1" s="7" t="s">
        <v>66</v>
      </c>
      <c r="L1" s="7" t="s">
        <v>67</v>
      </c>
      <c r="M1" s="7" t="s">
        <v>68</v>
      </c>
      <c r="N1" s="7" t="s">
        <v>69</v>
      </c>
      <c r="O1" s="7" t="s">
        <v>70</v>
      </c>
      <c r="P1" s="7" t="s">
        <v>71</v>
      </c>
      <c r="Q1" s="7" t="s">
        <v>72</v>
      </c>
      <c r="R1" s="7" t="s">
        <v>73</v>
      </c>
      <c r="S1" s="7" t="s">
        <v>74</v>
      </c>
      <c r="T1" s="7" t="s">
        <v>75</v>
      </c>
      <c r="U1" s="7" t="s">
        <v>76</v>
      </c>
      <c r="V1" s="7" t="s">
        <v>77</v>
      </c>
      <c r="W1" s="7" t="s">
        <v>78</v>
      </c>
      <c r="X1" s="7" t="s">
        <v>79</v>
      </c>
      <c r="Y1" s="7" t="s">
        <v>80</v>
      </c>
    </row>
    <row r="2">
      <c r="A2" s="7" t="s">
        <v>110</v>
      </c>
      <c r="B2" s="7"/>
      <c r="C2" s="7"/>
      <c r="D2" s="7"/>
      <c r="E2" s="7"/>
      <c r="F2" s="7"/>
      <c r="G2" s="7"/>
      <c r="H2" s="7"/>
      <c r="I2" s="7"/>
      <c r="J2" s="7"/>
      <c r="K2" s="7"/>
      <c r="L2" s="7"/>
      <c r="M2" s="7"/>
      <c r="N2" s="7"/>
      <c r="O2" s="7"/>
      <c r="P2" s="7"/>
      <c r="Q2" s="7"/>
      <c r="R2" s="7"/>
      <c r="S2" s="7"/>
      <c r="T2" s="7"/>
      <c r="U2" s="7"/>
      <c r="V2" s="7"/>
      <c r="W2" s="7"/>
      <c r="X2" s="7"/>
      <c r="Y2" s="7"/>
    </row>
    <row r="3">
      <c r="A3" s="7" t="s">
        <v>111</v>
      </c>
      <c r="B3" s="13">
        <f>Collections!B14</f>
        <v>34467.5</v>
      </c>
      <c r="C3" s="13">
        <f>Collections!C14</f>
        <v>56107.6625</v>
      </c>
      <c r="D3" s="13">
        <f>Collections!D14</f>
        <v>140392.7048</v>
      </c>
      <c r="E3" s="13">
        <f>Collections!E14</f>
        <v>144303.8857</v>
      </c>
      <c r="F3" s="13">
        <f>Collections!F14</f>
        <v>148327.5446</v>
      </c>
      <c r="G3" s="13">
        <f>Collections!G14</f>
        <v>152467.0143</v>
      </c>
      <c r="H3" s="13">
        <f>Collections!H14</f>
        <v>156725.7294</v>
      </c>
      <c r="I3" s="13">
        <f>Collections!I14</f>
        <v>161107.2288</v>
      </c>
      <c r="J3" s="13">
        <f>Collections!J14</f>
        <v>165615.1595</v>
      </c>
      <c r="K3" s="13">
        <f>Collections!K14</f>
        <v>170253.2799</v>
      </c>
      <c r="L3" s="13">
        <f>Collections!L14</f>
        <v>175025.4629</v>
      </c>
      <c r="M3" s="13">
        <f>Collections!M14</f>
        <v>179935.7</v>
      </c>
      <c r="N3" s="13">
        <f>Collections!N14</f>
        <v>184988.1047</v>
      </c>
      <c r="O3" s="13">
        <f>Collections!O14</f>
        <v>190186.9163</v>
      </c>
      <c r="P3" s="13">
        <f>Collections!P14</f>
        <v>195536.5041</v>
      </c>
      <c r="Q3" s="13">
        <f>Collections!Q14</f>
        <v>201041.3711</v>
      </c>
      <c r="R3" s="13">
        <f>Collections!R14</f>
        <v>206706.1587</v>
      </c>
      <c r="S3" s="13">
        <f>Collections!S14</f>
        <v>212535.6503</v>
      </c>
      <c r="T3" s="13">
        <f>Collections!T14</f>
        <v>218534.7767</v>
      </c>
      <c r="U3" s="13">
        <f>Collections!U14</f>
        <v>224708.62</v>
      </c>
      <c r="V3" s="13">
        <f>Collections!V14</f>
        <v>231062.4184</v>
      </c>
      <c r="W3" s="13">
        <f>Collections!W14</f>
        <v>237601.5717</v>
      </c>
      <c r="X3" s="13">
        <f>Collections!X14</f>
        <v>244331.6458</v>
      </c>
      <c r="Y3" s="13">
        <f>Collections!Y14</f>
        <v>251258.3781</v>
      </c>
    </row>
    <row r="4">
      <c r="A4" s="7"/>
      <c r="B4" s="7"/>
      <c r="C4" s="7"/>
      <c r="D4" s="7"/>
      <c r="E4" s="7"/>
      <c r="F4" s="7"/>
      <c r="G4" s="7"/>
      <c r="H4" s="7"/>
      <c r="I4" s="7"/>
      <c r="J4" s="7"/>
      <c r="K4" s="7"/>
      <c r="L4" s="7"/>
      <c r="M4" s="7"/>
      <c r="N4" s="7"/>
      <c r="O4" s="7"/>
      <c r="P4" s="7"/>
      <c r="Q4" s="7"/>
      <c r="R4" s="7"/>
      <c r="S4" s="7"/>
      <c r="T4" s="7"/>
      <c r="U4" s="7"/>
      <c r="V4" s="7"/>
      <c r="W4" s="7"/>
      <c r="X4" s="7"/>
      <c r="Y4" s="7"/>
    </row>
    <row r="5">
      <c r="A5" s="7" t="s">
        <v>112</v>
      </c>
      <c r="B5" s="7"/>
      <c r="C5" s="7"/>
      <c r="D5" s="7"/>
      <c r="E5" s="7"/>
      <c r="F5" s="7"/>
      <c r="G5" s="7"/>
      <c r="H5" s="7"/>
      <c r="I5" s="7"/>
      <c r="J5" s="7"/>
      <c r="K5" s="7"/>
      <c r="L5" s="7"/>
      <c r="M5" s="7"/>
      <c r="N5" s="7"/>
      <c r="O5" s="7"/>
      <c r="P5" s="7"/>
      <c r="Q5" s="7"/>
      <c r="R5" s="7"/>
      <c r="S5" s="7"/>
      <c r="T5" s="7"/>
      <c r="U5" s="7"/>
      <c r="V5" s="7"/>
      <c r="W5" s="7"/>
      <c r="X5" s="7"/>
      <c r="Y5" s="7"/>
    </row>
    <row r="6">
      <c r="A6" s="7" t="s">
        <v>113</v>
      </c>
      <c r="B6" s="13">
        <f>Purchases!B22</f>
        <v>1084</v>
      </c>
      <c r="C6" s="13">
        <f>Purchases!C22</f>
        <v>28594.84</v>
      </c>
      <c r="D6" s="13">
        <f>Purchases!D22</f>
        <v>56655.7884</v>
      </c>
      <c r="E6" s="13">
        <f>Purchases!E22</f>
        <v>86052.84628</v>
      </c>
      <c r="F6" s="13">
        <f>Purchases!F22</f>
        <v>88187.98475</v>
      </c>
      <c r="G6" s="13">
        <f>Purchases!G22</f>
        <v>90378.47179</v>
      </c>
      <c r="H6" s="13">
        <f>Purchases!H22</f>
        <v>92625.79601</v>
      </c>
      <c r="I6" s="13">
        <f>Purchases!I22</f>
        <v>94931.4872</v>
      </c>
      <c r="J6" s="13">
        <f>Purchases!J22</f>
        <v>97297.11762</v>
      </c>
      <c r="K6" s="13">
        <f>Purchases!K22</f>
        <v>99724.30311</v>
      </c>
      <c r="L6" s="13">
        <f>Purchases!L22</f>
        <v>102214.7044</v>
      </c>
      <c r="M6" s="13">
        <f>Purchases!M22</f>
        <v>104770.0282</v>
      </c>
      <c r="N6" s="13">
        <f>Purchases!N22</f>
        <v>107392.0289</v>
      </c>
      <c r="O6" s="13">
        <f>Purchases!O22</f>
        <v>110082.5095</v>
      </c>
      <c r="P6" s="13">
        <f>Purchases!P22</f>
        <v>112843.3232</v>
      </c>
      <c r="Q6" s="13">
        <f>Purchases!Q22</f>
        <v>115676.3748</v>
      </c>
      <c r="R6" s="13">
        <f>Purchases!R22</f>
        <v>118583.6222</v>
      </c>
      <c r="S6" s="13">
        <f>Purchases!S22</f>
        <v>121567.0779</v>
      </c>
      <c r="T6" s="13">
        <f>Purchases!T22</f>
        <v>124628.8104</v>
      </c>
      <c r="U6" s="13">
        <f>Purchases!U22</f>
        <v>127770.946</v>
      </c>
      <c r="V6" s="13">
        <f>Purchases!V22</f>
        <v>130995.6704</v>
      </c>
      <c r="W6" s="13">
        <f>Purchases!W22</f>
        <v>134305.2304</v>
      </c>
      <c r="X6" s="13">
        <f>Purchases!X22</f>
        <v>137701.9355</v>
      </c>
      <c r="Y6" s="13">
        <f>Purchases!Y22</f>
        <v>141188.16</v>
      </c>
    </row>
    <row r="7">
      <c r="A7" s="7"/>
      <c r="B7" s="7"/>
      <c r="C7" s="7"/>
      <c r="D7" s="7"/>
      <c r="E7" s="7"/>
      <c r="F7" s="7"/>
      <c r="G7" s="7"/>
      <c r="H7" s="7"/>
      <c r="I7" s="7"/>
      <c r="J7" s="7"/>
      <c r="K7" s="7"/>
      <c r="L7" s="7"/>
      <c r="M7" s="7"/>
      <c r="N7" s="7"/>
      <c r="O7" s="7"/>
      <c r="P7" s="7"/>
      <c r="Q7" s="7"/>
      <c r="R7" s="7"/>
      <c r="S7" s="7"/>
      <c r="T7" s="7"/>
      <c r="U7" s="7"/>
      <c r="V7" s="7"/>
      <c r="W7" s="7"/>
      <c r="X7" s="7"/>
      <c r="Y7" s="7"/>
    </row>
    <row r="8">
      <c r="A8" s="7" t="s">
        <v>114</v>
      </c>
      <c r="B8" s="13">
        <f t="shared" ref="B8:Y8" si="1">B3-B6</f>
        <v>33383.5</v>
      </c>
      <c r="C8" s="13">
        <f t="shared" si="1"/>
        <v>27512.8225</v>
      </c>
      <c r="D8" s="13">
        <f t="shared" si="1"/>
        <v>83736.91641</v>
      </c>
      <c r="E8" s="13">
        <f t="shared" si="1"/>
        <v>58251.03941</v>
      </c>
      <c r="F8" s="13">
        <f t="shared" si="1"/>
        <v>60139.55982</v>
      </c>
      <c r="G8" s="13">
        <f t="shared" si="1"/>
        <v>62088.54253</v>
      </c>
      <c r="H8" s="13">
        <f t="shared" si="1"/>
        <v>64099.93337</v>
      </c>
      <c r="I8" s="13">
        <f t="shared" si="1"/>
        <v>66175.74158</v>
      </c>
      <c r="J8" s="13">
        <f t="shared" si="1"/>
        <v>68318.0419</v>
      </c>
      <c r="K8" s="13">
        <f t="shared" si="1"/>
        <v>70528.97677</v>
      </c>
      <c r="L8" s="13">
        <f t="shared" si="1"/>
        <v>72810.75854</v>
      </c>
      <c r="M8" s="13">
        <f t="shared" si="1"/>
        <v>75165.67181</v>
      </c>
      <c r="N8" s="13">
        <f t="shared" si="1"/>
        <v>77596.0758</v>
      </c>
      <c r="O8" s="13">
        <f t="shared" si="1"/>
        <v>80104.40683</v>
      </c>
      <c r="P8" s="13">
        <f t="shared" si="1"/>
        <v>82693.18091</v>
      </c>
      <c r="Q8" s="13">
        <f t="shared" si="1"/>
        <v>85364.99633</v>
      </c>
      <c r="R8" s="13">
        <f t="shared" si="1"/>
        <v>88122.53645</v>
      </c>
      <c r="S8" s="13">
        <f t="shared" si="1"/>
        <v>90968.57247</v>
      </c>
      <c r="T8" s="13">
        <f t="shared" si="1"/>
        <v>93905.96639</v>
      </c>
      <c r="U8" s="13">
        <f t="shared" si="1"/>
        <v>96937.674</v>
      </c>
      <c r="V8" s="13">
        <f t="shared" si="1"/>
        <v>100066.748</v>
      </c>
      <c r="W8" s="13">
        <f t="shared" si="1"/>
        <v>103296.3413</v>
      </c>
      <c r="X8" s="13">
        <f t="shared" si="1"/>
        <v>106629.7103</v>
      </c>
      <c r="Y8" s="13">
        <f t="shared" si="1"/>
        <v>110070.2181</v>
      </c>
    </row>
    <row r="9">
      <c r="A9" s="7"/>
      <c r="B9" s="7"/>
      <c r="C9" s="7"/>
      <c r="D9" s="7"/>
      <c r="E9" s="7"/>
      <c r="F9" s="7"/>
      <c r="G9" s="7"/>
      <c r="H9" s="7"/>
      <c r="I9" s="7"/>
      <c r="J9" s="7"/>
      <c r="K9" s="7"/>
      <c r="L9" s="7"/>
      <c r="M9" s="7"/>
      <c r="N9" s="7"/>
      <c r="O9" s="7"/>
      <c r="P9" s="7"/>
      <c r="Q9" s="7"/>
      <c r="R9" s="7"/>
      <c r="S9" s="7"/>
      <c r="T9" s="7"/>
      <c r="U9" s="7"/>
      <c r="V9" s="7"/>
      <c r="W9" s="7"/>
      <c r="X9" s="7"/>
      <c r="Y9" s="7"/>
    </row>
    <row r="10">
      <c r="A10" s="7" t="s">
        <v>115</v>
      </c>
      <c r="B10" s="7"/>
      <c r="C10" s="7"/>
      <c r="D10" s="7"/>
      <c r="E10" s="7"/>
      <c r="F10" s="7"/>
      <c r="G10" s="7"/>
      <c r="H10" s="7"/>
      <c r="I10" s="7"/>
      <c r="J10" s="7"/>
      <c r="K10" s="7"/>
      <c r="L10" s="7"/>
      <c r="M10" s="7"/>
      <c r="N10" s="7"/>
      <c r="O10" s="7"/>
      <c r="P10" s="7"/>
      <c r="Q10" s="7"/>
      <c r="R10" s="7"/>
      <c r="S10" s="7"/>
      <c r="T10" s="7"/>
      <c r="U10" s="7"/>
      <c r="V10" s="7"/>
      <c r="W10" s="7"/>
      <c r="X10" s="7"/>
      <c r="Y10" s="7"/>
    </row>
    <row r="11">
      <c r="A11" s="7" t="s">
        <v>116</v>
      </c>
      <c r="B11" s="17">
        <v>0.0</v>
      </c>
      <c r="C11" s="13">
        <f t="shared" ref="C11:Y11" si="2">B13</f>
        <v>33383.5</v>
      </c>
      <c r="D11" s="13">
        <f t="shared" si="2"/>
        <v>60896.3225</v>
      </c>
      <c r="E11" s="13">
        <f t="shared" si="2"/>
        <v>144633.2389</v>
      </c>
      <c r="F11" s="13">
        <f t="shared" si="2"/>
        <v>202884.2783</v>
      </c>
      <c r="G11" s="13">
        <f t="shared" si="2"/>
        <v>263023.8381</v>
      </c>
      <c r="H11" s="13">
        <f t="shared" si="2"/>
        <v>325112.3807</v>
      </c>
      <c r="I11" s="13">
        <f t="shared" si="2"/>
        <v>389212.314</v>
      </c>
      <c r="J11" s="13">
        <f t="shared" si="2"/>
        <v>455388.0556</v>
      </c>
      <c r="K11" s="13">
        <f t="shared" si="2"/>
        <v>523706.0975</v>
      </c>
      <c r="L11" s="13">
        <f t="shared" si="2"/>
        <v>594235.0743</v>
      </c>
      <c r="M11" s="13">
        <f t="shared" si="2"/>
        <v>667045.8328</v>
      </c>
      <c r="N11" s="13">
        <f t="shared" si="2"/>
        <v>742211.5047</v>
      </c>
      <c r="O11" s="13">
        <f t="shared" si="2"/>
        <v>819807.5804</v>
      </c>
      <c r="P11" s="13">
        <f t="shared" si="2"/>
        <v>899911.9873</v>
      </c>
      <c r="Q11" s="13">
        <f t="shared" si="2"/>
        <v>982605.1682</v>
      </c>
      <c r="R11" s="13">
        <f t="shared" si="2"/>
        <v>1067970.165</v>
      </c>
      <c r="S11" s="13">
        <f t="shared" si="2"/>
        <v>1156092.701</v>
      </c>
      <c r="T11" s="13">
        <f t="shared" si="2"/>
        <v>1247061.273</v>
      </c>
      <c r="U11" s="13">
        <f t="shared" si="2"/>
        <v>1340967.24</v>
      </c>
      <c r="V11" s="13">
        <f t="shared" si="2"/>
        <v>1437904.914</v>
      </c>
      <c r="W11" s="13">
        <f t="shared" si="2"/>
        <v>1537971.662</v>
      </c>
      <c r="X11" s="13">
        <f t="shared" si="2"/>
        <v>1641268.003</v>
      </c>
      <c r="Y11" s="13">
        <f t="shared" si="2"/>
        <v>1747897.713</v>
      </c>
    </row>
    <row r="12">
      <c r="A12" s="7" t="s">
        <v>114</v>
      </c>
      <c r="B12" s="13">
        <f t="shared" ref="B12:Y12" si="3">B8</f>
        <v>33383.5</v>
      </c>
      <c r="C12" s="13">
        <f t="shared" si="3"/>
        <v>27512.8225</v>
      </c>
      <c r="D12" s="13">
        <f t="shared" si="3"/>
        <v>83736.91641</v>
      </c>
      <c r="E12" s="13">
        <f t="shared" si="3"/>
        <v>58251.03941</v>
      </c>
      <c r="F12" s="13">
        <f t="shared" si="3"/>
        <v>60139.55982</v>
      </c>
      <c r="G12" s="13">
        <f t="shared" si="3"/>
        <v>62088.54253</v>
      </c>
      <c r="H12" s="13">
        <f t="shared" si="3"/>
        <v>64099.93337</v>
      </c>
      <c r="I12" s="13">
        <f t="shared" si="3"/>
        <v>66175.74158</v>
      </c>
      <c r="J12" s="13">
        <f t="shared" si="3"/>
        <v>68318.0419</v>
      </c>
      <c r="K12" s="13">
        <f t="shared" si="3"/>
        <v>70528.97677</v>
      </c>
      <c r="L12" s="13">
        <f t="shared" si="3"/>
        <v>72810.75854</v>
      </c>
      <c r="M12" s="13">
        <f t="shared" si="3"/>
        <v>75165.67181</v>
      </c>
      <c r="N12" s="13">
        <f t="shared" si="3"/>
        <v>77596.0758</v>
      </c>
      <c r="O12" s="13">
        <f t="shared" si="3"/>
        <v>80104.40683</v>
      </c>
      <c r="P12" s="13">
        <f t="shared" si="3"/>
        <v>82693.18091</v>
      </c>
      <c r="Q12" s="13">
        <f t="shared" si="3"/>
        <v>85364.99633</v>
      </c>
      <c r="R12" s="13">
        <f t="shared" si="3"/>
        <v>88122.53645</v>
      </c>
      <c r="S12" s="13">
        <f t="shared" si="3"/>
        <v>90968.57247</v>
      </c>
      <c r="T12" s="13">
        <f t="shared" si="3"/>
        <v>93905.96639</v>
      </c>
      <c r="U12" s="13">
        <f t="shared" si="3"/>
        <v>96937.674</v>
      </c>
      <c r="V12" s="13">
        <f t="shared" si="3"/>
        <v>100066.748</v>
      </c>
      <c r="W12" s="13">
        <f t="shared" si="3"/>
        <v>103296.3413</v>
      </c>
      <c r="X12" s="13">
        <f t="shared" si="3"/>
        <v>106629.7103</v>
      </c>
      <c r="Y12" s="13">
        <f t="shared" si="3"/>
        <v>110070.2181</v>
      </c>
    </row>
    <row r="13">
      <c r="A13" s="7" t="s">
        <v>117</v>
      </c>
      <c r="B13" s="13">
        <f t="shared" ref="B13:Y13" si="4">B11+B12</f>
        <v>33383.5</v>
      </c>
      <c r="C13" s="13">
        <f t="shared" si="4"/>
        <v>60896.3225</v>
      </c>
      <c r="D13" s="13">
        <f t="shared" si="4"/>
        <v>144633.2389</v>
      </c>
      <c r="E13" s="13">
        <f t="shared" si="4"/>
        <v>202884.2783</v>
      </c>
      <c r="F13" s="13">
        <f t="shared" si="4"/>
        <v>263023.8381</v>
      </c>
      <c r="G13" s="13">
        <f t="shared" si="4"/>
        <v>325112.3807</v>
      </c>
      <c r="H13" s="13">
        <f t="shared" si="4"/>
        <v>389212.314</v>
      </c>
      <c r="I13" s="13">
        <f t="shared" si="4"/>
        <v>455388.0556</v>
      </c>
      <c r="J13" s="13">
        <f t="shared" si="4"/>
        <v>523706.0975</v>
      </c>
      <c r="K13" s="13">
        <f t="shared" si="4"/>
        <v>594235.0743</v>
      </c>
      <c r="L13" s="13">
        <f t="shared" si="4"/>
        <v>667045.8328</v>
      </c>
      <c r="M13" s="13">
        <f t="shared" si="4"/>
        <v>742211.5047</v>
      </c>
      <c r="N13" s="13">
        <f t="shared" si="4"/>
        <v>819807.5804</v>
      </c>
      <c r="O13" s="13">
        <f t="shared" si="4"/>
        <v>899911.9873</v>
      </c>
      <c r="P13" s="13">
        <f t="shared" si="4"/>
        <v>982605.1682</v>
      </c>
      <c r="Q13" s="13">
        <f t="shared" si="4"/>
        <v>1067970.165</v>
      </c>
      <c r="R13" s="13">
        <f t="shared" si="4"/>
        <v>1156092.701</v>
      </c>
      <c r="S13" s="13">
        <f t="shared" si="4"/>
        <v>1247061.273</v>
      </c>
      <c r="T13" s="13">
        <f t="shared" si="4"/>
        <v>1340967.24</v>
      </c>
      <c r="U13" s="13">
        <f t="shared" si="4"/>
        <v>1437904.914</v>
      </c>
      <c r="V13" s="13">
        <f t="shared" si="4"/>
        <v>1537971.662</v>
      </c>
      <c r="W13" s="13">
        <f t="shared" si="4"/>
        <v>1641268.003</v>
      </c>
      <c r="X13" s="13">
        <f t="shared" si="4"/>
        <v>1747897.713</v>
      </c>
      <c r="Y13" s="13">
        <f t="shared" si="4"/>
        <v>1857967.932</v>
      </c>
    </row>
    <row r="14">
      <c r="A14" s="7"/>
      <c r="B14" s="7"/>
      <c r="C14" s="7"/>
      <c r="D14" s="7"/>
      <c r="E14" s="7"/>
      <c r="F14" s="7"/>
      <c r="G14" s="7"/>
      <c r="H14" s="7"/>
      <c r="I14" s="7"/>
      <c r="J14" s="7"/>
      <c r="K14" s="7"/>
      <c r="L14" s="7"/>
      <c r="M14" s="7"/>
      <c r="N14" s="7"/>
      <c r="O14" s="7"/>
      <c r="P14" s="7"/>
      <c r="Q14" s="7"/>
      <c r="R14" s="7"/>
      <c r="S14" s="7"/>
      <c r="T14" s="7"/>
      <c r="U14" s="7"/>
      <c r="V14" s="7"/>
      <c r="W14" s="7"/>
      <c r="X14" s="7"/>
      <c r="Y14" s="7"/>
    </row>
    <row r="15">
      <c r="A15" s="7"/>
      <c r="B15" s="7"/>
      <c r="C15" s="7"/>
      <c r="D15" s="7"/>
      <c r="E15" s="7"/>
      <c r="F15" s="7"/>
      <c r="G15" s="7"/>
      <c r="H15" s="7"/>
      <c r="I15" s="7"/>
      <c r="J15" s="7"/>
      <c r="K15" s="7"/>
      <c r="L15" s="7"/>
      <c r="M15" s="7"/>
      <c r="N15" s="7"/>
      <c r="O15" s="7"/>
      <c r="P15" s="7"/>
      <c r="Q15" s="7"/>
      <c r="R15" s="7"/>
      <c r="S15" s="7"/>
      <c r="T15" s="7"/>
      <c r="U15" s="7"/>
      <c r="V15" s="7"/>
      <c r="W15" s="7"/>
      <c r="X15" s="7"/>
      <c r="Y15" s="7"/>
    </row>
    <row r="16">
      <c r="A16" s="7"/>
      <c r="B16" s="7"/>
      <c r="C16" s="7"/>
      <c r="D16" s="7"/>
      <c r="E16" s="7"/>
      <c r="F16" s="7"/>
      <c r="G16" s="7"/>
      <c r="H16" s="7"/>
      <c r="I16" s="7"/>
      <c r="J16" s="7"/>
      <c r="K16" s="7"/>
      <c r="L16" s="7"/>
      <c r="M16" s="7"/>
      <c r="N16" s="7"/>
      <c r="O16" s="7"/>
      <c r="P16" s="7"/>
      <c r="Q16" s="7"/>
      <c r="R16" s="7"/>
      <c r="S16" s="7"/>
      <c r="T16" s="7"/>
      <c r="U16" s="7"/>
      <c r="V16" s="7"/>
      <c r="W16" s="7"/>
      <c r="X16" s="7"/>
      <c r="Y16" s="7"/>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88"/>
    <col customWidth="1" min="2" max="25" width="7.75"/>
  </cols>
  <sheetData>
    <row r="1">
      <c r="A1" s="7"/>
      <c r="B1" s="7" t="s">
        <v>57</v>
      </c>
      <c r="C1" s="7" t="s">
        <v>58</v>
      </c>
      <c r="D1" s="7" t="s">
        <v>59</v>
      </c>
      <c r="E1" s="7" t="s">
        <v>60</v>
      </c>
      <c r="F1" s="7" t="s">
        <v>61</v>
      </c>
      <c r="G1" s="7" t="s">
        <v>62</v>
      </c>
      <c r="H1" s="7" t="s">
        <v>63</v>
      </c>
      <c r="I1" s="7" t="s">
        <v>64</v>
      </c>
      <c r="J1" s="7" t="s">
        <v>65</v>
      </c>
      <c r="K1" s="7" t="s">
        <v>66</v>
      </c>
      <c r="L1" s="7" t="s">
        <v>67</v>
      </c>
      <c r="M1" s="7" t="s">
        <v>68</v>
      </c>
      <c r="N1" s="7" t="s">
        <v>69</v>
      </c>
      <c r="O1" s="7" t="s">
        <v>70</v>
      </c>
      <c r="P1" s="7" t="s">
        <v>71</v>
      </c>
      <c r="Q1" s="7" t="s">
        <v>72</v>
      </c>
      <c r="R1" s="7" t="s">
        <v>73</v>
      </c>
      <c r="S1" s="7" t="s">
        <v>74</v>
      </c>
      <c r="T1" s="7" t="s">
        <v>75</v>
      </c>
      <c r="U1" s="7" t="s">
        <v>76</v>
      </c>
      <c r="V1" s="7" t="s">
        <v>77</v>
      </c>
      <c r="W1" s="7" t="s">
        <v>78</v>
      </c>
      <c r="X1" s="7" t="s">
        <v>79</v>
      </c>
      <c r="Y1" s="7" t="s">
        <v>80</v>
      </c>
      <c r="Z1" s="7"/>
    </row>
    <row r="2">
      <c r="A2" s="7" t="s">
        <v>118</v>
      </c>
      <c r="B2" s="7"/>
      <c r="C2" s="7"/>
      <c r="D2" s="7"/>
      <c r="E2" s="7"/>
      <c r="F2" s="7"/>
      <c r="G2" s="7"/>
      <c r="H2" s="7"/>
      <c r="I2" s="7"/>
      <c r="J2" s="7"/>
      <c r="K2" s="7"/>
      <c r="L2" s="7"/>
      <c r="M2" s="7"/>
      <c r="N2" s="7"/>
      <c r="O2" s="7"/>
      <c r="P2" s="7"/>
      <c r="Q2" s="7"/>
      <c r="R2" s="7"/>
      <c r="S2" s="7"/>
      <c r="T2" s="7"/>
      <c r="U2" s="7"/>
      <c r="V2" s="7"/>
      <c r="W2" s="7"/>
      <c r="X2" s="7"/>
      <c r="Y2" s="7"/>
      <c r="Z2" s="7"/>
    </row>
    <row r="3">
      <c r="A3" s="7" t="s">
        <v>115</v>
      </c>
      <c r="B3" s="13">
        <f>'Cash Details'!B13</f>
        <v>33383.5</v>
      </c>
      <c r="C3" s="13">
        <f>'Cash Details'!C13</f>
        <v>60896.3225</v>
      </c>
      <c r="D3" s="13">
        <f>'Cash Details'!D13</f>
        <v>144633.2389</v>
      </c>
      <c r="E3" s="13">
        <f>'Cash Details'!E13</f>
        <v>202884.2783</v>
      </c>
      <c r="F3" s="13">
        <f>'Cash Details'!F13</f>
        <v>263023.8381</v>
      </c>
      <c r="G3" s="13">
        <f>'Cash Details'!G13</f>
        <v>325112.3807</v>
      </c>
      <c r="H3" s="13">
        <f>'Cash Details'!H13</f>
        <v>389212.314</v>
      </c>
      <c r="I3" s="13">
        <f>'Cash Details'!I13</f>
        <v>455388.0556</v>
      </c>
      <c r="J3" s="13">
        <f>'Cash Details'!J13</f>
        <v>523706.0975</v>
      </c>
      <c r="K3" s="13">
        <f>'Cash Details'!K13</f>
        <v>594235.0743</v>
      </c>
      <c r="L3" s="13">
        <f>'Cash Details'!L13</f>
        <v>667045.8328</v>
      </c>
      <c r="M3" s="13">
        <f>'Cash Details'!M13</f>
        <v>742211.5047</v>
      </c>
      <c r="N3" s="13">
        <f>'Cash Details'!N13</f>
        <v>819807.5804</v>
      </c>
      <c r="O3" s="13">
        <f>'Cash Details'!O13</f>
        <v>899911.9873</v>
      </c>
      <c r="P3" s="13">
        <f>'Cash Details'!P13</f>
        <v>982605.1682</v>
      </c>
      <c r="Q3" s="13">
        <f>'Cash Details'!Q13</f>
        <v>1067970.165</v>
      </c>
      <c r="R3" s="13">
        <f>'Cash Details'!R13</f>
        <v>1156092.701</v>
      </c>
      <c r="S3" s="13">
        <f>'Cash Details'!S13</f>
        <v>1247061.273</v>
      </c>
      <c r="T3" s="13">
        <f>'Cash Details'!T13</f>
        <v>1340967.24</v>
      </c>
      <c r="U3" s="13">
        <f>'Cash Details'!U13</f>
        <v>1437904.914</v>
      </c>
      <c r="V3" s="13">
        <f>'Cash Details'!V13</f>
        <v>1537971.662</v>
      </c>
      <c r="W3" s="13">
        <f>'Cash Details'!W13</f>
        <v>1641268.003</v>
      </c>
      <c r="X3" s="13">
        <f>'Cash Details'!X13</f>
        <v>1747897.713</v>
      </c>
      <c r="Y3" s="13">
        <f>'Cash Details'!Y13</f>
        <v>1857967.932</v>
      </c>
      <c r="Z3" s="7"/>
    </row>
    <row r="4">
      <c r="A4" s="7"/>
      <c r="B4" s="7"/>
      <c r="C4" s="7"/>
      <c r="D4" s="7"/>
      <c r="E4" s="7"/>
      <c r="F4" s="7"/>
      <c r="G4" s="7"/>
      <c r="H4" s="7"/>
      <c r="I4" s="7"/>
      <c r="J4" s="7"/>
      <c r="K4" s="7"/>
      <c r="L4" s="7"/>
      <c r="M4" s="7"/>
      <c r="N4" s="7"/>
      <c r="O4" s="7"/>
      <c r="P4" s="7"/>
      <c r="Q4" s="7"/>
      <c r="R4" s="7"/>
      <c r="S4" s="7"/>
      <c r="T4" s="7"/>
      <c r="U4" s="7"/>
      <c r="V4" s="7"/>
      <c r="W4" s="7"/>
      <c r="X4" s="7"/>
      <c r="Y4" s="7"/>
      <c r="Z4" s="7"/>
    </row>
    <row r="5">
      <c r="A5" s="7" t="s">
        <v>119</v>
      </c>
      <c r="B5" s="13">
        <f>'Stocks-RM'!B41</f>
        <v>10463</v>
      </c>
      <c r="C5" s="13">
        <f>'Stocks-RM'!C41</f>
        <v>20923.56</v>
      </c>
      <c r="D5" s="13">
        <f>'Stocks-RM'!D41</f>
        <v>31370.5982</v>
      </c>
      <c r="E5" s="13">
        <f>'Stocks-RM'!E41</f>
        <v>41792.32346</v>
      </c>
      <c r="F5" s="13">
        <f>'Stocks-RM'!F41</f>
        <v>52176.20054</v>
      </c>
      <c r="G5" s="13">
        <f>'Stocks-RM'!G41</f>
        <v>62508.91373</v>
      </c>
      <c r="H5" s="13">
        <f>'Stocks-RM'!H41</f>
        <v>72776.32894</v>
      </c>
      <c r="I5" s="13">
        <f>'Stocks-RM'!I41</f>
        <v>82963.45408</v>
      </c>
      <c r="J5" s="13">
        <f>'Stocks-RM'!J41</f>
        <v>93054.39763</v>
      </c>
      <c r="K5" s="13">
        <f>'Stocks-RM'!K41</f>
        <v>103032.3255</v>
      </c>
      <c r="L5" s="13">
        <f>'Stocks-RM'!L41</f>
        <v>112879.4158</v>
      </c>
      <c r="M5" s="13">
        <f>'Stocks-RM'!M41</f>
        <v>122576.8118</v>
      </c>
      <c r="N5" s="13">
        <f>'Stocks-RM'!N41</f>
        <v>132104.5729</v>
      </c>
      <c r="O5" s="13">
        <f>'Stocks-RM'!O41</f>
        <v>141441.623</v>
      </c>
      <c r="P5" s="13">
        <f>'Stocks-RM'!P41</f>
        <v>150565.697</v>
      </c>
      <c r="Q5" s="13">
        <f>'Stocks-RM'!Q41</f>
        <v>159453.285</v>
      </c>
      <c r="R5" s="13">
        <f>'Stocks-RM'!R41</f>
        <v>168079.5739</v>
      </c>
      <c r="S5" s="13">
        <f>'Stocks-RM'!S41</f>
        <v>176418.3862</v>
      </c>
      <c r="T5" s="13">
        <f>'Stocks-RM'!T41</f>
        <v>184442.1168</v>
      </c>
      <c r="U5" s="13">
        <f>'Stocks-RM'!U41</f>
        <v>192121.6663</v>
      </c>
      <c r="V5" s="13">
        <f>'Stocks-RM'!V41</f>
        <v>199426.3721</v>
      </c>
      <c r="W5" s="13">
        <f>'Stocks-RM'!W41</f>
        <v>206323.9356</v>
      </c>
      <c r="X5" s="13">
        <f>'Stocks-RM'!X41</f>
        <v>212780.3475</v>
      </c>
      <c r="Y5" s="13">
        <f>'Stocks-RM'!Y41</f>
        <v>218759.8089</v>
      </c>
      <c r="Z5" s="7"/>
    </row>
    <row r="6">
      <c r="A6" s="7" t="s">
        <v>120</v>
      </c>
      <c r="B6" s="13">
        <f>'Stocks-Cake'!B33</f>
        <v>5390</v>
      </c>
      <c r="C6" s="13">
        <f>'Stocks-Cake'!C33</f>
        <v>10958.21</v>
      </c>
      <c r="D6" s="13">
        <f>'Stocks-Cake'!D33</f>
        <v>16714.77155</v>
      </c>
      <c r="E6" s="13">
        <f>'Stocks-Cake'!E33</f>
        <v>22670.3619</v>
      </c>
      <c r="F6" s="13">
        <f>'Stocks-Cake'!F33</f>
        <v>28836.21966</v>
      </c>
      <c r="G6" s="13">
        <f>'Stocks-Cake'!G33</f>
        <v>35224.17161</v>
      </c>
      <c r="H6" s="13">
        <f>'Stocks-Cake'!H33</f>
        <v>41846.66078</v>
      </c>
      <c r="I6" s="13">
        <f>'Stocks-Cake'!I33</f>
        <v>48716.77565</v>
      </c>
      <c r="J6" s="13">
        <f>'Stocks-Cake'!J33</f>
        <v>55848.28083</v>
      </c>
      <c r="K6" s="13">
        <f>'Stocks-Cake'!K33</f>
        <v>63255.64899</v>
      </c>
      <c r="L6" s="13">
        <f>'Stocks-Cake'!L33</f>
        <v>70954.09426</v>
      </c>
      <c r="M6" s="13">
        <f>'Stocks-Cake'!M33</f>
        <v>78959.60717</v>
      </c>
      <c r="N6" s="13">
        <f>'Stocks-Cake'!N33</f>
        <v>87288.99102</v>
      </c>
      <c r="O6" s="13">
        <f>'Stocks-Cake'!O33</f>
        <v>95959.90004</v>
      </c>
      <c r="P6" s="13">
        <f>'Stocks-Cake'!P33</f>
        <v>104990.8791</v>
      </c>
      <c r="Q6" s="13">
        <f>'Stocks-Cake'!Q33</f>
        <v>114401.4053</v>
      </c>
      <c r="R6" s="13">
        <f>'Stocks-Cake'!R33</f>
        <v>124211.9312</v>
      </c>
      <c r="S6" s="13">
        <f>'Stocks-Cake'!S33</f>
        <v>134443.9305</v>
      </c>
      <c r="T6" s="13">
        <f>'Stocks-Cake'!T33</f>
        <v>145119.9447</v>
      </c>
      <c r="U6" s="13">
        <f>'Stocks-Cake'!U33</f>
        <v>156263.6332</v>
      </c>
      <c r="V6" s="13">
        <f>'Stocks-Cake'!V33</f>
        <v>167899.8245</v>
      </c>
      <c r="W6" s="13">
        <f>'Stocks-Cake'!W33</f>
        <v>180054.57</v>
      </c>
      <c r="X6" s="13">
        <f>'Stocks-Cake'!X33</f>
        <v>192755.2004</v>
      </c>
      <c r="Y6" s="13">
        <f>'Stocks-Cake'!Y33</f>
        <v>206030.3844</v>
      </c>
      <c r="Z6" s="7"/>
    </row>
    <row r="7">
      <c r="A7" s="7" t="s">
        <v>121</v>
      </c>
      <c r="B7" s="13">
        <f>Collections!B21</f>
        <v>103402.5</v>
      </c>
      <c r="C7" s="13">
        <f>Collections!C21</f>
        <v>189003.4875</v>
      </c>
      <c r="D7" s="13">
        <f>Collections!D21</f>
        <v>194268.4119</v>
      </c>
      <c r="E7" s="13">
        <f>Collections!E21</f>
        <v>199684.7315</v>
      </c>
      <c r="F7" s="13">
        <f>Collections!F21</f>
        <v>205256.9318</v>
      </c>
      <c r="G7" s="13">
        <f>Collections!G21</f>
        <v>210989.6353</v>
      </c>
      <c r="H7" s="13">
        <f>Collections!H21</f>
        <v>216887.6049</v>
      </c>
      <c r="I7" s="13">
        <f>Collections!I21</f>
        <v>222955.7492</v>
      </c>
      <c r="J7" s="13">
        <f>Collections!J21</f>
        <v>229199.1262</v>
      </c>
      <c r="K7" s="13">
        <f>Collections!K21</f>
        <v>235622.9486</v>
      </c>
      <c r="L7" s="13">
        <f>Collections!L21</f>
        <v>242232.5883</v>
      </c>
      <c r="M7" s="13">
        <f>Collections!M21</f>
        <v>249033.5814</v>
      </c>
      <c r="N7" s="13">
        <f>Collections!N21</f>
        <v>256031.6335</v>
      </c>
      <c r="O7" s="13">
        <f>Collections!O21</f>
        <v>263232.6249</v>
      </c>
      <c r="P7" s="13">
        <f>Collections!P21</f>
        <v>270642.6162</v>
      </c>
      <c r="Q7" s="13">
        <f>Collections!Q21</f>
        <v>278267.8538</v>
      </c>
      <c r="R7" s="13">
        <f>Collections!R21</f>
        <v>286114.7756</v>
      </c>
      <c r="S7" s="13">
        <f>Collections!S21</f>
        <v>294190.0175</v>
      </c>
      <c r="T7" s="13">
        <f>Collections!T21</f>
        <v>302500.4192</v>
      </c>
      <c r="U7" s="13">
        <f>Collections!U21</f>
        <v>311053.0306</v>
      </c>
      <c r="V7" s="13">
        <f>Collections!V21</f>
        <v>319855.1188</v>
      </c>
      <c r="W7" s="13">
        <f>Collections!W21</f>
        <v>328914.1746</v>
      </c>
      <c r="X7" s="13">
        <f>Collections!X21</f>
        <v>338237.9195</v>
      </c>
      <c r="Y7" s="13">
        <f>Collections!Y21</f>
        <v>347834.3133</v>
      </c>
      <c r="Z7" s="7"/>
    </row>
    <row r="8">
      <c r="A8" s="7" t="s">
        <v>122</v>
      </c>
      <c r="B8" s="13">
        <f t="shared" ref="B8:Y8" si="1">B3+B5+B6+B7</f>
        <v>152639</v>
      </c>
      <c r="C8" s="13">
        <f t="shared" si="1"/>
        <v>281781.58</v>
      </c>
      <c r="D8" s="13">
        <f t="shared" si="1"/>
        <v>386987.0206</v>
      </c>
      <c r="E8" s="13">
        <f t="shared" si="1"/>
        <v>467031.6952</v>
      </c>
      <c r="F8" s="13">
        <f t="shared" si="1"/>
        <v>549293.1902</v>
      </c>
      <c r="G8" s="13">
        <f t="shared" si="1"/>
        <v>633835.1013</v>
      </c>
      <c r="H8" s="13">
        <f t="shared" si="1"/>
        <v>720722.9087</v>
      </c>
      <c r="I8" s="13">
        <f t="shared" si="1"/>
        <v>810024.0346</v>
      </c>
      <c r="J8" s="13">
        <f t="shared" si="1"/>
        <v>901807.9022</v>
      </c>
      <c r="K8" s="13">
        <f t="shared" si="1"/>
        <v>996145.9974</v>
      </c>
      <c r="L8" s="13">
        <f t="shared" si="1"/>
        <v>1093111.931</v>
      </c>
      <c r="M8" s="13">
        <f t="shared" si="1"/>
        <v>1192781.505</v>
      </c>
      <c r="N8" s="13">
        <f t="shared" si="1"/>
        <v>1295232.778</v>
      </c>
      <c r="O8" s="13">
        <f t="shared" si="1"/>
        <v>1400546.135</v>
      </c>
      <c r="P8" s="13">
        <f t="shared" si="1"/>
        <v>1508804.36</v>
      </c>
      <c r="Q8" s="13">
        <f t="shared" si="1"/>
        <v>1620092.709</v>
      </c>
      <c r="R8" s="13">
        <f t="shared" si="1"/>
        <v>1734498.982</v>
      </c>
      <c r="S8" s="13">
        <f t="shared" si="1"/>
        <v>1852113.608</v>
      </c>
      <c r="T8" s="13">
        <f t="shared" si="1"/>
        <v>1973029.721</v>
      </c>
      <c r="U8" s="13">
        <f t="shared" si="1"/>
        <v>2097343.244</v>
      </c>
      <c r="V8" s="13">
        <f t="shared" si="1"/>
        <v>2225152.977</v>
      </c>
      <c r="W8" s="13">
        <f t="shared" si="1"/>
        <v>2356560.683</v>
      </c>
      <c r="X8" s="13">
        <f t="shared" si="1"/>
        <v>2491671.181</v>
      </c>
      <c r="Y8" s="13">
        <f t="shared" si="1"/>
        <v>2630592.438</v>
      </c>
      <c r="Z8" s="7"/>
    </row>
    <row r="9">
      <c r="A9" s="7"/>
      <c r="B9" s="7"/>
      <c r="C9" s="7"/>
      <c r="D9" s="7"/>
      <c r="E9" s="7"/>
      <c r="F9" s="7"/>
      <c r="G9" s="7"/>
      <c r="H9" s="7"/>
      <c r="I9" s="7"/>
      <c r="J9" s="7"/>
      <c r="K9" s="7"/>
      <c r="L9" s="7"/>
      <c r="M9" s="7"/>
      <c r="N9" s="7"/>
      <c r="O9" s="7"/>
      <c r="P9" s="7"/>
      <c r="Q9" s="7"/>
      <c r="R9" s="7"/>
      <c r="S9" s="7"/>
      <c r="T9" s="7"/>
      <c r="U9" s="7"/>
      <c r="V9" s="7"/>
      <c r="W9" s="7"/>
      <c r="X9" s="7"/>
      <c r="Y9" s="7"/>
      <c r="Z9" s="7"/>
    </row>
    <row r="10">
      <c r="A10" s="7" t="s">
        <v>123</v>
      </c>
      <c r="B10" s="7"/>
      <c r="C10" s="7"/>
      <c r="D10" s="7"/>
      <c r="E10" s="7"/>
      <c r="F10" s="7"/>
      <c r="G10" s="7"/>
      <c r="H10" s="7"/>
      <c r="I10" s="7"/>
      <c r="J10" s="7"/>
      <c r="K10" s="7"/>
      <c r="L10" s="7"/>
      <c r="M10" s="7"/>
      <c r="N10" s="7"/>
      <c r="O10" s="7"/>
      <c r="P10" s="7"/>
      <c r="Q10" s="7"/>
      <c r="R10" s="7"/>
      <c r="S10" s="7"/>
      <c r="T10" s="7"/>
      <c r="U10" s="7"/>
      <c r="V10" s="7"/>
      <c r="W10" s="7"/>
      <c r="X10" s="7"/>
      <c r="Y10" s="7"/>
      <c r="Z10" s="7"/>
    </row>
    <row r="11">
      <c r="A11" s="7" t="s">
        <v>98</v>
      </c>
      <c r="B11" s="13">
        <f>Purchases!B33</f>
        <v>83100</v>
      </c>
      <c r="C11" s="13">
        <f>Purchases!C33</f>
        <v>140782</v>
      </c>
      <c r="D11" s="13">
        <f>Purchases!D33</f>
        <v>172550.24</v>
      </c>
      <c r="E11" s="13">
        <f>Purchases!E33</f>
        <v>177124.4228</v>
      </c>
      <c r="F11" s="13">
        <f>Purchases!F33</f>
        <v>181823.7846</v>
      </c>
      <c r="G11" s="13">
        <f>Purchases!G33</f>
        <v>186651.8398</v>
      </c>
      <c r="H11" s="13">
        <f>Purchases!H33</f>
        <v>191612.2036</v>
      </c>
      <c r="I11" s="13">
        <f>Purchases!I33</f>
        <v>196708.5944</v>
      </c>
      <c r="J11" s="13">
        <f>Purchases!J33</f>
        <v>201944.8374</v>
      </c>
      <c r="K11" s="13">
        <f>Purchases!K33</f>
        <v>207324.8674</v>
      </c>
      <c r="L11" s="13">
        <f>Purchases!L33</f>
        <v>212852.732</v>
      </c>
      <c r="M11" s="13">
        <f>Purchases!M33</f>
        <v>218532.5949</v>
      </c>
      <c r="N11" s="13">
        <f>Purchases!N33</f>
        <v>224368.7394</v>
      </c>
      <c r="O11" s="13">
        <f>Purchases!O33</f>
        <v>230365.5715</v>
      </c>
      <c r="P11" s="13">
        <f>Purchases!P33</f>
        <v>236527.6239</v>
      </c>
      <c r="Q11" s="13">
        <f>Purchases!Q33</f>
        <v>242859.5597</v>
      </c>
      <c r="R11" s="13">
        <f>Purchases!R33</f>
        <v>249366.1756</v>
      </c>
      <c r="S11" s="13">
        <f>Purchases!S33</f>
        <v>256052.4066</v>
      </c>
      <c r="T11" s="13">
        <f>Purchases!T33</f>
        <v>262923.3295</v>
      </c>
      <c r="U11" s="13">
        <f>Purchases!U33</f>
        <v>269984.1671</v>
      </c>
      <c r="V11" s="13">
        <f>Purchases!V33</f>
        <v>277240.2925</v>
      </c>
      <c r="W11" s="13">
        <f>Purchases!W33</f>
        <v>284697.2337</v>
      </c>
      <c r="X11" s="13">
        <f>Purchases!X33</f>
        <v>292360.6778</v>
      </c>
      <c r="Y11" s="13">
        <f>Purchases!Y33</f>
        <v>300236.4758</v>
      </c>
      <c r="Z11" s="7"/>
    </row>
    <row r="12">
      <c r="A12" s="7" t="s">
        <v>124</v>
      </c>
      <c r="B12" s="13">
        <f t="shared" ref="B12:Y12" si="2">B11</f>
        <v>83100</v>
      </c>
      <c r="C12" s="13">
        <f t="shared" si="2"/>
        <v>140782</v>
      </c>
      <c r="D12" s="13">
        <f t="shared" si="2"/>
        <v>172550.24</v>
      </c>
      <c r="E12" s="13">
        <f t="shared" si="2"/>
        <v>177124.4228</v>
      </c>
      <c r="F12" s="13">
        <f t="shared" si="2"/>
        <v>181823.7846</v>
      </c>
      <c r="G12" s="13">
        <f t="shared" si="2"/>
        <v>186651.8398</v>
      </c>
      <c r="H12" s="13">
        <f t="shared" si="2"/>
        <v>191612.2036</v>
      </c>
      <c r="I12" s="13">
        <f t="shared" si="2"/>
        <v>196708.5944</v>
      </c>
      <c r="J12" s="13">
        <f t="shared" si="2"/>
        <v>201944.8374</v>
      </c>
      <c r="K12" s="13">
        <f t="shared" si="2"/>
        <v>207324.8674</v>
      </c>
      <c r="L12" s="13">
        <f t="shared" si="2"/>
        <v>212852.732</v>
      </c>
      <c r="M12" s="13">
        <f t="shared" si="2"/>
        <v>218532.5949</v>
      </c>
      <c r="N12" s="13">
        <f t="shared" si="2"/>
        <v>224368.7394</v>
      </c>
      <c r="O12" s="13">
        <f t="shared" si="2"/>
        <v>230365.5715</v>
      </c>
      <c r="P12" s="13">
        <f t="shared" si="2"/>
        <v>236527.6239</v>
      </c>
      <c r="Q12" s="13">
        <f t="shared" si="2"/>
        <v>242859.5597</v>
      </c>
      <c r="R12" s="13">
        <f t="shared" si="2"/>
        <v>249366.1756</v>
      </c>
      <c r="S12" s="13">
        <f t="shared" si="2"/>
        <v>256052.4066</v>
      </c>
      <c r="T12" s="13">
        <f t="shared" si="2"/>
        <v>262923.3295</v>
      </c>
      <c r="U12" s="13">
        <f t="shared" si="2"/>
        <v>269984.1671</v>
      </c>
      <c r="V12" s="13">
        <f t="shared" si="2"/>
        <v>277240.2925</v>
      </c>
      <c r="W12" s="13">
        <f t="shared" si="2"/>
        <v>284697.2337</v>
      </c>
      <c r="X12" s="13">
        <f t="shared" si="2"/>
        <v>292360.6778</v>
      </c>
      <c r="Y12" s="13">
        <f t="shared" si="2"/>
        <v>300236.4758</v>
      </c>
      <c r="Z12" s="7"/>
    </row>
    <row r="13">
      <c r="A13" s="7"/>
      <c r="B13" s="7"/>
      <c r="C13" s="7"/>
      <c r="D13" s="7"/>
      <c r="E13" s="7"/>
      <c r="F13" s="7"/>
      <c r="G13" s="7"/>
      <c r="H13" s="7"/>
      <c r="I13" s="7"/>
      <c r="J13" s="7"/>
      <c r="K13" s="7"/>
      <c r="L13" s="7"/>
      <c r="M13" s="7"/>
      <c r="N13" s="7"/>
      <c r="O13" s="7"/>
      <c r="P13" s="7"/>
      <c r="Q13" s="7"/>
      <c r="R13" s="7"/>
      <c r="S13" s="7"/>
      <c r="T13" s="7"/>
      <c r="U13" s="7"/>
      <c r="V13" s="7"/>
      <c r="W13" s="7"/>
      <c r="X13" s="7"/>
      <c r="Y13" s="7"/>
      <c r="Z13" s="7"/>
    </row>
    <row r="14">
      <c r="A14" s="7" t="s">
        <v>125</v>
      </c>
      <c r="B14" s="13">
        <f t="shared" ref="B14:Y14" si="3">B8-B12</f>
        <v>69539</v>
      </c>
      <c r="C14" s="13">
        <f t="shared" si="3"/>
        <v>140999.58</v>
      </c>
      <c r="D14" s="13">
        <f t="shared" si="3"/>
        <v>214436.7806</v>
      </c>
      <c r="E14" s="13">
        <f t="shared" si="3"/>
        <v>289907.2724</v>
      </c>
      <c r="F14" s="13">
        <f t="shared" si="3"/>
        <v>367469.4056</v>
      </c>
      <c r="G14" s="13">
        <f t="shared" si="3"/>
        <v>447183.2615</v>
      </c>
      <c r="H14" s="13">
        <f t="shared" si="3"/>
        <v>529110.7052</v>
      </c>
      <c r="I14" s="13">
        <f t="shared" si="3"/>
        <v>613315.4402</v>
      </c>
      <c r="J14" s="13">
        <f t="shared" si="3"/>
        <v>699863.0648</v>
      </c>
      <c r="K14" s="13">
        <f t="shared" si="3"/>
        <v>788821.13</v>
      </c>
      <c r="L14" s="13">
        <f t="shared" si="3"/>
        <v>880259.1991</v>
      </c>
      <c r="M14" s="13">
        <f t="shared" si="3"/>
        <v>974248.91</v>
      </c>
      <c r="N14" s="13">
        <f t="shared" si="3"/>
        <v>1070864.038</v>
      </c>
      <c r="O14" s="13">
        <f t="shared" si="3"/>
        <v>1170180.564</v>
      </c>
      <c r="P14" s="13">
        <f t="shared" si="3"/>
        <v>1272276.737</v>
      </c>
      <c r="Q14" s="13">
        <f t="shared" si="3"/>
        <v>1377233.149</v>
      </c>
      <c r="R14" s="13">
        <f t="shared" si="3"/>
        <v>1485132.806</v>
      </c>
      <c r="S14" s="13">
        <f t="shared" si="3"/>
        <v>1596061.201</v>
      </c>
      <c r="T14" s="13">
        <f t="shared" si="3"/>
        <v>1710106.391</v>
      </c>
      <c r="U14" s="13">
        <f t="shared" si="3"/>
        <v>1827359.077</v>
      </c>
      <c r="V14" s="13">
        <f t="shared" si="3"/>
        <v>1947912.685</v>
      </c>
      <c r="W14" s="13">
        <f t="shared" si="3"/>
        <v>2071863.45</v>
      </c>
      <c r="X14" s="13">
        <f t="shared" si="3"/>
        <v>2199310.503</v>
      </c>
      <c r="Y14" s="13">
        <f t="shared" si="3"/>
        <v>2330355.962</v>
      </c>
      <c r="Z14" s="7"/>
    </row>
    <row r="15">
      <c r="A15" s="7"/>
      <c r="B15" s="7"/>
      <c r="C15" s="7"/>
      <c r="D15" s="7"/>
      <c r="E15" s="7"/>
      <c r="F15" s="7"/>
      <c r="G15" s="7"/>
      <c r="H15" s="7"/>
      <c r="I15" s="7"/>
      <c r="J15" s="7"/>
      <c r="K15" s="7"/>
      <c r="L15" s="7"/>
      <c r="M15" s="7"/>
      <c r="N15" s="7"/>
      <c r="O15" s="7"/>
      <c r="P15" s="7"/>
      <c r="Q15" s="7"/>
      <c r="R15" s="7"/>
      <c r="S15" s="7"/>
      <c r="T15" s="7"/>
      <c r="U15" s="7"/>
      <c r="V15" s="7"/>
      <c r="W15" s="7"/>
      <c r="X15" s="7"/>
      <c r="Y15" s="7"/>
      <c r="Z15" s="7"/>
    </row>
    <row r="16">
      <c r="A16" s="7" t="s">
        <v>126</v>
      </c>
      <c r="B16" s="17">
        <v>0.0</v>
      </c>
      <c r="C16" s="13">
        <f t="shared" ref="C16:Y16" si="4">B18</f>
        <v>69539</v>
      </c>
      <c r="D16" s="13">
        <f t="shared" si="4"/>
        <v>140999.58</v>
      </c>
      <c r="E16" s="13">
        <f t="shared" si="4"/>
        <v>214436.7806</v>
      </c>
      <c r="F16" s="13">
        <f t="shared" si="4"/>
        <v>289907.2724</v>
      </c>
      <c r="G16" s="13">
        <f t="shared" si="4"/>
        <v>367469.4056</v>
      </c>
      <c r="H16" s="13">
        <f t="shared" si="4"/>
        <v>447183.2615</v>
      </c>
      <c r="I16" s="13">
        <f t="shared" si="4"/>
        <v>529110.7052</v>
      </c>
      <c r="J16" s="13">
        <f t="shared" si="4"/>
        <v>613315.4402</v>
      </c>
      <c r="K16" s="13">
        <f t="shared" si="4"/>
        <v>699863.0648</v>
      </c>
      <c r="L16" s="13">
        <f t="shared" si="4"/>
        <v>788821.13</v>
      </c>
      <c r="M16" s="13">
        <f t="shared" si="4"/>
        <v>880259.1991</v>
      </c>
      <c r="N16" s="13">
        <f t="shared" si="4"/>
        <v>974248.91</v>
      </c>
      <c r="O16" s="13">
        <f t="shared" si="4"/>
        <v>1070864.038</v>
      </c>
      <c r="P16" s="13">
        <f t="shared" si="4"/>
        <v>1170180.564</v>
      </c>
      <c r="Q16" s="13">
        <f t="shared" si="4"/>
        <v>1272276.737</v>
      </c>
      <c r="R16" s="13">
        <f t="shared" si="4"/>
        <v>1377233.149</v>
      </c>
      <c r="S16" s="13">
        <f t="shared" si="4"/>
        <v>1485132.806</v>
      </c>
      <c r="T16" s="13">
        <f t="shared" si="4"/>
        <v>1596061.201</v>
      </c>
      <c r="U16" s="13">
        <f t="shared" si="4"/>
        <v>1710106.391</v>
      </c>
      <c r="V16" s="13">
        <f t="shared" si="4"/>
        <v>1827359.077</v>
      </c>
      <c r="W16" s="13">
        <f t="shared" si="4"/>
        <v>1947912.685</v>
      </c>
      <c r="X16" s="13">
        <f t="shared" si="4"/>
        <v>2071863.45</v>
      </c>
      <c r="Y16" s="13">
        <f t="shared" si="4"/>
        <v>2199310.503</v>
      </c>
      <c r="Z16" s="7"/>
    </row>
    <row r="17">
      <c r="A17" s="7" t="s">
        <v>127</v>
      </c>
      <c r="B17" s="13">
        <f>'Sales and Costs'!B22</f>
        <v>69539</v>
      </c>
      <c r="C17" s="13">
        <f>'Sales and Costs'!C22</f>
        <v>71460.58</v>
      </c>
      <c r="D17" s="13">
        <f>'Sales and Costs'!D22</f>
        <v>73437.2006</v>
      </c>
      <c r="E17" s="13">
        <f>'Sales and Costs'!E22</f>
        <v>75470.49177</v>
      </c>
      <c r="F17" s="13">
        <f>'Sales and Costs'!F22</f>
        <v>77562.13321</v>
      </c>
      <c r="G17" s="13">
        <f>'Sales and Costs'!G22</f>
        <v>79713.85589</v>
      </c>
      <c r="H17" s="13">
        <f>'Sales and Costs'!H22</f>
        <v>81927.4437</v>
      </c>
      <c r="I17" s="13">
        <f>'Sales and Costs'!I22</f>
        <v>84204.73505</v>
      </c>
      <c r="J17" s="13">
        <f>'Sales and Costs'!J22</f>
        <v>86547.62463</v>
      </c>
      <c r="K17" s="13">
        <f>'Sales and Costs'!K22</f>
        <v>88958.06514</v>
      </c>
      <c r="L17" s="13">
        <f>'Sales and Costs'!L22</f>
        <v>91438.06914</v>
      </c>
      <c r="M17" s="13">
        <f>'Sales and Costs'!M22</f>
        <v>93989.71091</v>
      </c>
      <c r="N17" s="13">
        <f>'Sales and Costs'!N22</f>
        <v>96615.12841</v>
      </c>
      <c r="O17" s="13">
        <f>'Sales and Costs'!O22</f>
        <v>99316.52526</v>
      </c>
      <c r="P17" s="13">
        <f>'Sales and Costs'!P22</f>
        <v>102096.1728</v>
      </c>
      <c r="Q17" s="13">
        <f>'Sales and Costs'!Q22</f>
        <v>104956.4124</v>
      </c>
      <c r="R17" s="13">
        <f>'Sales and Costs'!R22</f>
        <v>107899.6572</v>
      </c>
      <c r="S17" s="13">
        <f>'Sales and Costs'!S22</f>
        <v>110928.3949</v>
      </c>
      <c r="T17" s="13">
        <f>'Sales and Costs'!T22</f>
        <v>114045.19</v>
      </c>
      <c r="U17" s="13">
        <f>'Sales and Costs'!U22</f>
        <v>117252.6859</v>
      </c>
      <c r="V17" s="13">
        <f>'Sales and Costs'!V22</f>
        <v>120553.6078</v>
      </c>
      <c r="W17" s="13">
        <f>'Sales and Costs'!W22</f>
        <v>123950.7649</v>
      </c>
      <c r="X17" s="13">
        <f>'Sales and Costs'!X22</f>
        <v>127447.0535</v>
      </c>
      <c r="Y17" s="13">
        <f>'Sales and Costs'!Y22</f>
        <v>131045.4593</v>
      </c>
      <c r="Z17" s="7"/>
    </row>
    <row r="18">
      <c r="A18" s="7" t="s">
        <v>128</v>
      </c>
      <c r="B18" s="13">
        <f t="shared" ref="B18:Y18" si="5">B16+B17</f>
        <v>69539</v>
      </c>
      <c r="C18" s="13">
        <f t="shared" si="5"/>
        <v>140999.58</v>
      </c>
      <c r="D18" s="13">
        <f t="shared" si="5"/>
        <v>214436.7806</v>
      </c>
      <c r="E18" s="13">
        <f t="shared" si="5"/>
        <v>289907.2724</v>
      </c>
      <c r="F18" s="13">
        <f t="shared" si="5"/>
        <v>367469.4056</v>
      </c>
      <c r="G18" s="13">
        <f t="shared" si="5"/>
        <v>447183.2615</v>
      </c>
      <c r="H18" s="13">
        <f t="shared" si="5"/>
        <v>529110.7052</v>
      </c>
      <c r="I18" s="13">
        <f t="shared" si="5"/>
        <v>613315.4402</v>
      </c>
      <c r="J18" s="13">
        <f t="shared" si="5"/>
        <v>699863.0648</v>
      </c>
      <c r="K18" s="13">
        <f t="shared" si="5"/>
        <v>788821.13</v>
      </c>
      <c r="L18" s="13">
        <f t="shared" si="5"/>
        <v>880259.1991</v>
      </c>
      <c r="M18" s="13">
        <f t="shared" si="5"/>
        <v>974248.91</v>
      </c>
      <c r="N18" s="13">
        <f t="shared" si="5"/>
        <v>1070864.038</v>
      </c>
      <c r="O18" s="13">
        <f t="shared" si="5"/>
        <v>1170180.564</v>
      </c>
      <c r="P18" s="13">
        <f t="shared" si="5"/>
        <v>1272276.737</v>
      </c>
      <c r="Q18" s="13">
        <f t="shared" si="5"/>
        <v>1377233.149</v>
      </c>
      <c r="R18" s="13">
        <f t="shared" si="5"/>
        <v>1485132.806</v>
      </c>
      <c r="S18" s="13">
        <f t="shared" si="5"/>
        <v>1596061.201</v>
      </c>
      <c r="T18" s="13">
        <f t="shared" si="5"/>
        <v>1710106.391</v>
      </c>
      <c r="U18" s="13">
        <f t="shared" si="5"/>
        <v>1827359.077</v>
      </c>
      <c r="V18" s="13">
        <f t="shared" si="5"/>
        <v>1947912.685</v>
      </c>
      <c r="W18" s="13">
        <f t="shared" si="5"/>
        <v>2071863.45</v>
      </c>
      <c r="X18" s="13">
        <f t="shared" si="5"/>
        <v>2199310.503</v>
      </c>
      <c r="Y18" s="13">
        <f t="shared" si="5"/>
        <v>2330355.962</v>
      </c>
      <c r="Z18" s="7"/>
    </row>
    <row r="19">
      <c r="A19" s="7"/>
      <c r="B19" s="7"/>
      <c r="C19" s="7"/>
      <c r="D19" s="7"/>
      <c r="E19" s="7"/>
      <c r="F19" s="7"/>
      <c r="G19" s="7"/>
      <c r="H19" s="7"/>
      <c r="I19" s="7"/>
      <c r="J19" s="7"/>
      <c r="K19" s="7"/>
      <c r="L19" s="7"/>
      <c r="M19" s="7"/>
      <c r="N19" s="7"/>
      <c r="O19" s="7"/>
      <c r="P19" s="7"/>
      <c r="Q19" s="7"/>
      <c r="R19" s="7"/>
      <c r="S19" s="7"/>
      <c r="T19" s="7"/>
      <c r="U19" s="7"/>
      <c r="V19" s="7"/>
      <c r="W19" s="7"/>
      <c r="X19" s="7"/>
      <c r="Y19" s="7"/>
      <c r="Z19" s="7"/>
    </row>
    <row r="20">
      <c r="A20" s="7" t="s">
        <v>129</v>
      </c>
      <c r="B20" s="13">
        <f t="shared" ref="B20:Y20" si="6">B14-B18</f>
        <v>0</v>
      </c>
      <c r="C20" s="13">
        <f t="shared" si="6"/>
        <v>0</v>
      </c>
      <c r="D20" s="13">
        <f t="shared" si="6"/>
        <v>0</v>
      </c>
      <c r="E20" s="13">
        <f t="shared" si="6"/>
        <v>0</v>
      </c>
      <c r="F20" s="13">
        <f t="shared" si="6"/>
        <v>0</v>
      </c>
      <c r="G20" s="13">
        <f t="shared" si="6"/>
        <v>0</v>
      </c>
      <c r="H20" s="13">
        <f t="shared" si="6"/>
        <v>-0.0000000001164153218</v>
      </c>
      <c r="I20" s="13">
        <f t="shared" si="6"/>
        <v>-0.0000000001164153218</v>
      </c>
      <c r="J20" s="13">
        <f t="shared" si="6"/>
        <v>0.0000000001164153218</v>
      </c>
      <c r="K20" s="13">
        <f t="shared" si="6"/>
        <v>-0.0000000001164153218</v>
      </c>
      <c r="L20" s="13">
        <f t="shared" si="6"/>
        <v>-0.0000000001164153218</v>
      </c>
      <c r="M20" s="13">
        <f t="shared" si="6"/>
        <v>-0.0000000001164153218</v>
      </c>
      <c r="N20" s="13">
        <f t="shared" si="6"/>
        <v>0</v>
      </c>
      <c r="O20" s="13">
        <f t="shared" si="6"/>
        <v>-0.0000000002328306437</v>
      </c>
      <c r="P20" s="13">
        <f t="shared" si="6"/>
        <v>-0.0000000002328306437</v>
      </c>
      <c r="Q20" s="13">
        <f t="shared" si="6"/>
        <v>-0.0000000004656612873</v>
      </c>
      <c r="R20" s="13">
        <f t="shared" si="6"/>
        <v>-0.0000000002328306437</v>
      </c>
      <c r="S20" s="13">
        <f t="shared" si="6"/>
        <v>-0.0000000004656612873</v>
      </c>
      <c r="T20" s="13">
        <f t="shared" si="6"/>
        <v>-0.0000000002328306437</v>
      </c>
      <c r="U20" s="13">
        <f t="shared" si="6"/>
        <v>-0.0000000002328306437</v>
      </c>
      <c r="V20" s="13">
        <f t="shared" si="6"/>
        <v>-0.0000000004656612873</v>
      </c>
      <c r="W20" s="13">
        <f t="shared" si="6"/>
        <v>-0.0000000004656612873</v>
      </c>
      <c r="X20" s="13">
        <f t="shared" si="6"/>
        <v>-0.0000000004656612873</v>
      </c>
      <c r="Y20" s="13">
        <f t="shared" si="6"/>
        <v>-0.0000000004656612873</v>
      </c>
      <c r="Z20" s="7"/>
    </row>
    <row r="21">
      <c r="A21" s="7"/>
      <c r="B21" s="7"/>
      <c r="C21" s="7"/>
      <c r="D21" s="7"/>
      <c r="E21" s="7"/>
      <c r="F21" s="7"/>
      <c r="G21" s="7"/>
      <c r="H21" s="7"/>
      <c r="I21" s="7"/>
      <c r="J21" s="7"/>
      <c r="K21" s="7"/>
      <c r="L21" s="7"/>
      <c r="M21" s="7"/>
      <c r="N21" s="7"/>
      <c r="O21" s="7"/>
      <c r="P21" s="7"/>
      <c r="Q21" s="7"/>
      <c r="R21" s="7"/>
      <c r="S21" s="7"/>
      <c r="T21" s="7"/>
      <c r="U21" s="7"/>
      <c r="V21" s="7"/>
      <c r="W21" s="7"/>
      <c r="X21" s="7"/>
      <c r="Y21" s="7"/>
      <c r="Z21" s="7"/>
    </row>
    <row r="22">
      <c r="A22" s="7"/>
      <c r="B22" s="7"/>
      <c r="C22" s="7"/>
      <c r="D22" s="7"/>
      <c r="E22" s="7"/>
      <c r="F22" s="7"/>
      <c r="G22" s="7"/>
      <c r="H22" s="7"/>
      <c r="I22" s="7"/>
      <c r="J22" s="7"/>
      <c r="K22" s="7"/>
      <c r="L22" s="7"/>
      <c r="M22" s="7"/>
      <c r="N22" s="7"/>
      <c r="O22" s="7"/>
      <c r="P22" s="7"/>
      <c r="Q22" s="7"/>
      <c r="R22" s="7"/>
      <c r="S22" s="7"/>
      <c r="T22" s="7"/>
      <c r="U22" s="7"/>
      <c r="V22" s="7"/>
      <c r="W22" s="7"/>
      <c r="X22" s="7"/>
      <c r="Y22" s="7"/>
      <c r="Z22"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24</v>
      </c>
      <c r="B1" s="7"/>
      <c r="C1" s="7"/>
      <c r="D1" s="7"/>
      <c r="E1" s="7"/>
      <c r="F1" s="7"/>
      <c r="G1" s="7"/>
      <c r="H1" s="7"/>
      <c r="I1" s="7"/>
      <c r="J1" s="7"/>
      <c r="K1" s="7"/>
    </row>
    <row r="2">
      <c r="A2" s="7"/>
      <c r="B2" s="7" t="s">
        <v>25</v>
      </c>
      <c r="C2" s="7" t="s">
        <v>26</v>
      </c>
      <c r="D2" s="7" t="s">
        <v>27</v>
      </c>
      <c r="E2" s="7" t="s">
        <v>28</v>
      </c>
      <c r="F2" s="7" t="s">
        <v>29</v>
      </c>
      <c r="G2" s="7" t="s">
        <v>30</v>
      </c>
      <c r="H2" s="7" t="s">
        <v>31</v>
      </c>
      <c r="I2" s="7" t="s">
        <v>32</v>
      </c>
      <c r="J2" s="7"/>
      <c r="K2" s="7"/>
    </row>
    <row r="3">
      <c r="A3" s="7" t="s">
        <v>33</v>
      </c>
      <c r="B3" s="11">
        <v>0.44</v>
      </c>
      <c r="C3" s="11">
        <v>0.25</v>
      </c>
      <c r="D3" s="11">
        <v>0.1</v>
      </c>
      <c r="E3" s="11">
        <v>0.01</v>
      </c>
      <c r="F3" s="11">
        <v>0.2</v>
      </c>
      <c r="G3" s="11">
        <v>0.0</v>
      </c>
      <c r="H3" s="11">
        <v>0.0</v>
      </c>
      <c r="I3" s="11">
        <v>0.0</v>
      </c>
      <c r="J3" s="7"/>
      <c r="K3" s="7"/>
    </row>
    <row r="4">
      <c r="A4" s="7" t="s">
        <v>34</v>
      </c>
      <c r="B4" s="11">
        <v>0.41</v>
      </c>
      <c r="C4" s="11">
        <v>0.15</v>
      </c>
      <c r="D4" s="11">
        <v>0.32</v>
      </c>
      <c r="E4" s="11">
        <v>0.0</v>
      </c>
      <c r="F4" s="11">
        <v>0.0</v>
      </c>
      <c r="G4" s="11">
        <v>0.12</v>
      </c>
      <c r="H4" s="11">
        <v>0.0</v>
      </c>
      <c r="I4" s="11">
        <v>0.0</v>
      </c>
      <c r="J4" s="7"/>
      <c r="K4" s="7"/>
    </row>
    <row r="5">
      <c r="A5" s="7" t="s">
        <v>35</v>
      </c>
      <c r="B5" s="11">
        <v>0.4</v>
      </c>
      <c r="C5" s="11">
        <v>0.19</v>
      </c>
      <c r="D5" s="11">
        <v>0.2</v>
      </c>
      <c r="E5" s="11">
        <v>0.01</v>
      </c>
      <c r="F5" s="11">
        <v>0.0</v>
      </c>
      <c r="G5" s="11">
        <v>0.0</v>
      </c>
      <c r="H5" s="11">
        <v>0.2</v>
      </c>
      <c r="I5" s="11">
        <v>0.0</v>
      </c>
      <c r="J5" s="7"/>
      <c r="K5" s="7"/>
    </row>
    <row r="6">
      <c r="A6" s="7" t="s">
        <v>36</v>
      </c>
      <c r="B6" s="11">
        <v>0.49</v>
      </c>
      <c r="C6" s="11">
        <v>0.1</v>
      </c>
      <c r="D6" s="11">
        <v>0.2</v>
      </c>
      <c r="E6" s="11">
        <v>0.01</v>
      </c>
      <c r="F6" s="11">
        <v>0.0</v>
      </c>
      <c r="G6" s="11">
        <v>0.0</v>
      </c>
      <c r="H6" s="11">
        <v>0.0</v>
      </c>
      <c r="I6" s="11">
        <v>0.2</v>
      </c>
      <c r="J6" s="7"/>
      <c r="K6" s="7"/>
    </row>
    <row r="7">
      <c r="A7" s="7" t="s">
        <v>37</v>
      </c>
      <c r="B7" s="11">
        <v>0.37</v>
      </c>
      <c r="C7" s="11">
        <v>0.16</v>
      </c>
      <c r="D7" s="11">
        <v>0.15</v>
      </c>
      <c r="E7" s="12">
        <v>0.015</v>
      </c>
      <c r="F7" s="11">
        <v>0.3</v>
      </c>
      <c r="G7" s="11">
        <v>0.0</v>
      </c>
      <c r="H7" s="11">
        <v>0.0</v>
      </c>
      <c r="I7" s="11">
        <v>0.0</v>
      </c>
      <c r="J7" s="7"/>
      <c r="K7" s="7"/>
    </row>
    <row r="8">
      <c r="A8" s="7" t="s">
        <v>38</v>
      </c>
      <c r="B8" s="11">
        <v>0.37</v>
      </c>
      <c r="C8" s="11">
        <v>0.15</v>
      </c>
      <c r="D8" s="11">
        <v>0.3</v>
      </c>
      <c r="E8" s="11">
        <v>0.0</v>
      </c>
      <c r="F8" s="11">
        <v>0.0</v>
      </c>
      <c r="G8" s="11">
        <v>0.18</v>
      </c>
      <c r="H8" s="11">
        <v>0.0</v>
      </c>
      <c r="I8" s="11">
        <v>0.0</v>
      </c>
      <c r="J8" s="7"/>
      <c r="K8" s="7"/>
    </row>
    <row r="9">
      <c r="A9" s="7"/>
      <c r="B9" s="7"/>
      <c r="C9" s="7"/>
      <c r="D9" s="7"/>
      <c r="E9" s="7"/>
      <c r="F9" s="7"/>
      <c r="G9" s="7"/>
      <c r="H9" s="7"/>
      <c r="I9" s="7"/>
      <c r="J9" s="7"/>
      <c r="K9" s="7"/>
    </row>
    <row r="10">
      <c r="A10" s="10" t="s">
        <v>39</v>
      </c>
      <c r="B10" s="7"/>
      <c r="C10" s="10" t="s">
        <v>40</v>
      </c>
      <c r="D10" s="7"/>
      <c r="E10" s="7"/>
      <c r="F10" s="7"/>
      <c r="G10" s="7"/>
      <c r="H10" s="7"/>
      <c r="I10" s="7"/>
      <c r="J10" s="7"/>
      <c r="K10" s="7"/>
    </row>
    <row r="11">
      <c r="A11" s="7" t="s">
        <v>33</v>
      </c>
      <c r="B11" s="13">
        <v>90000.0</v>
      </c>
      <c r="C11" s="14">
        <v>0.03</v>
      </c>
      <c r="D11" s="7"/>
      <c r="E11" s="7"/>
      <c r="F11" s="7"/>
      <c r="G11" s="7"/>
      <c r="H11" s="7"/>
      <c r="I11" s="7"/>
      <c r="J11" s="7"/>
      <c r="K11" s="7"/>
    </row>
    <row r="12">
      <c r="A12" s="7" t="s">
        <v>34</v>
      </c>
      <c r="B12" s="13">
        <v>110000.0</v>
      </c>
      <c r="C12" s="14">
        <v>0.04</v>
      </c>
      <c r="D12" s="7"/>
      <c r="E12" s="7"/>
      <c r="F12" s="7"/>
      <c r="G12" s="7"/>
      <c r="H12" s="7"/>
      <c r="I12" s="7"/>
      <c r="J12" s="7"/>
      <c r="K12" s="7"/>
    </row>
    <row r="13">
      <c r="A13" s="7" t="s">
        <v>35</v>
      </c>
      <c r="B13" s="13">
        <v>40000.0</v>
      </c>
      <c r="C13" s="14">
        <v>0.01</v>
      </c>
      <c r="D13" s="7"/>
      <c r="E13" s="7"/>
      <c r="F13" s="7"/>
      <c r="G13" s="7"/>
      <c r="H13" s="7"/>
      <c r="I13" s="7"/>
      <c r="J13" s="7"/>
      <c r="K13" s="7"/>
    </row>
    <row r="14">
      <c r="A14" s="7" t="s">
        <v>36</v>
      </c>
      <c r="B14" s="13">
        <v>10000.0</v>
      </c>
      <c r="C14" s="14">
        <v>0.01</v>
      </c>
      <c r="D14" s="7"/>
      <c r="E14" s="7"/>
      <c r="F14" s="7"/>
      <c r="G14" s="7"/>
      <c r="H14" s="7"/>
      <c r="I14" s="7"/>
      <c r="J14" s="7"/>
      <c r="K14" s="7"/>
    </row>
    <row r="15">
      <c r="A15" s="7" t="s">
        <v>37</v>
      </c>
      <c r="B15" s="13">
        <v>80000.0</v>
      </c>
      <c r="C15" s="14">
        <v>0.02</v>
      </c>
      <c r="D15" s="7"/>
      <c r="E15" s="7"/>
      <c r="F15" s="7"/>
      <c r="G15" s="7"/>
      <c r="H15" s="7"/>
      <c r="I15" s="7"/>
      <c r="J15" s="7"/>
      <c r="K15" s="7"/>
    </row>
    <row r="16">
      <c r="A16" s="7" t="s">
        <v>38</v>
      </c>
      <c r="B16" s="13">
        <v>90000.0</v>
      </c>
      <c r="C16" s="14">
        <v>0.03</v>
      </c>
      <c r="D16" s="7"/>
      <c r="E16" s="7"/>
      <c r="F16" s="7"/>
      <c r="G16" s="7"/>
      <c r="H16" s="7"/>
      <c r="I16" s="7"/>
      <c r="J16" s="7"/>
      <c r="K16" s="7"/>
    </row>
    <row r="17">
      <c r="A17" s="7"/>
      <c r="B17" s="7"/>
      <c r="C17" s="7"/>
      <c r="D17" s="7"/>
      <c r="E17" s="7"/>
      <c r="F17" s="7"/>
      <c r="G17" s="7"/>
      <c r="H17" s="7"/>
      <c r="I17" s="7"/>
      <c r="J17" s="7"/>
      <c r="K17" s="7"/>
    </row>
    <row r="18">
      <c r="A18" s="7" t="s">
        <v>41</v>
      </c>
      <c r="B18" s="7"/>
      <c r="C18" s="7" t="s">
        <v>42</v>
      </c>
      <c r="D18" s="7"/>
      <c r="E18" s="7"/>
      <c r="F18" s="7"/>
      <c r="G18" s="7"/>
      <c r="H18" s="7"/>
      <c r="I18" s="7"/>
      <c r="J18" s="7"/>
      <c r="K18" s="7"/>
    </row>
    <row r="19">
      <c r="A19" s="7" t="s">
        <v>25</v>
      </c>
      <c r="B19" s="13">
        <v>200000.0</v>
      </c>
      <c r="C19" s="14">
        <v>0.02</v>
      </c>
      <c r="D19" s="7"/>
      <c r="E19" s="7"/>
      <c r="F19" s="7"/>
      <c r="G19" s="7"/>
      <c r="H19" s="7"/>
      <c r="I19" s="7"/>
      <c r="J19" s="7"/>
      <c r="K19" s="7"/>
    </row>
    <row r="20">
      <c r="A20" s="7" t="s">
        <v>26</v>
      </c>
      <c r="B20" s="13">
        <v>90000.0</v>
      </c>
      <c r="C20" s="14">
        <v>0.02</v>
      </c>
      <c r="D20" s="7"/>
      <c r="E20" s="7"/>
      <c r="F20" s="7"/>
      <c r="G20" s="7"/>
      <c r="H20" s="7"/>
      <c r="I20" s="7"/>
      <c r="J20" s="7"/>
      <c r="K20" s="7"/>
    </row>
    <row r="21">
      <c r="A21" s="7" t="s">
        <v>43</v>
      </c>
      <c r="B21" s="13">
        <v>98000.0</v>
      </c>
      <c r="C21" s="14">
        <v>0.03</v>
      </c>
      <c r="D21" s="7"/>
      <c r="E21" s="7"/>
      <c r="F21" s="7"/>
      <c r="G21" s="7"/>
      <c r="H21" s="7"/>
      <c r="I21" s="7"/>
      <c r="J21" s="7"/>
      <c r="K21" s="7"/>
    </row>
    <row r="22">
      <c r="A22" s="7" t="s">
        <v>28</v>
      </c>
      <c r="B22" s="13">
        <v>3000.0</v>
      </c>
      <c r="C22" s="14">
        <v>0.02</v>
      </c>
      <c r="D22" s="7"/>
      <c r="E22" s="7"/>
      <c r="F22" s="7"/>
      <c r="G22" s="7"/>
      <c r="H22" s="7"/>
      <c r="I22" s="7"/>
      <c r="J22" s="7"/>
      <c r="K22" s="7"/>
    </row>
    <row r="23">
      <c r="A23" s="7" t="s">
        <v>29</v>
      </c>
      <c r="B23" s="13">
        <v>50000.0</v>
      </c>
      <c r="C23" s="14">
        <v>0.02</v>
      </c>
      <c r="D23" s="7"/>
      <c r="E23" s="7"/>
      <c r="F23" s="7"/>
      <c r="G23" s="7"/>
      <c r="H23" s="7"/>
      <c r="I23" s="7"/>
      <c r="J23" s="7"/>
      <c r="K23" s="7"/>
    </row>
    <row r="24">
      <c r="A24" s="7" t="s">
        <v>44</v>
      </c>
      <c r="B24" s="13">
        <v>35000.0</v>
      </c>
      <c r="C24" s="14">
        <v>0.03</v>
      </c>
      <c r="D24" s="7"/>
      <c r="E24" s="7"/>
      <c r="F24" s="7"/>
      <c r="G24" s="7"/>
      <c r="H24" s="7"/>
      <c r="I24" s="7"/>
      <c r="J24" s="7"/>
      <c r="K24" s="7"/>
    </row>
    <row r="25">
      <c r="A25" s="7" t="s">
        <v>31</v>
      </c>
      <c r="B25" s="13">
        <v>8200.0</v>
      </c>
      <c r="C25" s="14">
        <v>0.01</v>
      </c>
      <c r="D25" s="7"/>
      <c r="E25" s="7"/>
      <c r="F25" s="7"/>
      <c r="G25" s="7"/>
      <c r="H25" s="7"/>
      <c r="I25" s="7"/>
      <c r="J25" s="7"/>
      <c r="K25" s="7"/>
    </row>
    <row r="26">
      <c r="A26" s="7" t="s">
        <v>32</v>
      </c>
      <c r="B26" s="13">
        <v>2200.0</v>
      </c>
      <c r="C26" s="14">
        <v>0.01</v>
      </c>
      <c r="D26" s="7"/>
      <c r="E26" s="7"/>
      <c r="F26" s="7"/>
      <c r="G26" s="7"/>
      <c r="H26" s="7"/>
      <c r="I26" s="7"/>
      <c r="J26" s="7"/>
      <c r="K26" s="7"/>
    </row>
    <row r="27">
      <c r="A27" s="7"/>
      <c r="B27" s="7"/>
      <c r="C27" s="7"/>
      <c r="D27" s="7"/>
      <c r="E27" s="7"/>
      <c r="F27" s="7"/>
      <c r="G27" s="7"/>
      <c r="H27" s="7"/>
      <c r="I27" s="7"/>
      <c r="J27" s="7"/>
      <c r="K27" s="7"/>
    </row>
    <row r="28">
      <c r="A28" s="7" t="s">
        <v>45</v>
      </c>
      <c r="B28" s="7"/>
      <c r="C28" s="7" t="s">
        <v>42</v>
      </c>
      <c r="D28" s="7"/>
      <c r="E28" s="7"/>
      <c r="F28" s="7"/>
      <c r="G28" s="7"/>
      <c r="H28" s="7"/>
      <c r="I28" s="7"/>
      <c r="J28" s="7"/>
      <c r="K28" s="7"/>
    </row>
    <row r="29">
      <c r="A29" s="7" t="s">
        <v>33</v>
      </c>
      <c r="B29" s="13">
        <v>85000.0</v>
      </c>
      <c r="C29" s="14">
        <v>0.03</v>
      </c>
      <c r="D29" s="7"/>
      <c r="E29" s="7"/>
      <c r="F29" s="7"/>
      <c r="G29" s="7"/>
      <c r="H29" s="7"/>
      <c r="I29" s="7"/>
      <c r="J29" s="7"/>
      <c r="K29" s="7"/>
    </row>
    <row r="30">
      <c r="A30" s="7" t="s">
        <v>34</v>
      </c>
      <c r="B30" s="13">
        <v>100000.0</v>
      </c>
      <c r="C30" s="15">
        <v>0.035</v>
      </c>
      <c r="D30" s="7"/>
      <c r="E30" s="7"/>
      <c r="F30" s="7"/>
      <c r="G30" s="7"/>
      <c r="H30" s="7"/>
      <c r="I30" s="7"/>
      <c r="J30" s="7"/>
      <c r="K30" s="7"/>
    </row>
    <row r="31">
      <c r="A31" s="7" t="s">
        <v>35</v>
      </c>
      <c r="B31" s="13">
        <v>35000.0</v>
      </c>
      <c r="C31" s="14">
        <v>0.02</v>
      </c>
      <c r="D31" s="7"/>
      <c r="E31" s="7"/>
      <c r="F31" s="7"/>
      <c r="G31" s="7"/>
      <c r="H31" s="7"/>
      <c r="I31" s="7"/>
      <c r="J31" s="7"/>
      <c r="K31" s="7"/>
    </row>
    <row r="32">
      <c r="A32" s="7" t="s">
        <v>36</v>
      </c>
      <c r="B32" s="13">
        <v>8000.0</v>
      </c>
      <c r="C32" s="14">
        <v>0.02</v>
      </c>
      <c r="D32" s="7"/>
      <c r="E32" s="7"/>
      <c r="F32" s="7"/>
      <c r="G32" s="7"/>
      <c r="H32" s="7"/>
      <c r="I32" s="7"/>
      <c r="J32" s="7"/>
      <c r="K32" s="7"/>
    </row>
    <row r="33">
      <c r="A33" s="7" t="s">
        <v>37</v>
      </c>
      <c r="B33" s="13">
        <v>75000.0</v>
      </c>
      <c r="C33" s="15">
        <v>0.025</v>
      </c>
      <c r="D33" s="7"/>
      <c r="E33" s="7"/>
      <c r="F33" s="7"/>
      <c r="G33" s="7"/>
      <c r="H33" s="7"/>
      <c r="I33" s="7"/>
      <c r="J33" s="7"/>
      <c r="K33" s="7"/>
    </row>
    <row r="34">
      <c r="A34" s="7" t="s">
        <v>38</v>
      </c>
      <c r="B34" s="13">
        <v>85000.0</v>
      </c>
      <c r="C34" s="15">
        <v>0.025</v>
      </c>
      <c r="D34" s="7"/>
      <c r="E34" s="7"/>
      <c r="F34" s="7"/>
      <c r="G34" s="7"/>
      <c r="H34" s="7"/>
      <c r="I34" s="7"/>
      <c r="J34" s="7"/>
      <c r="K34" s="7"/>
    </row>
    <row r="35">
      <c r="A35" s="7"/>
      <c r="B35" s="16"/>
      <c r="C35" s="7"/>
      <c r="D35" s="7"/>
      <c r="E35" s="7"/>
      <c r="F35" s="7"/>
      <c r="G35" s="7"/>
      <c r="H35" s="7"/>
      <c r="I35" s="7"/>
      <c r="J35" s="7"/>
      <c r="K35" s="7"/>
    </row>
    <row r="36">
      <c r="A36" s="10" t="s">
        <v>46</v>
      </c>
      <c r="B36" s="16"/>
      <c r="C36" s="7"/>
      <c r="D36" s="7"/>
      <c r="E36" s="7"/>
      <c r="F36" s="7"/>
      <c r="G36" s="7"/>
      <c r="H36" s="7"/>
      <c r="I36" s="7"/>
      <c r="J36" s="7"/>
      <c r="K36" s="7"/>
    </row>
    <row r="37">
      <c r="A37" s="7" t="str">
        <f t="shared" ref="A37:A42" si="1">A29</f>
        <v>Fruit Cake</v>
      </c>
      <c r="B37" s="17">
        <v>300.0</v>
      </c>
      <c r="C37" s="7"/>
      <c r="D37" s="7"/>
      <c r="E37" s="7"/>
      <c r="F37" s="7"/>
      <c r="G37" s="7"/>
      <c r="H37" s="7"/>
      <c r="I37" s="7"/>
      <c r="J37" s="7"/>
      <c r="K37" s="7"/>
    </row>
    <row r="38">
      <c r="A38" s="7" t="str">
        <f t="shared" si="1"/>
        <v>Choco Cake</v>
      </c>
      <c r="B38" s="17">
        <v>350.0</v>
      </c>
      <c r="C38" s="7"/>
      <c r="D38" s="7"/>
      <c r="E38" s="7"/>
      <c r="F38" s="7"/>
      <c r="G38" s="7"/>
      <c r="H38" s="7"/>
      <c r="I38" s="7"/>
      <c r="J38" s="7"/>
      <c r="K38" s="7"/>
    </row>
    <row r="39">
      <c r="A39" s="7" t="str">
        <f t="shared" si="1"/>
        <v>Pineapple Cake</v>
      </c>
      <c r="B39" s="17">
        <v>400.0</v>
      </c>
      <c r="C39" s="7"/>
      <c r="D39" s="7"/>
      <c r="E39" s="7"/>
      <c r="F39" s="7"/>
      <c r="G39" s="7"/>
      <c r="H39" s="7"/>
      <c r="I39" s="7"/>
      <c r="J39" s="7"/>
      <c r="K39" s="7"/>
    </row>
    <row r="40">
      <c r="A40" s="7" t="str">
        <f t="shared" si="1"/>
        <v>Orange Cake</v>
      </c>
      <c r="B40" s="17">
        <v>390.0</v>
      </c>
      <c r="C40" s="7"/>
      <c r="D40" s="7"/>
      <c r="E40" s="7"/>
      <c r="F40" s="7"/>
      <c r="G40" s="7"/>
      <c r="H40" s="7"/>
      <c r="I40" s="7"/>
      <c r="J40" s="7"/>
      <c r="K40" s="7"/>
    </row>
    <row r="41">
      <c r="A41" s="7" t="str">
        <f t="shared" si="1"/>
        <v>Fruit Blast Cake</v>
      </c>
      <c r="B41" s="17">
        <v>350.0</v>
      </c>
      <c r="C41" s="7"/>
      <c r="D41" s="7"/>
      <c r="E41" s="7"/>
      <c r="F41" s="7"/>
      <c r="G41" s="7"/>
      <c r="H41" s="7"/>
      <c r="I41" s="7"/>
      <c r="J41" s="7"/>
      <c r="K41" s="7"/>
    </row>
    <row r="42">
      <c r="A42" s="7" t="str">
        <f t="shared" si="1"/>
        <v>Choco Blast Cake</v>
      </c>
      <c r="B42" s="17">
        <v>400.0</v>
      </c>
      <c r="C42" s="7"/>
      <c r="D42" s="7"/>
      <c r="E42" s="7"/>
      <c r="F42" s="7"/>
      <c r="G42" s="7"/>
      <c r="H42" s="7"/>
      <c r="I42" s="7"/>
      <c r="J42" s="7"/>
      <c r="K42" s="7"/>
    </row>
    <row r="43">
      <c r="A43" s="7"/>
      <c r="B43" s="7"/>
      <c r="C43" s="7"/>
      <c r="D43" s="7"/>
      <c r="E43" s="7"/>
      <c r="F43" s="7"/>
      <c r="G43" s="7"/>
      <c r="H43" s="7"/>
      <c r="I43" s="7"/>
      <c r="J43" s="7"/>
      <c r="K43" s="7"/>
    </row>
    <row r="44">
      <c r="A44" s="10" t="s">
        <v>47</v>
      </c>
      <c r="B44" s="7"/>
      <c r="C44" s="7"/>
      <c r="D44" s="7"/>
      <c r="E44" s="7"/>
      <c r="F44" s="7"/>
      <c r="G44" s="7"/>
      <c r="H44" s="7"/>
      <c r="I44" s="7"/>
      <c r="J44" s="7"/>
      <c r="K44" s="7"/>
    </row>
    <row r="45">
      <c r="A45" s="7" t="str">
        <f t="shared" ref="A45:A53" si="2">A19</f>
        <v>Flour</v>
      </c>
      <c r="B45" s="17">
        <v>50.0</v>
      </c>
      <c r="C45" s="7"/>
      <c r="D45" s="7"/>
      <c r="E45" s="7"/>
      <c r="F45" s="7"/>
      <c r="G45" s="7"/>
      <c r="H45" s="7"/>
      <c r="I45" s="7"/>
      <c r="J45" s="7"/>
      <c r="K45" s="7"/>
    </row>
    <row r="46">
      <c r="A46" s="7" t="str">
        <f t="shared" si="2"/>
        <v>Sugar</v>
      </c>
      <c r="B46" s="17">
        <v>40.0</v>
      </c>
      <c r="C46" s="7"/>
      <c r="D46" s="7"/>
      <c r="E46" s="7"/>
      <c r="F46" s="7"/>
      <c r="G46" s="7"/>
      <c r="H46" s="7"/>
      <c r="I46" s="7"/>
      <c r="J46" s="7"/>
      <c r="K46" s="7"/>
    </row>
    <row r="47">
      <c r="A47" s="7" t="str">
        <f t="shared" si="2"/>
        <v>Condensed Milk</v>
      </c>
      <c r="B47" s="17">
        <v>250.0</v>
      </c>
      <c r="C47" s="7"/>
      <c r="D47" s="7"/>
      <c r="E47" s="7"/>
      <c r="F47" s="7"/>
      <c r="G47" s="7"/>
      <c r="H47" s="7"/>
      <c r="I47" s="7"/>
      <c r="J47" s="7"/>
      <c r="K47" s="7"/>
    </row>
    <row r="48">
      <c r="A48" s="7" t="str">
        <f t="shared" si="2"/>
        <v>Vanilla Extract</v>
      </c>
      <c r="B48" s="17">
        <v>2500.0</v>
      </c>
      <c r="C48" s="7"/>
      <c r="D48" s="7"/>
      <c r="E48" s="7"/>
      <c r="F48" s="7"/>
      <c r="G48" s="7"/>
      <c r="H48" s="7"/>
      <c r="I48" s="7"/>
      <c r="J48" s="7"/>
      <c r="K48" s="7"/>
    </row>
    <row r="49">
      <c r="A49" s="7" t="str">
        <f t="shared" si="2"/>
        <v>Tutti frutti</v>
      </c>
      <c r="B49" s="17">
        <v>400.0</v>
      </c>
      <c r="C49" s="7"/>
      <c r="D49" s="7"/>
      <c r="E49" s="7"/>
      <c r="F49" s="7"/>
      <c r="G49" s="7"/>
      <c r="H49" s="7"/>
      <c r="I49" s="7"/>
      <c r="J49" s="7"/>
      <c r="K49" s="7"/>
    </row>
    <row r="50">
      <c r="A50" s="7" t="str">
        <f t="shared" si="2"/>
        <v>Cocoa</v>
      </c>
      <c r="B50" s="17">
        <v>500.0</v>
      </c>
      <c r="C50" s="7"/>
      <c r="D50" s="7"/>
      <c r="E50" s="7"/>
      <c r="F50" s="7"/>
      <c r="G50" s="7"/>
      <c r="H50" s="7"/>
      <c r="I50" s="7"/>
      <c r="J50" s="7"/>
      <c r="K50" s="7"/>
    </row>
    <row r="51">
      <c r="A51" s="7" t="str">
        <f t="shared" si="2"/>
        <v>Pineapple powder</v>
      </c>
      <c r="B51" s="17">
        <v>100.0</v>
      </c>
      <c r="C51" s="7"/>
      <c r="D51" s="7"/>
      <c r="E51" s="7"/>
      <c r="F51" s="7"/>
      <c r="G51" s="7"/>
      <c r="H51" s="7"/>
      <c r="I51" s="7"/>
      <c r="J51" s="7"/>
      <c r="K51" s="7"/>
    </row>
    <row r="52">
      <c r="A52" s="7" t="str">
        <f t="shared" si="2"/>
        <v>Orange Powder</v>
      </c>
      <c r="B52" s="17">
        <v>120.0</v>
      </c>
      <c r="C52" s="7"/>
      <c r="D52" s="7"/>
      <c r="E52" s="7"/>
      <c r="F52" s="7"/>
      <c r="G52" s="7"/>
      <c r="H52" s="7"/>
      <c r="I52" s="7"/>
      <c r="J52" s="7"/>
      <c r="K52" s="7"/>
    </row>
    <row r="53">
      <c r="A53" s="7" t="str">
        <f t="shared" si="2"/>
        <v/>
      </c>
      <c r="B53" s="7"/>
      <c r="C53" s="7"/>
      <c r="D53" s="7"/>
      <c r="E53" s="7"/>
      <c r="F53" s="7"/>
      <c r="G53" s="7"/>
      <c r="H53" s="7"/>
      <c r="I53" s="7"/>
      <c r="J53" s="7"/>
      <c r="K53" s="7"/>
    </row>
    <row r="54">
      <c r="A54" s="7" t="s">
        <v>48</v>
      </c>
      <c r="B54" s="7" t="s">
        <v>49</v>
      </c>
      <c r="C54" s="7"/>
      <c r="D54" s="7"/>
      <c r="E54" s="7"/>
      <c r="F54" s="7"/>
      <c r="G54" s="7"/>
      <c r="H54" s="7"/>
      <c r="I54" s="7"/>
      <c r="J54" s="7"/>
      <c r="K54" s="7"/>
    </row>
    <row r="55">
      <c r="A55" s="7" t="str">
        <f t="shared" ref="A55:A63" si="3">A45</f>
        <v>Flour</v>
      </c>
      <c r="B55" s="17">
        <v>2.0</v>
      </c>
      <c r="C55" s="7"/>
      <c r="D55" s="7"/>
      <c r="E55" s="7"/>
      <c r="F55" s="7"/>
      <c r="G55" s="7"/>
      <c r="H55" s="7"/>
      <c r="I55" s="7"/>
      <c r="J55" s="7"/>
      <c r="K55" s="7"/>
    </row>
    <row r="56">
      <c r="A56" s="7" t="str">
        <f t="shared" si="3"/>
        <v>Sugar</v>
      </c>
      <c r="B56" s="17">
        <v>3.0</v>
      </c>
      <c r="C56" s="7"/>
      <c r="D56" s="7"/>
      <c r="E56" s="7"/>
      <c r="F56" s="7"/>
      <c r="G56" s="7"/>
      <c r="H56" s="7"/>
      <c r="I56" s="7"/>
      <c r="J56" s="7"/>
      <c r="K56" s="7"/>
    </row>
    <row r="57">
      <c r="A57" s="7" t="str">
        <f t="shared" si="3"/>
        <v>Condensed Milk</v>
      </c>
      <c r="B57" s="17">
        <v>3.0</v>
      </c>
      <c r="C57" s="7"/>
      <c r="D57" s="7"/>
      <c r="E57" s="7"/>
      <c r="F57" s="7"/>
      <c r="G57" s="7"/>
      <c r="H57" s="7"/>
      <c r="I57" s="7"/>
      <c r="J57" s="7"/>
      <c r="K57" s="7"/>
    </row>
    <row r="58">
      <c r="A58" s="7" t="str">
        <f t="shared" si="3"/>
        <v>Vanilla Extract</v>
      </c>
      <c r="B58" s="17">
        <v>1.0</v>
      </c>
      <c r="C58" s="7"/>
      <c r="D58" s="7"/>
      <c r="E58" s="7"/>
      <c r="F58" s="7"/>
      <c r="G58" s="7"/>
      <c r="H58" s="7"/>
      <c r="I58" s="7"/>
      <c r="J58" s="7"/>
      <c r="K58" s="7"/>
    </row>
    <row r="59">
      <c r="A59" s="7" t="str">
        <f t="shared" si="3"/>
        <v>Tutti frutti</v>
      </c>
      <c r="B59" s="17">
        <v>1.0</v>
      </c>
      <c r="C59" s="7"/>
      <c r="D59" s="7"/>
      <c r="E59" s="7"/>
      <c r="F59" s="7"/>
      <c r="G59" s="7"/>
      <c r="H59" s="7"/>
      <c r="I59" s="7"/>
      <c r="J59" s="7"/>
      <c r="K59" s="7"/>
    </row>
    <row r="60">
      <c r="A60" s="7" t="str">
        <f t="shared" si="3"/>
        <v>Cocoa</v>
      </c>
      <c r="B60" s="17">
        <v>2.0</v>
      </c>
      <c r="C60" s="7"/>
      <c r="D60" s="7"/>
      <c r="E60" s="7"/>
      <c r="F60" s="7"/>
      <c r="G60" s="7"/>
      <c r="H60" s="7"/>
      <c r="I60" s="7"/>
      <c r="J60" s="7"/>
      <c r="K60" s="7"/>
    </row>
    <row r="61">
      <c r="A61" s="7" t="str">
        <f t="shared" si="3"/>
        <v>Pineapple powder</v>
      </c>
      <c r="B61" s="17">
        <v>0.0</v>
      </c>
      <c r="C61" s="7"/>
      <c r="D61" s="7"/>
      <c r="E61" s="7"/>
      <c r="F61" s="7"/>
      <c r="G61" s="7"/>
      <c r="H61" s="7"/>
      <c r="I61" s="7"/>
      <c r="J61" s="7"/>
      <c r="K61" s="7"/>
    </row>
    <row r="62">
      <c r="A62" s="7" t="str">
        <f t="shared" si="3"/>
        <v>Orange Powder</v>
      </c>
      <c r="B62" s="17">
        <v>0.0</v>
      </c>
      <c r="C62" s="7"/>
      <c r="D62" s="7"/>
      <c r="E62" s="7"/>
      <c r="F62" s="7"/>
      <c r="G62" s="7"/>
      <c r="H62" s="7"/>
      <c r="I62" s="7"/>
      <c r="J62" s="7"/>
      <c r="K62" s="7"/>
    </row>
    <row r="63">
      <c r="A63" s="7" t="str">
        <f t="shared" si="3"/>
        <v/>
      </c>
      <c r="B63" s="7"/>
      <c r="C63" s="7"/>
      <c r="D63" s="7"/>
      <c r="E63" s="7"/>
      <c r="F63" s="7"/>
      <c r="G63" s="7"/>
      <c r="H63" s="7"/>
      <c r="I63" s="7"/>
      <c r="J63" s="7"/>
      <c r="K63" s="7"/>
    </row>
    <row r="64">
      <c r="A64" s="7" t="s">
        <v>50</v>
      </c>
      <c r="B64" s="7" t="s">
        <v>51</v>
      </c>
      <c r="C64" s="7" t="s">
        <v>52</v>
      </c>
      <c r="D64" s="7"/>
      <c r="E64" s="7"/>
      <c r="F64" s="7"/>
      <c r="G64" s="7"/>
      <c r="H64" s="7"/>
      <c r="I64" s="7"/>
      <c r="J64" s="7"/>
      <c r="K64" s="7"/>
    </row>
    <row r="65">
      <c r="A65" s="7" t="s">
        <v>53</v>
      </c>
      <c r="B65" s="14">
        <v>0.2</v>
      </c>
      <c r="C65" s="17">
        <v>2.0</v>
      </c>
      <c r="D65" s="7"/>
      <c r="E65" s="7"/>
      <c r="F65" s="7"/>
      <c r="G65" s="7"/>
      <c r="H65" s="7"/>
      <c r="I65" s="7"/>
      <c r="J65" s="7"/>
      <c r="K65" s="7"/>
    </row>
    <row r="66">
      <c r="A66" s="7" t="s">
        <v>54</v>
      </c>
      <c r="B66" s="14">
        <v>0.15</v>
      </c>
      <c r="C66" s="17">
        <v>1.0</v>
      </c>
      <c r="D66" s="7"/>
      <c r="E66" s="7"/>
      <c r="F66" s="7"/>
      <c r="G66" s="7"/>
      <c r="H66" s="7"/>
      <c r="I66" s="7"/>
      <c r="J66" s="7"/>
      <c r="K66" s="7"/>
    </row>
    <row r="67">
      <c r="A67" s="7" t="s">
        <v>55</v>
      </c>
      <c r="B67" s="14">
        <v>0.4</v>
      </c>
      <c r="C67" s="17">
        <v>2.0</v>
      </c>
      <c r="D67" s="7"/>
      <c r="E67" s="7"/>
      <c r="F67" s="7"/>
      <c r="G67" s="7"/>
      <c r="H67" s="7"/>
      <c r="I67" s="7"/>
      <c r="J67" s="7"/>
      <c r="K67" s="7"/>
    </row>
    <row r="68">
      <c r="A68" s="7" t="s">
        <v>56</v>
      </c>
      <c r="B68" s="14">
        <v>0.25</v>
      </c>
      <c r="C68" s="17">
        <v>0.0</v>
      </c>
      <c r="D68" s="7"/>
      <c r="E68" s="7"/>
      <c r="F68" s="7"/>
      <c r="G68" s="7"/>
      <c r="H68" s="7"/>
      <c r="I68" s="7"/>
      <c r="J68" s="7"/>
      <c r="K68" s="7"/>
    </row>
    <row r="69">
      <c r="A69" s="7"/>
      <c r="B69" s="7"/>
      <c r="C69" s="7"/>
      <c r="D69" s="7"/>
      <c r="E69" s="7"/>
      <c r="F69" s="7"/>
      <c r="G69" s="7"/>
      <c r="H69" s="7"/>
      <c r="I69" s="7"/>
      <c r="J69" s="7"/>
      <c r="K69" s="7"/>
    </row>
    <row r="70">
      <c r="A70" s="7"/>
      <c r="B70" s="7"/>
      <c r="C70" s="7"/>
      <c r="D70" s="7"/>
      <c r="E70" s="7"/>
      <c r="F70" s="7"/>
      <c r="G70" s="7"/>
      <c r="H70" s="7"/>
      <c r="I70" s="7"/>
      <c r="J70" s="7"/>
      <c r="K70" s="7"/>
    </row>
    <row r="71">
      <c r="A71" s="7"/>
      <c r="B71" s="7"/>
      <c r="C71" s="7"/>
      <c r="D71" s="7"/>
      <c r="E71" s="7"/>
      <c r="F71" s="7"/>
      <c r="G71" s="7"/>
      <c r="H71" s="7"/>
      <c r="I71" s="7"/>
      <c r="J71" s="7"/>
      <c r="K71"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6.63"/>
  </cols>
  <sheetData>
    <row r="1">
      <c r="A1" s="7"/>
      <c r="B1" s="18" t="s">
        <v>57</v>
      </c>
      <c r="C1" s="18" t="s">
        <v>58</v>
      </c>
      <c r="D1" s="18" t="s">
        <v>59</v>
      </c>
      <c r="E1" s="18" t="s">
        <v>60</v>
      </c>
      <c r="F1" s="18" t="s">
        <v>61</v>
      </c>
      <c r="G1" s="18" t="s">
        <v>62</v>
      </c>
      <c r="H1" s="18" t="s">
        <v>63</v>
      </c>
      <c r="I1" s="18" t="s">
        <v>64</v>
      </c>
      <c r="J1" s="18" t="s">
        <v>65</v>
      </c>
      <c r="K1" s="18" t="s">
        <v>66</v>
      </c>
      <c r="L1" s="18" t="s">
        <v>67</v>
      </c>
      <c r="M1" s="18" t="s">
        <v>68</v>
      </c>
      <c r="N1" s="18" t="s">
        <v>69</v>
      </c>
      <c r="O1" s="18" t="s">
        <v>70</v>
      </c>
      <c r="P1" s="18" t="s">
        <v>71</v>
      </c>
      <c r="Q1" s="18" t="s">
        <v>72</v>
      </c>
      <c r="R1" s="18" t="s">
        <v>73</v>
      </c>
      <c r="S1" s="18" t="s">
        <v>74</v>
      </c>
      <c r="T1" s="18" t="s">
        <v>75</v>
      </c>
      <c r="U1" s="18" t="s">
        <v>76</v>
      </c>
      <c r="V1" s="18" t="s">
        <v>77</v>
      </c>
      <c r="W1" s="18" t="s">
        <v>78</v>
      </c>
      <c r="X1" s="18" t="s">
        <v>79</v>
      </c>
      <c r="Y1" s="18" t="s">
        <v>80</v>
      </c>
    </row>
    <row r="2">
      <c r="A2" s="19" t="s">
        <v>81</v>
      </c>
      <c r="B2" s="20"/>
      <c r="C2" s="7"/>
      <c r="D2" s="7"/>
      <c r="E2" s="7"/>
      <c r="F2" s="7"/>
      <c r="G2" s="7"/>
      <c r="H2" s="7"/>
      <c r="I2" s="7"/>
      <c r="J2" s="7"/>
      <c r="K2" s="7"/>
      <c r="L2" s="7"/>
      <c r="M2" s="7"/>
      <c r="N2" s="7"/>
      <c r="O2" s="7"/>
      <c r="P2" s="7"/>
      <c r="Q2" s="7"/>
      <c r="R2" s="7"/>
      <c r="S2" s="7"/>
      <c r="T2" s="7"/>
      <c r="U2" s="7"/>
      <c r="V2" s="7"/>
      <c r="W2" s="7"/>
      <c r="X2" s="7"/>
      <c r="Y2" s="7"/>
    </row>
    <row r="3">
      <c r="A3" s="7" t="str">
        <f>Assumptions!A11</f>
        <v>Fruit Cake</v>
      </c>
      <c r="B3" s="21">
        <f>Assumptions!$B11/1000</f>
        <v>90</v>
      </c>
      <c r="C3" s="21">
        <f>B3*(1+Assumptions!$C11)</f>
        <v>92.7</v>
      </c>
      <c r="D3" s="21">
        <f>C3*(1+Assumptions!$C11)</f>
        <v>95.481</v>
      </c>
      <c r="E3" s="21">
        <f>D3*(1+Assumptions!$C11)</f>
        <v>98.34543</v>
      </c>
      <c r="F3" s="21">
        <f>E3*(1+Assumptions!$C11)</f>
        <v>101.2957929</v>
      </c>
      <c r="G3" s="21">
        <f>F3*(1+Assumptions!$C11)</f>
        <v>104.3346667</v>
      </c>
      <c r="H3" s="21">
        <f>G3*(1+Assumptions!$C11)</f>
        <v>107.4647067</v>
      </c>
      <c r="I3" s="21">
        <f>H3*(1+Assumptions!$C11)</f>
        <v>110.6886479</v>
      </c>
      <c r="J3" s="21">
        <f>I3*(1+Assumptions!$C11)</f>
        <v>114.0093073</v>
      </c>
      <c r="K3" s="21">
        <f>J3*(1+Assumptions!$C11)</f>
        <v>117.4295865</v>
      </c>
      <c r="L3" s="21">
        <f>K3*(1+Assumptions!$C11)</f>
        <v>120.9524741</v>
      </c>
      <c r="M3" s="21">
        <f>L3*(1+Assumptions!$C11)</f>
        <v>124.5810484</v>
      </c>
      <c r="N3" s="21">
        <f>M3*(1+Assumptions!$C11)</f>
        <v>128.3184798</v>
      </c>
      <c r="O3" s="21">
        <f>N3*(1+Assumptions!$C11)</f>
        <v>132.1680342</v>
      </c>
      <c r="P3" s="21">
        <f>O3*(1+Assumptions!$C11)</f>
        <v>136.1330752</v>
      </c>
      <c r="Q3" s="21">
        <f>P3*(1+Assumptions!$C11)</f>
        <v>140.2170675</v>
      </c>
      <c r="R3" s="21">
        <f>Q3*(1+Assumptions!$C11)</f>
        <v>144.4235795</v>
      </c>
      <c r="S3" s="21">
        <f>R3*(1+Assumptions!$C11)</f>
        <v>148.7562869</v>
      </c>
      <c r="T3" s="21">
        <f>S3*(1+Assumptions!$C11)</f>
        <v>153.2189755</v>
      </c>
      <c r="U3" s="21">
        <f>T3*(1+Assumptions!$C11)</f>
        <v>157.8155448</v>
      </c>
      <c r="V3" s="21">
        <f>U3*(1+Assumptions!$C11)</f>
        <v>162.5500111</v>
      </c>
      <c r="W3" s="21">
        <f>V3*(1+Assumptions!$C11)</f>
        <v>167.4265115</v>
      </c>
      <c r="X3" s="21">
        <f>W3*(1+Assumptions!$C11)</f>
        <v>172.4493068</v>
      </c>
      <c r="Y3" s="21">
        <f>X3*(1+Assumptions!$C11)</f>
        <v>177.622786</v>
      </c>
    </row>
    <row r="4">
      <c r="A4" s="7" t="str">
        <f>Assumptions!A12</f>
        <v>Choco Cake</v>
      </c>
      <c r="B4" s="21">
        <f>Assumptions!B12/1000</f>
        <v>110</v>
      </c>
      <c r="C4" s="21">
        <f>B4*(1+Assumptions!$C12)</f>
        <v>114.4</v>
      </c>
      <c r="D4" s="21">
        <f>C4*(1+Assumptions!$C12)</f>
        <v>118.976</v>
      </c>
      <c r="E4" s="21">
        <f>D4*(1+Assumptions!$C12)</f>
        <v>123.73504</v>
      </c>
      <c r="F4" s="21">
        <f>E4*(1+Assumptions!$C12)</f>
        <v>128.6844416</v>
      </c>
      <c r="G4" s="21">
        <f>F4*(1+Assumptions!$C12)</f>
        <v>133.8318193</v>
      </c>
      <c r="H4" s="21">
        <f>G4*(1+Assumptions!$C12)</f>
        <v>139.185092</v>
      </c>
      <c r="I4" s="21">
        <f>H4*(1+Assumptions!$C12)</f>
        <v>144.7524957</v>
      </c>
      <c r="J4" s="21">
        <f>I4*(1+Assumptions!$C12)</f>
        <v>150.5425955</v>
      </c>
      <c r="K4" s="21">
        <f>J4*(1+Assumptions!$C12)</f>
        <v>156.5642994</v>
      </c>
      <c r="L4" s="21">
        <f>K4*(1+Assumptions!$C12)</f>
        <v>162.8268713</v>
      </c>
      <c r="M4" s="21">
        <f>L4*(1+Assumptions!$C12)</f>
        <v>169.3399462</v>
      </c>
      <c r="N4" s="21">
        <f>M4*(1+Assumptions!$C12)</f>
        <v>176.113544</v>
      </c>
      <c r="O4" s="21">
        <f>N4*(1+Assumptions!$C12)</f>
        <v>183.1580858</v>
      </c>
      <c r="P4" s="21">
        <f>O4*(1+Assumptions!$C12)</f>
        <v>190.4844092</v>
      </c>
      <c r="Q4" s="21">
        <f>P4*(1+Assumptions!$C12)</f>
        <v>198.1037856</v>
      </c>
      <c r="R4" s="21">
        <f>Q4*(1+Assumptions!$C12)</f>
        <v>206.027937</v>
      </c>
      <c r="S4" s="21">
        <f>R4*(1+Assumptions!$C12)</f>
        <v>214.2690545</v>
      </c>
      <c r="T4" s="21">
        <f>S4*(1+Assumptions!$C12)</f>
        <v>222.8398167</v>
      </c>
      <c r="U4" s="21">
        <f>T4*(1+Assumptions!$C12)</f>
        <v>231.7534094</v>
      </c>
      <c r="V4" s="21">
        <f>U4*(1+Assumptions!$C12)</f>
        <v>241.0235457</v>
      </c>
      <c r="W4" s="21">
        <f>V4*(1+Assumptions!$C12)</f>
        <v>250.6644876</v>
      </c>
      <c r="X4" s="21">
        <f>W4*(1+Assumptions!$C12)</f>
        <v>260.6910671</v>
      </c>
      <c r="Y4" s="21">
        <f>X4*(1+Assumptions!$C12)</f>
        <v>271.1187097</v>
      </c>
    </row>
    <row r="5">
      <c r="A5" s="7" t="str">
        <f>Assumptions!A13</f>
        <v>Pineapple Cake</v>
      </c>
      <c r="B5" s="21">
        <f>Assumptions!$B13/1000</f>
        <v>40</v>
      </c>
      <c r="C5" s="21">
        <f>B5*(1+Assumptions!$C13)</f>
        <v>40.4</v>
      </c>
      <c r="D5" s="21">
        <f>C5*(1+Assumptions!$C13)</f>
        <v>40.804</v>
      </c>
      <c r="E5" s="21">
        <f>D5*(1+Assumptions!$C13)</f>
        <v>41.21204</v>
      </c>
      <c r="F5" s="21">
        <f>E5*(1+Assumptions!$C13)</f>
        <v>41.6241604</v>
      </c>
      <c r="G5" s="21">
        <f>F5*(1+Assumptions!$C13)</f>
        <v>42.040402</v>
      </c>
      <c r="H5" s="21">
        <f>G5*(1+Assumptions!$C13)</f>
        <v>42.46080602</v>
      </c>
      <c r="I5" s="21">
        <f>H5*(1+Assumptions!$C13)</f>
        <v>42.88541408</v>
      </c>
      <c r="J5" s="21">
        <f>I5*(1+Assumptions!$C13)</f>
        <v>43.31426823</v>
      </c>
      <c r="K5" s="21">
        <f>J5*(1+Assumptions!$C13)</f>
        <v>43.74741091</v>
      </c>
      <c r="L5" s="21">
        <f>K5*(1+Assumptions!$C13)</f>
        <v>44.18488502</v>
      </c>
      <c r="M5" s="21">
        <f>L5*(1+Assumptions!$C13)</f>
        <v>44.62673387</v>
      </c>
      <c r="N5" s="21">
        <f>M5*(1+Assumptions!$C13)</f>
        <v>45.07300121</v>
      </c>
      <c r="O5" s="21">
        <f>N5*(1+Assumptions!$C13)</f>
        <v>45.52373122</v>
      </c>
      <c r="P5" s="21">
        <f>O5*(1+Assumptions!$C13)</f>
        <v>45.97896853</v>
      </c>
      <c r="Q5" s="21">
        <f>P5*(1+Assumptions!$C13)</f>
        <v>46.43875821</v>
      </c>
      <c r="R5" s="21">
        <f>Q5*(1+Assumptions!$C13)</f>
        <v>46.9031458</v>
      </c>
      <c r="S5" s="21">
        <f>R5*(1+Assumptions!$C13)</f>
        <v>47.37217725</v>
      </c>
      <c r="T5" s="21">
        <f>S5*(1+Assumptions!$C13)</f>
        <v>47.84589903</v>
      </c>
      <c r="U5" s="21">
        <f>T5*(1+Assumptions!$C13)</f>
        <v>48.32435802</v>
      </c>
      <c r="V5" s="21">
        <f>U5*(1+Assumptions!$C13)</f>
        <v>48.8076016</v>
      </c>
      <c r="W5" s="21">
        <f>V5*(1+Assumptions!$C13)</f>
        <v>49.29567761</v>
      </c>
      <c r="X5" s="21">
        <f>W5*(1+Assumptions!$C13)</f>
        <v>49.78863439</v>
      </c>
      <c r="Y5" s="21">
        <f>X5*(1+Assumptions!$C13)</f>
        <v>50.28652073</v>
      </c>
    </row>
    <row r="6">
      <c r="A6" s="7" t="str">
        <f>Assumptions!A14</f>
        <v>Orange Cake</v>
      </c>
      <c r="B6" s="21">
        <f>Assumptions!$B14/1000</f>
        <v>10</v>
      </c>
      <c r="C6" s="21">
        <f>B6*(1+Assumptions!$C14)</f>
        <v>10.1</v>
      </c>
      <c r="D6" s="21">
        <f>C6*(1+Assumptions!$C14)</f>
        <v>10.201</v>
      </c>
      <c r="E6" s="21">
        <f>D6*(1+Assumptions!$C14)</f>
        <v>10.30301</v>
      </c>
      <c r="F6" s="21">
        <f>E6*(1+Assumptions!$C14)</f>
        <v>10.4060401</v>
      </c>
      <c r="G6" s="21">
        <f>F6*(1+Assumptions!$C14)</f>
        <v>10.5101005</v>
      </c>
      <c r="H6" s="21">
        <f>G6*(1+Assumptions!$C14)</f>
        <v>10.61520151</v>
      </c>
      <c r="I6" s="21">
        <f>H6*(1+Assumptions!$C14)</f>
        <v>10.72135352</v>
      </c>
      <c r="J6" s="21">
        <f>I6*(1+Assumptions!$C14)</f>
        <v>10.82856706</v>
      </c>
      <c r="K6" s="21">
        <f>J6*(1+Assumptions!$C14)</f>
        <v>10.93685273</v>
      </c>
      <c r="L6" s="21">
        <f>K6*(1+Assumptions!$C14)</f>
        <v>11.04622125</v>
      </c>
      <c r="M6" s="21">
        <f>L6*(1+Assumptions!$C14)</f>
        <v>11.15668347</v>
      </c>
      <c r="N6" s="21">
        <f>M6*(1+Assumptions!$C14)</f>
        <v>11.2682503</v>
      </c>
      <c r="O6" s="21">
        <f>N6*(1+Assumptions!$C14)</f>
        <v>11.3809328</v>
      </c>
      <c r="P6" s="21">
        <f>O6*(1+Assumptions!$C14)</f>
        <v>11.49474213</v>
      </c>
      <c r="Q6" s="21">
        <f>P6*(1+Assumptions!$C14)</f>
        <v>11.60968955</v>
      </c>
      <c r="R6" s="21">
        <f>Q6*(1+Assumptions!$C14)</f>
        <v>11.72578645</v>
      </c>
      <c r="S6" s="21">
        <f>R6*(1+Assumptions!$C14)</f>
        <v>11.84304431</v>
      </c>
      <c r="T6" s="21">
        <f>S6*(1+Assumptions!$C14)</f>
        <v>11.96147476</v>
      </c>
      <c r="U6" s="21">
        <f>T6*(1+Assumptions!$C14)</f>
        <v>12.0810895</v>
      </c>
      <c r="V6" s="21">
        <f>U6*(1+Assumptions!$C14)</f>
        <v>12.2019004</v>
      </c>
      <c r="W6" s="21">
        <f>V6*(1+Assumptions!$C14)</f>
        <v>12.3239194</v>
      </c>
      <c r="X6" s="21">
        <f>W6*(1+Assumptions!$C14)</f>
        <v>12.4471586</v>
      </c>
      <c r="Y6" s="21">
        <f>X6*(1+Assumptions!$C14)</f>
        <v>12.57163018</v>
      </c>
    </row>
    <row r="7">
      <c r="A7" s="7" t="str">
        <f>Assumptions!A15</f>
        <v>Fruit Blast Cake</v>
      </c>
      <c r="B7" s="21">
        <f>Assumptions!$B15/1000</f>
        <v>80</v>
      </c>
      <c r="C7" s="21">
        <f>B7*(1+Assumptions!$C15)</f>
        <v>81.6</v>
      </c>
      <c r="D7" s="21">
        <f>C7*(1+Assumptions!$C15)</f>
        <v>83.232</v>
      </c>
      <c r="E7" s="21">
        <f>D7*(1+Assumptions!$C15)</f>
        <v>84.89664</v>
      </c>
      <c r="F7" s="21">
        <f>E7*(1+Assumptions!$C15)</f>
        <v>86.5945728</v>
      </c>
      <c r="G7" s="21">
        <f>F7*(1+Assumptions!$C15)</f>
        <v>88.32646426</v>
      </c>
      <c r="H7" s="21">
        <f>G7*(1+Assumptions!$C15)</f>
        <v>90.09299354</v>
      </c>
      <c r="I7" s="21">
        <f>H7*(1+Assumptions!$C15)</f>
        <v>91.89485341</v>
      </c>
      <c r="J7" s="21">
        <f>I7*(1+Assumptions!$C15)</f>
        <v>93.73275048</v>
      </c>
      <c r="K7" s="21">
        <f>J7*(1+Assumptions!$C15)</f>
        <v>95.60740549</v>
      </c>
      <c r="L7" s="21">
        <f>K7*(1+Assumptions!$C15)</f>
        <v>97.5195536</v>
      </c>
      <c r="M7" s="21">
        <f>L7*(1+Assumptions!$C15)</f>
        <v>99.46994467</v>
      </c>
      <c r="N7" s="21">
        <f>M7*(1+Assumptions!$C15)</f>
        <v>101.4593436</v>
      </c>
      <c r="O7" s="21">
        <f>N7*(1+Assumptions!$C15)</f>
        <v>103.4885304</v>
      </c>
      <c r="P7" s="21">
        <f>O7*(1+Assumptions!$C15)</f>
        <v>105.558301</v>
      </c>
      <c r="Q7" s="21">
        <f>P7*(1+Assumptions!$C15)</f>
        <v>107.6694671</v>
      </c>
      <c r="R7" s="21">
        <f>Q7*(1+Assumptions!$C15)</f>
        <v>109.8228564</v>
      </c>
      <c r="S7" s="21">
        <f>R7*(1+Assumptions!$C15)</f>
        <v>112.0193135</v>
      </c>
      <c r="T7" s="21">
        <f>S7*(1+Assumptions!$C15)</f>
        <v>114.2596998</v>
      </c>
      <c r="U7" s="21">
        <f>T7*(1+Assumptions!$C15)</f>
        <v>116.5448938</v>
      </c>
      <c r="V7" s="21">
        <f>U7*(1+Assumptions!$C15)</f>
        <v>118.8757917</v>
      </c>
      <c r="W7" s="21">
        <f>V7*(1+Assumptions!$C15)</f>
        <v>121.2533075</v>
      </c>
      <c r="X7" s="21">
        <f>W7*(1+Assumptions!$C15)</f>
        <v>123.6783737</v>
      </c>
      <c r="Y7" s="21">
        <f>X7*(1+Assumptions!$C15)</f>
        <v>126.1519411</v>
      </c>
    </row>
    <row r="8">
      <c r="A8" s="7" t="str">
        <f>Assumptions!A16</f>
        <v>Choco Blast Cake</v>
      </c>
      <c r="B8" s="21">
        <f>Assumptions!$B16/1000</f>
        <v>90</v>
      </c>
      <c r="C8" s="21">
        <f>B8*(1+Assumptions!$C16)</f>
        <v>92.7</v>
      </c>
      <c r="D8" s="21">
        <f>C8*(1+Assumptions!$C16)</f>
        <v>95.481</v>
      </c>
      <c r="E8" s="21">
        <f>D8*(1+Assumptions!$C16)</f>
        <v>98.34543</v>
      </c>
      <c r="F8" s="21">
        <f>E8*(1+Assumptions!$C16)</f>
        <v>101.2957929</v>
      </c>
      <c r="G8" s="21">
        <f>F8*(1+Assumptions!$C16)</f>
        <v>104.3346667</v>
      </c>
      <c r="H8" s="21">
        <f>G8*(1+Assumptions!$C16)</f>
        <v>107.4647067</v>
      </c>
      <c r="I8" s="21">
        <f>H8*(1+Assumptions!$C16)</f>
        <v>110.6886479</v>
      </c>
      <c r="J8" s="21">
        <f>I8*(1+Assumptions!$C16)</f>
        <v>114.0093073</v>
      </c>
      <c r="K8" s="21">
        <f>J8*(1+Assumptions!$C16)</f>
        <v>117.4295865</v>
      </c>
      <c r="L8" s="21">
        <f>K8*(1+Assumptions!$C16)</f>
        <v>120.9524741</v>
      </c>
      <c r="M8" s="21">
        <f>L8*(1+Assumptions!$C16)</f>
        <v>124.5810484</v>
      </c>
      <c r="N8" s="21">
        <f>M8*(1+Assumptions!$C16)</f>
        <v>128.3184798</v>
      </c>
      <c r="O8" s="21">
        <f>N8*(1+Assumptions!$C16)</f>
        <v>132.1680342</v>
      </c>
      <c r="P8" s="21">
        <f>O8*(1+Assumptions!$C16)</f>
        <v>136.1330752</v>
      </c>
      <c r="Q8" s="21">
        <f>P8*(1+Assumptions!$C16)</f>
        <v>140.2170675</v>
      </c>
      <c r="R8" s="21">
        <f>Q8*(1+Assumptions!$C16)</f>
        <v>144.4235795</v>
      </c>
      <c r="S8" s="21">
        <f>R8*(1+Assumptions!$C16)</f>
        <v>148.7562869</v>
      </c>
      <c r="T8" s="21">
        <f>S8*(1+Assumptions!$C16)</f>
        <v>153.2189755</v>
      </c>
      <c r="U8" s="21">
        <f>T8*(1+Assumptions!$C16)</f>
        <v>157.8155448</v>
      </c>
      <c r="V8" s="21">
        <f>U8*(1+Assumptions!$C16)</f>
        <v>162.5500111</v>
      </c>
      <c r="W8" s="21">
        <f>V8*(1+Assumptions!$C16)</f>
        <v>167.4265115</v>
      </c>
      <c r="X8" s="21">
        <f>W8*(1+Assumptions!$C16)</f>
        <v>172.4493068</v>
      </c>
      <c r="Y8" s="21">
        <f>X8*(1+Assumptions!$C16)</f>
        <v>177.622786</v>
      </c>
    </row>
    <row r="9">
      <c r="A9" s="7"/>
      <c r="B9" s="7"/>
      <c r="C9" s="7"/>
      <c r="D9" s="7"/>
      <c r="E9" s="7"/>
      <c r="F9" s="7"/>
      <c r="G9" s="7"/>
      <c r="H9" s="7"/>
      <c r="I9" s="7"/>
      <c r="J9" s="7"/>
      <c r="K9" s="7"/>
      <c r="L9" s="7"/>
      <c r="M9" s="7"/>
      <c r="N9" s="7"/>
      <c r="O9" s="7"/>
      <c r="P9" s="7"/>
      <c r="Q9" s="7"/>
      <c r="R9" s="7"/>
      <c r="S9" s="7"/>
      <c r="T9" s="7"/>
      <c r="U9" s="7"/>
      <c r="V9" s="7"/>
      <c r="W9" s="7"/>
      <c r="X9" s="7"/>
      <c r="Y9" s="7"/>
    </row>
    <row r="10">
      <c r="A10" s="18" t="s">
        <v>82</v>
      </c>
      <c r="B10" s="7"/>
      <c r="C10" s="7"/>
      <c r="D10" s="7"/>
      <c r="E10" s="7"/>
      <c r="F10" s="7"/>
      <c r="G10" s="7"/>
      <c r="H10" s="7"/>
      <c r="I10" s="7"/>
      <c r="J10" s="7"/>
      <c r="K10" s="7"/>
      <c r="L10" s="7"/>
      <c r="M10" s="7"/>
      <c r="N10" s="7"/>
      <c r="O10" s="7"/>
      <c r="P10" s="7"/>
      <c r="Q10" s="7"/>
      <c r="R10" s="7"/>
      <c r="S10" s="7"/>
      <c r="T10" s="7"/>
      <c r="U10" s="7"/>
      <c r="V10" s="7"/>
      <c r="W10" s="7"/>
      <c r="X10" s="7"/>
      <c r="Y10" s="7"/>
    </row>
    <row r="11">
      <c r="A11" s="18" t="s">
        <v>25</v>
      </c>
      <c r="B11" s="7"/>
      <c r="C11" s="7"/>
      <c r="D11" s="7"/>
      <c r="E11" s="7"/>
      <c r="F11" s="7"/>
      <c r="G11" s="7"/>
      <c r="H11" s="7"/>
      <c r="I11" s="7"/>
      <c r="J11" s="7"/>
      <c r="K11" s="7"/>
      <c r="L11" s="7"/>
      <c r="M11" s="7"/>
      <c r="N11" s="7"/>
      <c r="O11" s="7"/>
      <c r="P11" s="7"/>
      <c r="Q11" s="7"/>
      <c r="R11" s="7"/>
      <c r="S11" s="7"/>
      <c r="T11" s="7"/>
      <c r="U11" s="7"/>
      <c r="V11" s="7"/>
      <c r="W11" s="7"/>
      <c r="X11" s="7"/>
      <c r="Y11" s="7"/>
    </row>
    <row r="12">
      <c r="A12" s="7" t="str">
        <f t="shared" ref="A12:A17" si="1">A3</f>
        <v>Fruit Cake</v>
      </c>
      <c r="B12" s="21">
        <f>B3*Assumptions!$B3</f>
        <v>39.6</v>
      </c>
      <c r="C12" s="21">
        <f>C3*Assumptions!$B3</f>
        <v>40.788</v>
      </c>
      <c r="D12" s="21">
        <f>D3*Assumptions!$B3</f>
        <v>42.01164</v>
      </c>
      <c r="E12" s="21">
        <f>E3*Assumptions!$B3</f>
        <v>43.2719892</v>
      </c>
      <c r="F12" s="21">
        <f>F3*Assumptions!$B3</f>
        <v>44.57014888</v>
      </c>
      <c r="G12" s="21">
        <f>G3*Assumptions!$B3</f>
        <v>45.90725334</v>
      </c>
      <c r="H12" s="21">
        <f>H3*Assumptions!$B3</f>
        <v>47.28447094</v>
      </c>
      <c r="I12" s="21">
        <f>I3*Assumptions!$B3</f>
        <v>48.70300507</v>
      </c>
      <c r="J12" s="21">
        <f>J3*Assumptions!$B3</f>
        <v>50.16409522</v>
      </c>
      <c r="K12" s="21">
        <f>K3*Assumptions!$B3</f>
        <v>51.66901808</v>
      </c>
      <c r="L12" s="21">
        <f>L3*Assumptions!$B3</f>
        <v>53.21908862</v>
      </c>
      <c r="M12" s="21">
        <f>M3*Assumptions!$B3</f>
        <v>54.81566128</v>
      </c>
      <c r="N12" s="21">
        <f>N3*Assumptions!$B3</f>
        <v>56.46013112</v>
      </c>
      <c r="O12" s="21">
        <f>O3*Assumptions!$B3</f>
        <v>58.15393505</v>
      </c>
      <c r="P12" s="21">
        <f>P3*Assumptions!$B3</f>
        <v>59.8985531</v>
      </c>
      <c r="Q12" s="21">
        <f>Q3*Assumptions!$B3</f>
        <v>61.6955097</v>
      </c>
      <c r="R12" s="21">
        <f>R3*Assumptions!$B3</f>
        <v>63.54637499</v>
      </c>
      <c r="S12" s="21">
        <f>S3*Assumptions!$B3</f>
        <v>65.45276624</v>
      </c>
      <c r="T12" s="21">
        <f>T3*Assumptions!$B3</f>
        <v>67.41634923</v>
      </c>
      <c r="U12" s="21">
        <f>U3*Assumptions!$B3</f>
        <v>69.4388397</v>
      </c>
      <c r="V12" s="21">
        <f>V3*Assumptions!$B3</f>
        <v>71.52200489</v>
      </c>
      <c r="W12" s="21">
        <f>W3*Assumptions!$B3</f>
        <v>73.66766504</v>
      </c>
      <c r="X12" s="21">
        <f>X3*Assumptions!$B3</f>
        <v>75.87769499</v>
      </c>
      <c r="Y12" s="21">
        <f>Y3*Assumptions!$B3</f>
        <v>78.15402584</v>
      </c>
    </row>
    <row r="13">
      <c r="A13" s="7" t="str">
        <f t="shared" si="1"/>
        <v>Choco Cake</v>
      </c>
      <c r="B13" s="21">
        <f>B4*Assumptions!$B4</f>
        <v>45.1</v>
      </c>
      <c r="C13" s="21">
        <f>C4*Assumptions!$B4</f>
        <v>46.904</v>
      </c>
      <c r="D13" s="21">
        <f>D4*Assumptions!$B4</f>
        <v>48.78016</v>
      </c>
      <c r="E13" s="21">
        <f>E4*Assumptions!$B4</f>
        <v>50.7313664</v>
      </c>
      <c r="F13" s="21">
        <f>F4*Assumptions!$B4</f>
        <v>52.76062106</v>
      </c>
      <c r="G13" s="21">
        <f>G4*Assumptions!$B4</f>
        <v>54.8710459</v>
      </c>
      <c r="H13" s="21">
        <f>H4*Assumptions!$B4</f>
        <v>57.06588773</v>
      </c>
      <c r="I13" s="21">
        <f>I4*Assumptions!$B4</f>
        <v>59.34852324</v>
      </c>
      <c r="J13" s="21">
        <f>J4*Assumptions!$B4</f>
        <v>61.72246417</v>
      </c>
      <c r="K13" s="21">
        <f>K4*Assumptions!$B4</f>
        <v>64.19136274</v>
      </c>
      <c r="L13" s="21">
        <f>L4*Assumptions!$B4</f>
        <v>66.75901725</v>
      </c>
      <c r="M13" s="21">
        <f>M4*Assumptions!$B4</f>
        <v>69.42937794</v>
      </c>
      <c r="N13" s="21">
        <f>N4*Assumptions!$B4</f>
        <v>72.20655306</v>
      </c>
      <c r="O13" s="21">
        <f>O4*Assumptions!$B4</f>
        <v>75.09481518</v>
      </c>
      <c r="P13" s="21">
        <f>P4*Assumptions!$B4</f>
        <v>78.09860779</v>
      </c>
      <c r="Q13" s="21">
        <f>Q4*Assumptions!$B4</f>
        <v>81.2225521</v>
      </c>
      <c r="R13" s="21">
        <f>R4*Assumptions!$B4</f>
        <v>84.47145418</v>
      </c>
      <c r="S13" s="21">
        <f>S4*Assumptions!$B4</f>
        <v>87.85031235</v>
      </c>
      <c r="T13" s="21">
        <f>T4*Assumptions!$B4</f>
        <v>91.36432484</v>
      </c>
      <c r="U13" s="21">
        <f>U4*Assumptions!$B4</f>
        <v>95.01889784</v>
      </c>
      <c r="V13" s="21">
        <f>V4*Assumptions!$B4</f>
        <v>98.81965375</v>
      </c>
      <c r="W13" s="21">
        <f>W4*Assumptions!$B4</f>
        <v>102.7724399</v>
      </c>
      <c r="X13" s="21">
        <f>X4*Assumptions!$B4</f>
        <v>106.8833375</v>
      </c>
      <c r="Y13" s="21">
        <f>Y4*Assumptions!$B4</f>
        <v>111.158671</v>
      </c>
    </row>
    <row r="14">
      <c r="A14" s="7" t="str">
        <f t="shared" si="1"/>
        <v>Pineapple Cake</v>
      </c>
      <c r="B14" s="21">
        <f>B5*Assumptions!$B5</f>
        <v>16</v>
      </c>
      <c r="C14" s="21">
        <f>C5*Assumptions!$B5</f>
        <v>16.16</v>
      </c>
      <c r="D14" s="21">
        <f>D5*Assumptions!$B5</f>
        <v>16.3216</v>
      </c>
      <c r="E14" s="21">
        <f>E5*Assumptions!$B5</f>
        <v>16.484816</v>
      </c>
      <c r="F14" s="21">
        <f>F5*Assumptions!$B5</f>
        <v>16.64966416</v>
      </c>
      <c r="G14" s="21">
        <f>G5*Assumptions!$B5</f>
        <v>16.8161608</v>
      </c>
      <c r="H14" s="21">
        <f>H5*Assumptions!$B5</f>
        <v>16.98432241</v>
      </c>
      <c r="I14" s="21">
        <f>I5*Assumptions!$B5</f>
        <v>17.15416563</v>
      </c>
      <c r="J14" s="21">
        <f>J5*Assumptions!$B5</f>
        <v>17.32570729</v>
      </c>
      <c r="K14" s="21">
        <f>K5*Assumptions!$B5</f>
        <v>17.49896436</v>
      </c>
      <c r="L14" s="21">
        <f>L5*Assumptions!$B5</f>
        <v>17.67395401</v>
      </c>
      <c r="M14" s="21">
        <f>M5*Assumptions!$B5</f>
        <v>17.85069355</v>
      </c>
      <c r="N14" s="21">
        <f>N5*Assumptions!$B5</f>
        <v>18.02920048</v>
      </c>
      <c r="O14" s="21">
        <f>O5*Assumptions!$B5</f>
        <v>18.20949249</v>
      </c>
      <c r="P14" s="21">
        <f>P5*Assumptions!$B5</f>
        <v>18.39158741</v>
      </c>
      <c r="Q14" s="21">
        <f>Q5*Assumptions!$B5</f>
        <v>18.57550329</v>
      </c>
      <c r="R14" s="21">
        <f>R5*Assumptions!$B5</f>
        <v>18.76125832</v>
      </c>
      <c r="S14" s="21">
        <f>S5*Assumptions!$B5</f>
        <v>18.9488709</v>
      </c>
      <c r="T14" s="21">
        <f>T5*Assumptions!$B5</f>
        <v>19.13835961</v>
      </c>
      <c r="U14" s="21">
        <f>U5*Assumptions!$B5</f>
        <v>19.32974321</v>
      </c>
      <c r="V14" s="21">
        <f>V5*Assumptions!$B5</f>
        <v>19.52304064</v>
      </c>
      <c r="W14" s="21">
        <f>W5*Assumptions!$B5</f>
        <v>19.71827105</v>
      </c>
      <c r="X14" s="21">
        <f>X5*Assumptions!$B5</f>
        <v>19.91545376</v>
      </c>
      <c r="Y14" s="21">
        <f>Y5*Assumptions!$B5</f>
        <v>20.11460829</v>
      </c>
    </row>
    <row r="15">
      <c r="A15" s="7" t="str">
        <f t="shared" si="1"/>
        <v>Orange Cake</v>
      </c>
      <c r="B15" s="21">
        <f>B6*Assumptions!$B6</f>
        <v>4.9</v>
      </c>
      <c r="C15" s="21">
        <f>C6*Assumptions!$B6</f>
        <v>4.949</v>
      </c>
      <c r="D15" s="21">
        <f>D6*Assumptions!$B6</f>
        <v>4.99849</v>
      </c>
      <c r="E15" s="21">
        <f>E6*Assumptions!$B6</f>
        <v>5.0484749</v>
      </c>
      <c r="F15" s="21">
        <f>F6*Assumptions!$B6</f>
        <v>5.098959649</v>
      </c>
      <c r="G15" s="21">
        <f>G6*Assumptions!$B6</f>
        <v>5.149949245</v>
      </c>
      <c r="H15" s="21">
        <f>H6*Assumptions!$B6</f>
        <v>5.201448738</v>
      </c>
      <c r="I15" s="21">
        <f>I6*Assumptions!$B6</f>
        <v>5.253463225</v>
      </c>
      <c r="J15" s="21">
        <f>J6*Assumptions!$B6</f>
        <v>5.305997858</v>
      </c>
      <c r="K15" s="21">
        <f>K6*Assumptions!$B6</f>
        <v>5.359057836</v>
      </c>
      <c r="L15" s="21">
        <f>L6*Assumptions!$B6</f>
        <v>5.412648415</v>
      </c>
      <c r="M15" s="21">
        <f>M6*Assumptions!$B6</f>
        <v>5.466774899</v>
      </c>
      <c r="N15" s="21">
        <f>N6*Assumptions!$B6</f>
        <v>5.521442648</v>
      </c>
      <c r="O15" s="21">
        <f>O6*Assumptions!$B6</f>
        <v>5.576657074</v>
      </c>
      <c r="P15" s="21">
        <f>P6*Assumptions!$B6</f>
        <v>5.632423645</v>
      </c>
      <c r="Q15" s="21">
        <f>Q6*Assumptions!$B6</f>
        <v>5.688747881</v>
      </c>
      <c r="R15" s="21">
        <f>R6*Assumptions!$B6</f>
        <v>5.74563536</v>
      </c>
      <c r="S15" s="21">
        <f>S6*Assumptions!$B6</f>
        <v>5.803091714</v>
      </c>
      <c r="T15" s="21">
        <f>T6*Assumptions!$B6</f>
        <v>5.861122631</v>
      </c>
      <c r="U15" s="21">
        <f>U6*Assumptions!$B6</f>
        <v>5.919733857</v>
      </c>
      <c r="V15" s="21">
        <f>V6*Assumptions!$B6</f>
        <v>5.978931196</v>
      </c>
      <c r="W15" s="21">
        <f>W6*Assumptions!$B6</f>
        <v>6.038720508</v>
      </c>
      <c r="X15" s="21">
        <f>X6*Assumptions!$B6</f>
        <v>6.099107713</v>
      </c>
      <c r="Y15" s="21">
        <f>Y6*Assumptions!$B6</f>
        <v>6.16009879</v>
      </c>
    </row>
    <row r="16">
      <c r="A16" s="7" t="str">
        <f t="shared" si="1"/>
        <v>Fruit Blast Cake</v>
      </c>
      <c r="B16" s="21">
        <f>B7*Assumptions!$B7</f>
        <v>29.6</v>
      </c>
      <c r="C16" s="21">
        <f>C7*Assumptions!$B7</f>
        <v>30.192</v>
      </c>
      <c r="D16" s="21">
        <f>D7*Assumptions!$B7</f>
        <v>30.79584</v>
      </c>
      <c r="E16" s="21">
        <f>E7*Assumptions!$B7</f>
        <v>31.4117568</v>
      </c>
      <c r="F16" s="21">
        <f>F7*Assumptions!$B7</f>
        <v>32.03999194</v>
      </c>
      <c r="G16" s="21">
        <f>G7*Assumptions!$B7</f>
        <v>32.68079177</v>
      </c>
      <c r="H16" s="21">
        <f>H7*Assumptions!$B7</f>
        <v>33.33440761</v>
      </c>
      <c r="I16" s="21">
        <f>I7*Assumptions!$B7</f>
        <v>34.00109576</v>
      </c>
      <c r="J16" s="21">
        <f>J7*Assumptions!$B7</f>
        <v>34.68111768</v>
      </c>
      <c r="K16" s="21">
        <f>K7*Assumptions!$B7</f>
        <v>35.37474003</v>
      </c>
      <c r="L16" s="21">
        <f>L7*Assumptions!$B7</f>
        <v>36.08223483</v>
      </c>
      <c r="M16" s="21">
        <f>M7*Assumptions!$B7</f>
        <v>36.80387953</v>
      </c>
      <c r="N16" s="21">
        <f>N7*Assumptions!$B7</f>
        <v>37.53995712</v>
      </c>
      <c r="O16" s="21">
        <f>O7*Assumptions!$B7</f>
        <v>38.29075626</v>
      </c>
      <c r="P16" s="21">
        <f>P7*Assumptions!$B7</f>
        <v>39.05657139</v>
      </c>
      <c r="Q16" s="21">
        <f>Q7*Assumptions!$B7</f>
        <v>39.83770281</v>
      </c>
      <c r="R16" s="21">
        <f>R7*Assumptions!$B7</f>
        <v>40.63445687</v>
      </c>
      <c r="S16" s="21">
        <f>S7*Assumptions!$B7</f>
        <v>41.44714601</v>
      </c>
      <c r="T16" s="21">
        <f>T7*Assumptions!$B7</f>
        <v>42.27608893</v>
      </c>
      <c r="U16" s="21">
        <f>U7*Assumptions!$B7</f>
        <v>43.12161071</v>
      </c>
      <c r="V16" s="21">
        <f>V7*Assumptions!$B7</f>
        <v>43.98404292</v>
      </c>
      <c r="W16" s="21">
        <f>W7*Assumptions!$B7</f>
        <v>44.86372378</v>
      </c>
      <c r="X16" s="21">
        <f>X7*Assumptions!$B7</f>
        <v>45.76099825</v>
      </c>
      <c r="Y16" s="21">
        <f>Y7*Assumptions!$B7</f>
        <v>46.67621822</v>
      </c>
    </row>
    <row r="17">
      <c r="A17" s="7" t="str">
        <f t="shared" si="1"/>
        <v>Choco Blast Cake</v>
      </c>
      <c r="B17" s="21">
        <f>B8*Assumptions!$B8</f>
        <v>33.3</v>
      </c>
      <c r="C17" s="21">
        <f>C8*Assumptions!$B8</f>
        <v>34.299</v>
      </c>
      <c r="D17" s="21">
        <f>D8*Assumptions!$B8</f>
        <v>35.32797</v>
      </c>
      <c r="E17" s="21">
        <f>E8*Assumptions!$B8</f>
        <v>36.3878091</v>
      </c>
      <c r="F17" s="21">
        <f>F8*Assumptions!$B8</f>
        <v>37.47944337</v>
      </c>
      <c r="G17" s="21">
        <f>G8*Assumptions!$B8</f>
        <v>38.60382667</v>
      </c>
      <c r="H17" s="21">
        <f>H8*Assumptions!$B8</f>
        <v>39.76194147</v>
      </c>
      <c r="I17" s="21">
        <f>I8*Assumptions!$B8</f>
        <v>40.95479972</v>
      </c>
      <c r="J17" s="21">
        <f>J8*Assumptions!$B8</f>
        <v>42.18344371</v>
      </c>
      <c r="K17" s="21">
        <f>K8*Assumptions!$B8</f>
        <v>43.44894702</v>
      </c>
      <c r="L17" s="21">
        <f>L8*Assumptions!$B8</f>
        <v>44.75241543</v>
      </c>
      <c r="M17" s="21">
        <f>M8*Assumptions!$B8</f>
        <v>46.0949879</v>
      </c>
      <c r="N17" s="21">
        <f>N8*Assumptions!$B8</f>
        <v>47.47783753</v>
      </c>
      <c r="O17" s="21">
        <f>O8*Assumptions!$B8</f>
        <v>48.90217266</v>
      </c>
      <c r="P17" s="21">
        <f>P8*Assumptions!$B8</f>
        <v>50.36923784</v>
      </c>
      <c r="Q17" s="21">
        <f>Q8*Assumptions!$B8</f>
        <v>51.88031497</v>
      </c>
      <c r="R17" s="21">
        <f>R8*Assumptions!$B8</f>
        <v>53.43672442</v>
      </c>
      <c r="S17" s="21">
        <f>S8*Assumptions!$B8</f>
        <v>55.03982615</v>
      </c>
      <c r="T17" s="21">
        <f>T8*Assumptions!$B8</f>
        <v>56.69102094</v>
      </c>
      <c r="U17" s="21">
        <f>U8*Assumptions!$B8</f>
        <v>58.39175157</v>
      </c>
      <c r="V17" s="21">
        <f>V8*Assumptions!$B8</f>
        <v>60.14350411</v>
      </c>
      <c r="W17" s="21">
        <f>W8*Assumptions!$B8</f>
        <v>61.94780924</v>
      </c>
      <c r="X17" s="21">
        <f>X8*Assumptions!$B8</f>
        <v>63.80624352</v>
      </c>
      <c r="Y17" s="21">
        <f>Y8*Assumptions!$B8</f>
        <v>65.72043082</v>
      </c>
    </row>
    <row r="18">
      <c r="A18" s="18" t="s">
        <v>26</v>
      </c>
      <c r="B18" s="22"/>
      <c r="C18" s="22"/>
      <c r="D18" s="22"/>
      <c r="E18" s="22"/>
      <c r="F18" s="22"/>
      <c r="G18" s="22"/>
      <c r="H18" s="22"/>
      <c r="I18" s="22"/>
      <c r="J18" s="22"/>
      <c r="K18" s="22"/>
      <c r="L18" s="22"/>
      <c r="M18" s="22"/>
      <c r="N18" s="22"/>
      <c r="O18" s="22"/>
      <c r="P18" s="22"/>
      <c r="Q18" s="22"/>
      <c r="R18" s="22"/>
      <c r="S18" s="22"/>
      <c r="T18" s="22"/>
      <c r="U18" s="22"/>
      <c r="V18" s="22"/>
      <c r="W18" s="22"/>
      <c r="X18" s="22"/>
      <c r="Y18" s="22"/>
    </row>
    <row r="19">
      <c r="A19" s="7" t="str">
        <f t="shared" ref="A19:A24" si="2">A12</f>
        <v>Fruit Cake</v>
      </c>
      <c r="B19" s="21">
        <f>B3*Assumptions!$C3</f>
        <v>22.5</v>
      </c>
      <c r="C19" s="21">
        <f>C3*Assumptions!$C3</f>
        <v>23.175</v>
      </c>
      <c r="D19" s="21">
        <f>D3*Assumptions!$C3</f>
        <v>23.87025</v>
      </c>
      <c r="E19" s="21">
        <f>E3*Assumptions!$C3</f>
        <v>24.5863575</v>
      </c>
      <c r="F19" s="21">
        <f>F3*Assumptions!$C3</f>
        <v>25.32394823</v>
      </c>
      <c r="G19" s="21">
        <f>G3*Assumptions!$C3</f>
        <v>26.08366667</v>
      </c>
      <c r="H19" s="21">
        <f>H3*Assumptions!$C3</f>
        <v>26.86617667</v>
      </c>
      <c r="I19" s="21">
        <f>I3*Assumptions!$C3</f>
        <v>27.67216197</v>
      </c>
      <c r="J19" s="21">
        <f>J3*Assumptions!$C3</f>
        <v>28.50232683</v>
      </c>
      <c r="K19" s="21">
        <f>K3*Assumptions!$C3</f>
        <v>29.35739664</v>
      </c>
      <c r="L19" s="21">
        <f>L3*Assumptions!$C3</f>
        <v>30.23811854</v>
      </c>
      <c r="M19" s="21">
        <f>M3*Assumptions!$C3</f>
        <v>31.14526209</v>
      </c>
      <c r="N19" s="21">
        <f>N3*Assumptions!$C3</f>
        <v>32.07961995</v>
      </c>
      <c r="O19" s="21">
        <f>O3*Assumptions!$C3</f>
        <v>33.04200855</v>
      </c>
      <c r="P19" s="21">
        <f>P3*Assumptions!$C3</f>
        <v>34.03326881</v>
      </c>
      <c r="Q19" s="21">
        <f>Q3*Assumptions!$C3</f>
        <v>35.05426687</v>
      </c>
      <c r="R19" s="21">
        <f>R3*Assumptions!$C3</f>
        <v>36.10589488</v>
      </c>
      <c r="S19" s="21">
        <f>S3*Assumptions!$C3</f>
        <v>37.18907173</v>
      </c>
      <c r="T19" s="21">
        <f>T3*Assumptions!$C3</f>
        <v>38.30474388</v>
      </c>
      <c r="U19" s="21">
        <f>U3*Assumptions!$C3</f>
        <v>39.45388619</v>
      </c>
      <c r="V19" s="21">
        <f>V3*Assumptions!$C3</f>
        <v>40.63750278</v>
      </c>
      <c r="W19" s="21">
        <f>W3*Assumptions!$C3</f>
        <v>41.85662786</v>
      </c>
      <c r="X19" s="21">
        <f>X3*Assumptions!$C3</f>
        <v>43.1123267</v>
      </c>
      <c r="Y19" s="21">
        <f>Y3*Assumptions!$C3</f>
        <v>44.4056965</v>
      </c>
    </row>
    <row r="20">
      <c r="A20" s="7" t="str">
        <f t="shared" si="2"/>
        <v>Choco Cake</v>
      </c>
      <c r="B20" s="21">
        <f>B4*Assumptions!$C4</f>
        <v>16.5</v>
      </c>
      <c r="C20" s="21">
        <f>C4*Assumptions!$C4</f>
        <v>17.16</v>
      </c>
      <c r="D20" s="21">
        <f>D4*Assumptions!$C4</f>
        <v>17.8464</v>
      </c>
      <c r="E20" s="21">
        <f>E4*Assumptions!$C4</f>
        <v>18.560256</v>
      </c>
      <c r="F20" s="21">
        <f>F4*Assumptions!$C4</f>
        <v>19.30266624</v>
      </c>
      <c r="G20" s="21">
        <f>G4*Assumptions!$C4</f>
        <v>20.07477289</v>
      </c>
      <c r="H20" s="21">
        <f>H4*Assumptions!$C4</f>
        <v>20.87776381</v>
      </c>
      <c r="I20" s="21">
        <f>I4*Assumptions!$C4</f>
        <v>21.71287436</v>
      </c>
      <c r="J20" s="21">
        <f>J4*Assumptions!$C4</f>
        <v>22.58138933</v>
      </c>
      <c r="K20" s="21">
        <f>K4*Assumptions!$C4</f>
        <v>23.4846449</v>
      </c>
      <c r="L20" s="21">
        <f>L4*Assumptions!$C4</f>
        <v>24.4240307</v>
      </c>
      <c r="M20" s="21">
        <f>M4*Assumptions!$C4</f>
        <v>25.40099193</v>
      </c>
      <c r="N20" s="21">
        <f>N4*Assumptions!$C4</f>
        <v>26.41703161</v>
      </c>
      <c r="O20" s="21">
        <f>O4*Assumptions!$C4</f>
        <v>27.47371287</v>
      </c>
      <c r="P20" s="21">
        <f>P4*Assumptions!$C4</f>
        <v>28.57266139</v>
      </c>
      <c r="Q20" s="21">
        <f>Q4*Assumptions!$C4</f>
        <v>29.71556784</v>
      </c>
      <c r="R20" s="21">
        <f>R4*Assumptions!$C4</f>
        <v>30.90419055</v>
      </c>
      <c r="S20" s="21">
        <f>S4*Assumptions!$C4</f>
        <v>32.14035818</v>
      </c>
      <c r="T20" s="21">
        <f>T4*Assumptions!$C4</f>
        <v>33.4259725</v>
      </c>
      <c r="U20" s="21">
        <f>U4*Assumptions!$C4</f>
        <v>34.7630114</v>
      </c>
      <c r="V20" s="21">
        <f>V4*Assumptions!$C4</f>
        <v>36.15353186</v>
      </c>
      <c r="W20" s="21">
        <f>W4*Assumptions!$C4</f>
        <v>37.59967313</v>
      </c>
      <c r="X20" s="21">
        <f>X4*Assumptions!$C4</f>
        <v>39.10366006</v>
      </c>
      <c r="Y20" s="21">
        <f>Y4*Assumptions!$C4</f>
        <v>40.66780646</v>
      </c>
    </row>
    <row r="21">
      <c r="A21" s="7" t="str">
        <f t="shared" si="2"/>
        <v>Pineapple Cake</v>
      </c>
      <c r="B21" s="21">
        <f>B5*Assumptions!$C5</f>
        <v>7.6</v>
      </c>
      <c r="C21" s="21">
        <f>C5*Assumptions!$C5</f>
        <v>7.676</v>
      </c>
      <c r="D21" s="21">
        <f>D5*Assumptions!$C5</f>
        <v>7.75276</v>
      </c>
      <c r="E21" s="21">
        <f>E5*Assumptions!$C5</f>
        <v>7.8302876</v>
      </c>
      <c r="F21" s="21">
        <f>F5*Assumptions!$C5</f>
        <v>7.908590476</v>
      </c>
      <c r="G21" s="21">
        <f>G5*Assumptions!$C5</f>
        <v>7.987676381</v>
      </c>
      <c r="H21" s="21">
        <f>H5*Assumptions!$C5</f>
        <v>8.067553145</v>
      </c>
      <c r="I21" s="21">
        <f>I5*Assumptions!$C5</f>
        <v>8.148228676</v>
      </c>
      <c r="J21" s="21">
        <f>J5*Assumptions!$C5</f>
        <v>8.229710963</v>
      </c>
      <c r="K21" s="21">
        <f>K5*Assumptions!$C5</f>
        <v>8.312008072</v>
      </c>
      <c r="L21" s="21">
        <f>L5*Assumptions!$C5</f>
        <v>8.395128153</v>
      </c>
      <c r="M21" s="21">
        <f>M5*Assumptions!$C5</f>
        <v>8.479079435</v>
      </c>
      <c r="N21" s="21">
        <f>N5*Assumptions!$C5</f>
        <v>8.563870229</v>
      </c>
      <c r="O21" s="21">
        <f>O5*Assumptions!$C5</f>
        <v>8.649508931</v>
      </c>
      <c r="P21" s="21">
        <f>P5*Assumptions!$C5</f>
        <v>8.736004021</v>
      </c>
      <c r="Q21" s="21">
        <f>Q5*Assumptions!$C5</f>
        <v>8.823364061</v>
      </c>
      <c r="R21" s="21">
        <f>R5*Assumptions!$C5</f>
        <v>8.911597701</v>
      </c>
      <c r="S21" s="21">
        <f>S5*Assumptions!$C5</f>
        <v>9.000713678</v>
      </c>
      <c r="T21" s="21">
        <f>T5*Assumptions!$C5</f>
        <v>9.090720815</v>
      </c>
      <c r="U21" s="21">
        <f>U5*Assumptions!$C5</f>
        <v>9.181628023</v>
      </c>
      <c r="V21" s="21">
        <f>V5*Assumptions!$C5</f>
        <v>9.273444304</v>
      </c>
      <c r="W21" s="21">
        <f>W5*Assumptions!$C5</f>
        <v>9.366178747</v>
      </c>
      <c r="X21" s="21">
        <f>X5*Assumptions!$C5</f>
        <v>9.459840534</v>
      </c>
      <c r="Y21" s="21">
        <f>Y5*Assumptions!$C5</f>
        <v>9.554438939</v>
      </c>
    </row>
    <row r="22">
      <c r="A22" s="7" t="str">
        <f t="shared" si="2"/>
        <v>Orange Cake</v>
      </c>
      <c r="B22" s="21">
        <f>B6*Assumptions!$C6</f>
        <v>1</v>
      </c>
      <c r="C22" s="21">
        <f>C6*Assumptions!$C6</f>
        <v>1.01</v>
      </c>
      <c r="D22" s="21">
        <f>D6*Assumptions!$C6</f>
        <v>1.0201</v>
      </c>
      <c r="E22" s="21">
        <f>E6*Assumptions!$C6</f>
        <v>1.030301</v>
      </c>
      <c r="F22" s="21">
        <f>F6*Assumptions!$C6</f>
        <v>1.04060401</v>
      </c>
      <c r="G22" s="21">
        <f>G6*Assumptions!$C6</f>
        <v>1.05101005</v>
      </c>
      <c r="H22" s="21">
        <f>H6*Assumptions!$C6</f>
        <v>1.061520151</v>
      </c>
      <c r="I22" s="21">
        <f>I6*Assumptions!$C6</f>
        <v>1.072135352</v>
      </c>
      <c r="J22" s="21">
        <f>J6*Assumptions!$C6</f>
        <v>1.082856706</v>
      </c>
      <c r="K22" s="21">
        <f>K6*Assumptions!$C6</f>
        <v>1.093685273</v>
      </c>
      <c r="L22" s="21">
        <f>L6*Assumptions!$C6</f>
        <v>1.104622125</v>
      </c>
      <c r="M22" s="21">
        <f>M6*Assumptions!$C6</f>
        <v>1.115668347</v>
      </c>
      <c r="N22" s="21">
        <f>N6*Assumptions!$C6</f>
        <v>1.12682503</v>
      </c>
      <c r="O22" s="21">
        <f>O6*Assumptions!$C6</f>
        <v>1.13809328</v>
      </c>
      <c r="P22" s="21">
        <f>P6*Assumptions!$C6</f>
        <v>1.149474213</v>
      </c>
      <c r="Q22" s="21">
        <f>Q6*Assumptions!$C6</f>
        <v>1.160968955</v>
      </c>
      <c r="R22" s="21">
        <f>R6*Assumptions!$C6</f>
        <v>1.172578645</v>
      </c>
      <c r="S22" s="21">
        <f>S6*Assumptions!$C6</f>
        <v>1.184304431</v>
      </c>
      <c r="T22" s="21">
        <f>T6*Assumptions!$C6</f>
        <v>1.196147476</v>
      </c>
      <c r="U22" s="21">
        <f>U6*Assumptions!$C6</f>
        <v>1.20810895</v>
      </c>
      <c r="V22" s="21">
        <f>V6*Assumptions!$C6</f>
        <v>1.22019004</v>
      </c>
      <c r="W22" s="21">
        <f>W6*Assumptions!$C6</f>
        <v>1.23239194</v>
      </c>
      <c r="X22" s="21">
        <f>X6*Assumptions!$C6</f>
        <v>1.24471586</v>
      </c>
      <c r="Y22" s="21">
        <f>Y6*Assumptions!$C6</f>
        <v>1.257163018</v>
      </c>
    </row>
    <row r="23">
      <c r="A23" s="7" t="str">
        <f t="shared" si="2"/>
        <v>Fruit Blast Cake</v>
      </c>
      <c r="B23" s="21">
        <f>B7*Assumptions!$C7</f>
        <v>12.8</v>
      </c>
      <c r="C23" s="21">
        <f>C7*Assumptions!$C7</f>
        <v>13.056</v>
      </c>
      <c r="D23" s="21">
        <f>D7*Assumptions!$C7</f>
        <v>13.31712</v>
      </c>
      <c r="E23" s="21">
        <f>E7*Assumptions!$C7</f>
        <v>13.5834624</v>
      </c>
      <c r="F23" s="21">
        <f>F7*Assumptions!$C7</f>
        <v>13.85513165</v>
      </c>
      <c r="G23" s="21">
        <f>G7*Assumptions!$C7</f>
        <v>14.13223428</v>
      </c>
      <c r="H23" s="21">
        <f>H7*Assumptions!$C7</f>
        <v>14.41487897</v>
      </c>
      <c r="I23" s="21">
        <f>I7*Assumptions!$C7</f>
        <v>14.70317655</v>
      </c>
      <c r="J23" s="21">
        <f>J7*Assumptions!$C7</f>
        <v>14.99724008</v>
      </c>
      <c r="K23" s="21">
        <f>K7*Assumptions!$C7</f>
        <v>15.29718488</v>
      </c>
      <c r="L23" s="21">
        <f>L7*Assumptions!$C7</f>
        <v>15.60312858</v>
      </c>
      <c r="M23" s="21">
        <f>M7*Assumptions!$C7</f>
        <v>15.91519115</v>
      </c>
      <c r="N23" s="21">
        <f>N7*Assumptions!$C7</f>
        <v>16.23349497</v>
      </c>
      <c r="O23" s="21">
        <f>O7*Assumptions!$C7</f>
        <v>16.55816487</v>
      </c>
      <c r="P23" s="21">
        <f>P7*Assumptions!$C7</f>
        <v>16.88932817</v>
      </c>
      <c r="Q23" s="21">
        <f>Q7*Assumptions!$C7</f>
        <v>17.22711473</v>
      </c>
      <c r="R23" s="21">
        <f>R7*Assumptions!$C7</f>
        <v>17.57165703</v>
      </c>
      <c r="S23" s="21">
        <f>S7*Assumptions!$C7</f>
        <v>17.92309017</v>
      </c>
      <c r="T23" s="21">
        <f>T7*Assumptions!$C7</f>
        <v>18.28155197</v>
      </c>
      <c r="U23" s="21">
        <f>U7*Assumptions!$C7</f>
        <v>18.64718301</v>
      </c>
      <c r="V23" s="21">
        <f>V7*Assumptions!$C7</f>
        <v>19.02012667</v>
      </c>
      <c r="W23" s="21">
        <f>W7*Assumptions!$C7</f>
        <v>19.4005292</v>
      </c>
      <c r="X23" s="21">
        <f>X7*Assumptions!$C7</f>
        <v>19.78853979</v>
      </c>
      <c r="Y23" s="21">
        <f>Y7*Assumptions!$C7</f>
        <v>20.18431058</v>
      </c>
    </row>
    <row r="24">
      <c r="A24" s="7" t="str">
        <f t="shared" si="2"/>
        <v>Choco Blast Cake</v>
      </c>
      <c r="B24" s="21">
        <f>B8*Assumptions!$C8</f>
        <v>13.5</v>
      </c>
      <c r="C24" s="21">
        <f>C8*Assumptions!$C8</f>
        <v>13.905</v>
      </c>
      <c r="D24" s="21">
        <f>D8*Assumptions!$C8</f>
        <v>14.32215</v>
      </c>
      <c r="E24" s="21">
        <f>E8*Assumptions!$C8</f>
        <v>14.7518145</v>
      </c>
      <c r="F24" s="21">
        <f>F8*Assumptions!$C8</f>
        <v>15.19436894</v>
      </c>
      <c r="G24" s="21">
        <f>G8*Assumptions!$C8</f>
        <v>15.6502</v>
      </c>
      <c r="H24" s="21">
        <f>H8*Assumptions!$C8</f>
        <v>16.119706</v>
      </c>
      <c r="I24" s="21">
        <f>I8*Assumptions!$C8</f>
        <v>16.60329718</v>
      </c>
      <c r="J24" s="21">
        <f>J8*Assumptions!$C8</f>
        <v>17.1013961</v>
      </c>
      <c r="K24" s="21">
        <f>K8*Assumptions!$C8</f>
        <v>17.61443798</v>
      </c>
      <c r="L24" s="21">
        <f>L8*Assumptions!$C8</f>
        <v>18.14287112</v>
      </c>
      <c r="M24" s="21">
        <f>M8*Assumptions!$C8</f>
        <v>18.68715725</v>
      </c>
      <c r="N24" s="21">
        <f>N8*Assumptions!$C8</f>
        <v>19.24777197</v>
      </c>
      <c r="O24" s="21">
        <f>O8*Assumptions!$C8</f>
        <v>19.82520513</v>
      </c>
      <c r="P24" s="21">
        <f>P8*Assumptions!$C8</f>
        <v>20.41996129</v>
      </c>
      <c r="Q24" s="21">
        <f>Q8*Assumptions!$C8</f>
        <v>21.03256012</v>
      </c>
      <c r="R24" s="21">
        <f>R8*Assumptions!$C8</f>
        <v>21.66353693</v>
      </c>
      <c r="S24" s="21">
        <f>S8*Assumptions!$C8</f>
        <v>22.31344304</v>
      </c>
      <c r="T24" s="21">
        <f>T8*Assumptions!$C8</f>
        <v>22.98284633</v>
      </c>
      <c r="U24" s="21">
        <f>U8*Assumptions!$C8</f>
        <v>23.67233172</v>
      </c>
      <c r="V24" s="21">
        <f>V8*Assumptions!$C8</f>
        <v>24.38250167</v>
      </c>
      <c r="W24" s="21">
        <f>W8*Assumptions!$C8</f>
        <v>25.11397672</v>
      </c>
      <c r="X24" s="21">
        <f>X8*Assumptions!$C8</f>
        <v>25.86739602</v>
      </c>
      <c r="Y24" s="21">
        <f>Y8*Assumptions!$C8</f>
        <v>26.6434179</v>
      </c>
    </row>
    <row r="25">
      <c r="A25" s="18" t="s">
        <v>43</v>
      </c>
      <c r="B25" s="22"/>
      <c r="C25" s="22"/>
      <c r="D25" s="22"/>
      <c r="E25" s="22"/>
      <c r="F25" s="22"/>
      <c r="G25" s="22"/>
      <c r="H25" s="22"/>
      <c r="I25" s="22"/>
      <c r="J25" s="22"/>
      <c r="K25" s="22"/>
      <c r="L25" s="22"/>
      <c r="M25" s="22"/>
      <c r="N25" s="22"/>
      <c r="O25" s="22"/>
      <c r="P25" s="22"/>
      <c r="Q25" s="22"/>
      <c r="R25" s="22"/>
      <c r="S25" s="22"/>
      <c r="T25" s="22"/>
      <c r="U25" s="22"/>
      <c r="V25" s="22"/>
      <c r="W25" s="22"/>
      <c r="X25" s="22"/>
      <c r="Y25" s="22"/>
    </row>
    <row r="26">
      <c r="A26" s="7" t="str">
        <f t="shared" ref="A26:A31" si="3">A19</f>
        <v>Fruit Cake</v>
      </c>
      <c r="B26" s="21">
        <f>B3*Assumptions!$D3</f>
        <v>9</v>
      </c>
      <c r="C26" s="21">
        <f>C3*Assumptions!$D3</f>
        <v>9.27</v>
      </c>
      <c r="D26" s="21">
        <f>D3*Assumptions!$D3</f>
        <v>9.5481</v>
      </c>
      <c r="E26" s="21">
        <f>E3*Assumptions!$D3</f>
        <v>9.834543</v>
      </c>
      <c r="F26" s="21">
        <f>F3*Assumptions!$D3</f>
        <v>10.12957929</v>
      </c>
      <c r="G26" s="21">
        <f>G3*Assumptions!$D3</f>
        <v>10.43346667</v>
      </c>
      <c r="H26" s="21">
        <f>H3*Assumptions!$D3</f>
        <v>10.74647067</v>
      </c>
      <c r="I26" s="21">
        <f>I3*Assumptions!$D3</f>
        <v>11.06886479</v>
      </c>
      <c r="J26" s="21">
        <f>J3*Assumptions!$D3</f>
        <v>11.40093073</v>
      </c>
      <c r="K26" s="21">
        <f>K3*Assumptions!$D3</f>
        <v>11.74295865</v>
      </c>
      <c r="L26" s="21">
        <f>L3*Assumptions!$D3</f>
        <v>12.09524741</v>
      </c>
      <c r="M26" s="21">
        <f>M3*Assumptions!$D3</f>
        <v>12.45810484</v>
      </c>
      <c r="N26" s="21">
        <f>N3*Assumptions!$D3</f>
        <v>12.83184798</v>
      </c>
      <c r="O26" s="21">
        <f>O3*Assumptions!$D3</f>
        <v>13.21680342</v>
      </c>
      <c r="P26" s="21">
        <f>P3*Assumptions!$D3</f>
        <v>13.61330752</v>
      </c>
      <c r="Q26" s="21">
        <f>Q3*Assumptions!$D3</f>
        <v>14.02170675</v>
      </c>
      <c r="R26" s="21">
        <f>R3*Assumptions!$D3</f>
        <v>14.44235795</v>
      </c>
      <c r="S26" s="21">
        <f>S3*Assumptions!$D3</f>
        <v>14.87562869</v>
      </c>
      <c r="T26" s="21">
        <f>T3*Assumptions!$D3</f>
        <v>15.32189755</v>
      </c>
      <c r="U26" s="21">
        <f>U3*Assumptions!$D3</f>
        <v>15.78155448</v>
      </c>
      <c r="V26" s="21">
        <f>V3*Assumptions!$D3</f>
        <v>16.25500111</v>
      </c>
      <c r="W26" s="21">
        <f>W3*Assumptions!$D3</f>
        <v>16.74265115</v>
      </c>
      <c r="X26" s="21">
        <f>X3*Assumptions!$D3</f>
        <v>17.24493068</v>
      </c>
      <c r="Y26" s="21">
        <f>Y3*Assumptions!$D3</f>
        <v>17.7622786</v>
      </c>
    </row>
    <row r="27">
      <c r="A27" s="7" t="str">
        <f t="shared" si="3"/>
        <v>Choco Cake</v>
      </c>
      <c r="B27" s="21">
        <f>B4*Assumptions!$D4</f>
        <v>35.2</v>
      </c>
      <c r="C27" s="21">
        <f>C4*Assumptions!$D4</f>
        <v>36.608</v>
      </c>
      <c r="D27" s="21">
        <f>D4*Assumptions!$D4</f>
        <v>38.07232</v>
      </c>
      <c r="E27" s="21">
        <f>E4*Assumptions!$D4</f>
        <v>39.5952128</v>
      </c>
      <c r="F27" s="21">
        <f>F4*Assumptions!$D4</f>
        <v>41.17902131</v>
      </c>
      <c r="G27" s="21">
        <f>G4*Assumptions!$D4</f>
        <v>42.82618216</v>
      </c>
      <c r="H27" s="21">
        <f>H4*Assumptions!$D4</f>
        <v>44.53922945</v>
      </c>
      <c r="I27" s="21">
        <f>I4*Assumptions!$D4</f>
        <v>46.32079863</v>
      </c>
      <c r="J27" s="21">
        <f>J4*Assumptions!$D4</f>
        <v>48.17363057</v>
      </c>
      <c r="K27" s="21">
        <f>K4*Assumptions!$D4</f>
        <v>50.1005758</v>
      </c>
      <c r="L27" s="21">
        <f>L4*Assumptions!$D4</f>
        <v>52.10459883</v>
      </c>
      <c r="M27" s="21">
        <f>M4*Assumptions!$D4</f>
        <v>54.18878278</v>
      </c>
      <c r="N27" s="21">
        <f>N4*Assumptions!$D4</f>
        <v>56.35633409</v>
      </c>
      <c r="O27" s="21">
        <f>O4*Assumptions!$D4</f>
        <v>58.61058746</v>
      </c>
      <c r="P27" s="21">
        <f>P4*Assumptions!$D4</f>
        <v>60.95501096</v>
      </c>
      <c r="Q27" s="21">
        <f>Q4*Assumptions!$D4</f>
        <v>63.39321139</v>
      </c>
      <c r="R27" s="21">
        <f>R4*Assumptions!$D4</f>
        <v>65.92893985</v>
      </c>
      <c r="S27" s="21">
        <f>S4*Assumptions!$D4</f>
        <v>68.56609744</v>
      </c>
      <c r="T27" s="21">
        <f>T4*Assumptions!$D4</f>
        <v>71.30874134</v>
      </c>
      <c r="U27" s="21">
        <f>U4*Assumptions!$D4</f>
        <v>74.16109099</v>
      </c>
      <c r="V27" s="21">
        <f>V4*Assumptions!$D4</f>
        <v>77.12753463</v>
      </c>
      <c r="W27" s="21">
        <f>W4*Assumptions!$D4</f>
        <v>80.21263602</v>
      </c>
      <c r="X27" s="21">
        <f>X4*Assumptions!$D4</f>
        <v>83.42114146</v>
      </c>
      <c r="Y27" s="21">
        <f>Y4*Assumptions!$D4</f>
        <v>86.75798712</v>
      </c>
    </row>
    <row r="28">
      <c r="A28" s="7" t="str">
        <f t="shared" si="3"/>
        <v>Pineapple Cake</v>
      </c>
      <c r="B28" s="21">
        <f>B5*Assumptions!$D5</f>
        <v>8</v>
      </c>
      <c r="C28" s="21">
        <f>C5*Assumptions!$D5</f>
        <v>8.08</v>
      </c>
      <c r="D28" s="21">
        <f>D5*Assumptions!$D5</f>
        <v>8.1608</v>
      </c>
      <c r="E28" s="21">
        <f>E5*Assumptions!$D5</f>
        <v>8.242408</v>
      </c>
      <c r="F28" s="21">
        <f>F5*Assumptions!$D5</f>
        <v>8.32483208</v>
      </c>
      <c r="G28" s="21">
        <f>G5*Assumptions!$D5</f>
        <v>8.408080401</v>
      </c>
      <c r="H28" s="21">
        <f>H5*Assumptions!$D5</f>
        <v>8.492161205</v>
      </c>
      <c r="I28" s="21">
        <f>I5*Assumptions!$D5</f>
        <v>8.577082817</v>
      </c>
      <c r="J28" s="21">
        <f>J5*Assumptions!$D5</f>
        <v>8.662853645</v>
      </c>
      <c r="K28" s="21">
        <f>K5*Assumptions!$D5</f>
        <v>8.749482181</v>
      </c>
      <c r="L28" s="21">
        <f>L5*Assumptions!$D5</f>
        <v>8.836977003</v>
      </c>
      <c r="M28" s="21">
        <f>M5*Assumptions!$D5</f>
        <v>8.925346773</v>
      </c>
      <c r="N28" s="21">
        <f>N5*Assumptions!$D5</f>
        <v>9.014600241</v>
      </c>
      <c r="O28" s="21">
        <f>O5*Assumptions!$D5</f>
        <v>9.104746243</v>
      </c>
      <c r="P28" s="21">
        <f>P5*Assumptions!$D5</f>
        <v>9.195793706</v>
      </c>
      <c r="Q28" s="21">
        <f>Q5*Assumptions!$D5</f>
        <v>9.287751643</v>
      </c>
      <c r="R28" s="21">
        <f>R5*Assumptions!$D5</f>
        <v>9.380629159</v>
      </c>
      <c r="S28" s="21">
        <f>S5*Assumptions!$D5</f>
        <v>9.474435451</v>
      </c>
      <c r="T28" s="21">
        <f>T5*Assumptions!$D5</f>
        <v>9.569179805</v>
      </c>
      <c r="U28" s="21">
        <f>U5*Assumptions!$D5</f>
        <v>9.664871604</v>
      </c>
      <c r="V28" s="21">
        <f>V5*Assumptions!$D5</f>
        <v>9.76152032</v>
      </c>
      <c r="W28" s="21">
        <f>W5*Assumptions!$D5</f>
        <v>9.859135523</v>
      </c>
      <c r="X28" s="21">
        <f>X5*Assumptions!$D5</f>
        <v>9.957726878</v>
      </c>
      <c r="Y28" s="21">
        <f>Y5*Assumptions!$D5</f>
        <v>10.05730415</v>
      </c>
    </row>
    <row r="29">
      <c r="A29" s="7" t="str">
        <f t="shared" si="3"/>
        <v>Orange Cake</v>
      </c>
      <c r="B29" s="21">
        <f>B6*Assumptions!$D6</f>
        <v>2</v>
      </c>
      <c r="C29" s="21">
        <f>C6*Assumptions!$D6</f>
        <v>2.02</v>
      </c>
      <c r="D29" s="21">
        <f>D6*Assumptions!$D6</f>
        <v>2.0402</v>
      </c>
      <c r="E29" s="21">
        <f>E6*Assumptions!$D6</f>
        <v>2.060602</v>
      </c>
      <c r="F29" s="21">
        <f>F6*Assumptions!$D6</f>
        <v>2.08120802</v>
      </c>
      <c r="G29" s="21">
        <f>G6*Assumptions!$D6</f>
        <v>2.1020201</v>
      </c>
      <c r="H29" s="21">
        <f>H6*Assumptions!$D6</f>
        <v>2.123040301</v>
      </c>
      <c r="I29" s="21">
        <f>I6*Assumptions!$D6</f>
        <v>2.144270704</v>
      </c>
      <c r="J29" s="21">
        <f>J6*Assumptions!$D6</f>
        <v>2.165713411</v>
      </c>
      <c r="K29" s="21">
        <f>K6*Assumptions!$D6</f>
        <v>2.187370545</v>
      </c>
      <c r="L29" s="21">
        <f>L6*Assumptions!$D6</f>
        <v>2.209244251</v>
      </c>
      <c r="M29" s="21">
        <f>M6*Assumptions!$D6</f>
        <v>2.231336693</v>
      </c>
      <c r="N29" s="21">
        <f>N6*Assumptions!$D6</f>
        <v>2.25365006</v>
      </c>
      <c r="O29" s="21">
        <f>O6*Assumptions!$D6</f>
        <v>2.276186561</v>
      </c>
      <c r="P29" s="21">
        <f>P6*Assumptions!$D6</f>
        <v>2.298948426</v>
      </c>
      <c r="Q29" s="21">
        <f>Q6*Assumptions!$D6</f>
        <v>2.321937911</v>
      </c>
      <c r="R29" s="21">
        <f>R6*Assumptions!$D6</f>
        <v>2.34515729</v>
      </c>
      <c r="S29" s="21">
        <f>S6*Assumptions!$D6</f>
        <v>2.368608863</v>
      </c>
      <c r="T29" s="21">
        <f>T6*Assumptions!$D6</f>
        <v>2.392294951</v>
      </c>
      <c r="U29" s="21">
        <f>U6*Assumptions!$D6</f>
        <v>2.416217901</v>
      </c>
      <c r="V29" s="21">
        <f>V6*Assumptions!$D6</f>
        <v>2.44038008</v>
      </c>
      <c r="W29" s="21">
        <f>W6*Assumptions!$D6</f>
        <v>2.464783881</v>
      </c>
      <c r="X29" s="21">
        <f>X6*Assumptions!$D6</f>
        <v>2.48943172</v>
      </c>
      <c r="Y29" s="21">
        <f>Y6*Assumptions!$D6</f>
        <v>2.514326037</v>
      </c>
    </row>
    <row r="30">
      <c r="A30" s="7" t="str">
        <f t="shared" si="3"/>
        <v>Fruit Blast Cake</v>
      </c>
      <c r="B30" s="21">
        <f>B7*Assumptions!$D7</f>
        <v>12</v>
      </c>
      <c r="C30" s="21">
        <f>C7*Assumptions!$D7</f>
        <v>12.24</v>
      </c>
      <c r="D30" s="21">
        <f>D7*Assumptions!$D7</f>
        <v>12.4848</v>
      </c>
      <c r="E30" s="21">
        <f>E7*Assumptions!$D7</f>
        <v>12.734496</v>
      </c>
      <c r="F30" s="21">
        <f>F7*Assumptions!$D7</f>
        <v>12.98918592</v>
      </c>
      <c r="G30" s="21">
        <f>G7*Assumptions!$D7</f>
        <v>13.24896964</v>
      </c>
      <c r="H30" s="21">
        <f>H7*Assumptions!$D7</f>
        <v>13.51394903</v>
      </c>
      <c r="I30" s="21">
        <f>I7*Assumptions!$D7</f>
        <v>13.78422801</v>
      </c>
      <c r="J30" s="21">
        <f>J7*Assumptions!$D7</f>
        <v>14.05991257</v>
      </c>
      <c r="K30" s="21">
        <f>K7*Assumptions!$D7</f>
        <v>14.34111082</v>
      </c>
      <c r="L30" s="21">
        <f>L7*Assumptions!$D7</f>
        <v>14.62793304</v>
      </c>
      <c r="M30" s="21">
        <f>M7*Assumptions!$D7</f>
        <v>14.9204917</v>
      </c>
      <c r="N30" s="21">
        <f>N7*Assumptions!$D7</f>
        <v>15.21890153</v>
      </c>
      <c r="O30" s="21">
        <f>O7*Assumptions!$D7</f>
        <v>15.52327957</v>
      </c>
      <c r="P30" s="21">
        <f>P7*Assumptions!$D7</f>
        <v>15.83374516</v>
      </c>
      <c r="Q30" s="21">
        <f>Q7*Assumptions!$D7</f>
        <v>16.15042006</v>
      </c>
      <c r="R30" s="21">
        <f>R7*Assumptions!$D7</f>
        <v>16.47342846</v>
      </c>
      <c r="S30" s="21">
        <f>S7*Assumptions!$D7</f>
        <v>16.80289703</v>
      </c>
      <c r="T30" s="21">
        <f>T7*Assumptions!$D7</f>
        <v>17.13895497</v>
      </c>
      <c r="U30" s="21">
        <f>U7*Assumptions!$D7</f>
        <v>17.48173407</v>
      </c>
      <c r="V30" s="21">
        <f>V7*Assumptions!$D7</f>
        <v>17.83136875</v>
      </c>
      <c r="W30" s="21">
        <f>W7*Assumptions!$D7</f>
        <v>18.18799613</v>
      </c>
      <c r="X30" s="21">
        <f>X7*Assumptions!$D7</f>
        <v>18.55175605</v>
      </c>
      <c r="Y30" s="21">
        <f>Y7*Assumptions!$D7</f>
        <v>18.92279117</v>
      </c>
    </row>
    <row r="31">
      <c r="A31" s="7" t="str">
        <f t="shared" si="3"/>
        <v>Choco Blast Cake</v>
      </c>
      <c r="B31" s="21">
        <f>B8*Assumptions!$D8</f>
        <v>27</v>
      </c>
      <c r="C31" s="21">
        <f>C8*Assumptions!$D8</f>
        <v>27.81</v>
      </c>
      <c r="D31" s="21">
        <f>D8*Assumptions!$D8</f>
        <v>28.6443</v>
      </c>
      <c r="E31" s="21">
        <f>E8*Assumptions!$D8</f>
        <v>29.503629</v>
      </c>
      <c r="F31" s="21">
        <f>F8*Assumptions!$D8</f>
        <v>30.38873787</v>
      </c>
      <c r="G31" s="21">
        <f>G8*Assumptions!$D8</f>
        <v>31.30040001</v>
      </c>
      <c r="H31" s="21">
        <f>H8*Assumptions!$D8</f>
        <v>32.23941201</v>
      </c>
      <c r="I31" s="21">
        <f>I8*Assumptions!$D8</f>
        <v>33.20659437</v>
      </c>
      <c r="J31" s="21">
        <f>J8*Assumptions!$D8</f>
        <v>34.2027922</v>
      </c>
      <c r="K31" s="21">
        <f>K8*Assumptions!$D8</f>
        <v>35.22887596</v>
      </c>
      <c r="L31" s="21">
        <f>L8*Assumptions!$D8</f>
        <v>36.28574224</v>
      </c>
      <c r="M31" s="21">
        <f>M8*Assumptions!$D8</f>
        <v>37.37431451</v>
      </c>
      <c r="N31" s="21">
        <f>N8*Assumptions!$D8</f>
        <v>38.49554394</v>
      </c>
      <c r="O31" s="21">
        <f>O8*Assumptions!$D8</f>
        <v>39.65041026</v>
      </c>
      <c r="P31" s="21">
        <f>P8*Assumptions!$D8</f>
        <v>40.83992257</v>
      </c>
      <c r="Q31" s="21">
        <f>Q8*Assumptions!$D8</f>
        <v>42.06512025</v>
      </c>
      <c r="R31" s="21">
        <f>R8*Assumptions!$D8</f>
        <v>43.32707386</v>
      </c>
      <c r="S31" s="21">
        <f>S8*Assumptions!$D8</f>
        <v>44.62688607</v>
      </c>
      <c r="T31" s="21">
        <f>T8*Assumptions!$D8</f>
        <v>45.96569265</v>
      </c>
      <c r="U31" s="21">
        <f>U8*Assumptions!$D8</f>
        <v>47.34466343</v>
      </c>
      <c r="V31" s="21">
        <f>V8*Assumptions!$D8</f>
        <v>48.76500334</v>
      </c>
      <c r="W31" s="21">
        <f>W8*Assumptions!$D8</f>
        <v>50.22795344</v>
      </c>
      <c r="X31" s="21">
        <f>X8*Assumptions!$D8</f>
        <v>51.73479204</v>
      </c>
      <c r="Y31" s="21">
        <f>Y8*Assumptions!$D8</f>
        <v>53.2868358</v>
      </c>
    </row>
    <row r="32">
      <c r="A32" s="18" t="s">
        <v>83</v>
      </c>
      <c r="B32" s="22"/>
      <c r="C32" s="22"/>
      <c r="D32" s="22"/>
      <c r="E32" s="22"/>
      <c r="F32" s="22"/>
      <c r="G32" s="22"/>
      <c r="H32" s="22"/>
      <c r="I32" s="22"/>
      <c r="J32" s="22"/>
      <c r="K32" s="22"/>
      <c r="L32" s="22"/>
      <c r="M32" s="22"/>
      <c r="N32" s="22"/>
      <c r="O32" s="22"/>
      <c r="P32" s="22"/>
      <c r="Q32" s="22"/>
      <c r="R32" s="22"/>
      <c r="S32" s="22"/>
      <c r="T32" s="22"/>
      <c r="U32" s="22"/>
      <c r="V32" s="22"/>
      <c r="W32" s="22"/>
      <c r="X32" s="22"/>
      <c r="Y32" s="22"/>
    </row>
    <row r="33">
      <c r="A33" s="7" t="str">
        <f t="shared" ref="A33:A38" si="4">A26</f>
        <v>Fruit Cake</v>
      </c>
      <c r="B33" s="21">
        <f>B3*Assumptions!$F3</f>
        <v>18</v>
      </c>
      <c r="C33" s="21">
        <f>C3*Assumptions!$F3</f>
        <v>18.54</v>
      </c>
      <c r="D33" s="21">
        <f>D3*Assumptions!$F3</f>
        <v>19.0962</v>
      </c>
      <c r="E33" s="21">
        <f>E3*Assumptions!$F3</f>
        <v>19.669086</v>
      </c>
      <c r="F33" s="21">
        <f>F3*Assumptions!$F3</f>
        <v>20.25915858</v>
      </c>
      <c r="G33" s="21">
        <f>G3*Assumptions!$F3</f>
        <v>20.86693334</v>
      </c>
      <c r="H33" s="21">
        <f>H3*Assumptions!$F3</f>
        <v>21.49294134</v>
      </c>
      <c r="I33" s="21">
        <f>I3*Assumptions!$F3</f>
        <v>22.13772958</v>
      </c>
      <c r="J33" s="21">
        <f>J3*Assumptions!$F3</f>
        <v>22.80186146</v>
      </c>
      <c r="K33" s="21">
        <f>K3*Assumptions!$F3</f>
        <v>23.48591731</v>
      </c>
      <c r="L33" s="21">
        <f>L3*Assumptions!$F3</f>
        <v>24.19049483</v>
      </c>
      <c r="M33" s="21">
        <f>M3*Assumptions!$F3</f>
        <v>24.91620967</v>
      </c>
      <c r="N33" s="21">
        <f>N3*Assumptions!$F3</f>
        <v>25.66369596</v>
      </c>
      <c r="O33" s="21">
        <f>O3*Assumptions!$F3</f>
        <v>26.43360684</v>
      </c>
      <c r="P33" s="21">
        <f>P3*Assumptions!$F3</f>
        <v>27.22661505</v>
      </c>
      <c r="Q33" s="21">
        <f>Q3*Assumptions!$F3</f>
        <v>28.0434135</v>
      </c>
      <c r="R33" s="21">
        <f>R3*Assumptions!$F3</f>
        <v>28.8847159</v>
      </c>
      <c r="S33" s="21">
        <f>S3*Assumptions!$F3</f>
        <v>29.75125738</v>
      </c>
      <c r="T33" s="21">
        <f>T3*Assumptions!$F3</f>
        <v>30.6437951</v>
      </c>
      <c r="U33" s="21">
        <f>U3*Assumptions!$F3</f>
        <v>31.56310896</v>
      </c>
      <c r="V33" s="21">
        <f>V3*Assumptions!$F3</f>
        <v>32.51000222</v>
      </c>
      <c r="W33" s="21">
        <f>W3*Assumptions!$F3</f>
        <v>33.48530229</v>
      </c>
      <c r="X33" s="21">
        <f>X3*Assumptions!$F3</f>
        <v>34.48986136</v>
      </c>
      <c r="Y33" s="21">
        <f>Y3*Assumptions!$F3</f>
        <v>35.5245572</v>
      </c>
    </row>
    <row r="34">
      <c r="A34" s="7" t="str">
        <f t="shared" si="4"/>
        <v>Choco Cake</v>
      </c>
      <c r="B34" s="21">
        <f>B4*Assumptions!$F4</f>
        <v>0</v>
      </c>
      <c r="C34" s="21">
        <f>C4*Assumptions!$F4</f>
        <v>0</v>
      </c>
      <c r="D34" s="21">
        <f>D4*Assumptions!$F4</f>
        <v>0</v>
      </c>
      <c r="E34" s="21">
        <f>E4*Assumptions!$F4</f>
        <v>0</v>
      </c>
      <c r="F34" s="21">
        <f>F4*Assumptions!$F4</f>
        <v>0</v>
      </c>
      <c r="G34" s="21">
        <f>G4*Assumptions!$F4</f>
        <v>0</v>
      </c>
      <c r="H34" s="21">
        <f>H4*Assumptions!$F4</f>
        <v>0</v>
      </c>
      <c r="I34" s="21">
        <f>I4*Assumptions!$F4</f>
        <v>0</v>
      </c>
      <c r="J34" s="21">
        <f>J4*Assumptions!$F4</f>
        <v>0</v>
      </c>
      <c r="K34" s="21">
        <f>K4*Assumptions!$F4</f>
        <v>0</v>
      </c>
      <c r="L34" s="21">
        <f>L4*Assumptions!$F4</f>
        <v>0</v>
      </c>
      <c r="M34" s="21">
        <f>M4*Assumptions!$F4</f>
        <v>0</v>
      </c>
      <c r="N34" s="21">
        <f>N4*Assumptions!$F4</f>
        <v>0</v>
      </c>
      <c r="O34" s="21">
        <f>O4*Assumptions!$F4</f>
        <v>0</v>
      </c>
      <c r="P34" s="21">
        <f>P4*Assumptions!$F4</f>
        <v>0</v>
      </c>
      <c r="Q34" s="21">
        <f>Q4*Assumptions!$F4</f>
        <v>0</v>
      </c>
      <c r="R34" s="21">
        <f>R4*Assumptions!$F4</f>
        <v>0</v>
      </c>
      <c r="S34" s="21">
        <f>S4*Assumptions!$F4</f>
        <v>0</v>
      </c>
      <c r="T34" s="21">
        <f>T4*Assumptions!$F4</f>
        <v>0</v>
      </c>
      <c r="U34" s="21">
        <f>U4*Assumptions!$F4</f>
        <v>0</v>
      </c>
      <c r="V34" s="21">
        <f>V4*Assumptions!$F4</f>
        <v>0</v>
      </c>
      <c r="W34" s="21">
        <f>W4*Assumptions!$F4</f>
        <v>0</v>
      </c>
      <c r="X34" s="21">
        <f>X4*Assumptions!$F4</f>
        <v>0</v>
      </c>
      <c r="Y34" s="21">
        <f>Y4*Assumptions!$F4</f>
        <v>0</v>
      </c>
    </row>
    <row r="35">
      <c r="A35" s="7" t="str">
        <f t="shared" si="4"/>
        <v>Pineapple Cake</v>
      </c>
      <c r="B35" s="21">
        <f>B5*Assumptions!$F5</f>
        <v>0</v>
      </c>
      <c r="C35" s="21">
        <f>C5*Assumptions!$F5</f>
        <v>0</v>
      </c>
      <c r="D35" s="21">
        <f>D5*Assumptions!$F5</f>
        <v>0</v>
      </c>
      <c r="E35" s="21">
        <f>E5*Assumptions!$F5</f>
        <v>0</v>
      </c>
      <c r="F35" s="21">
        <f>F5*Assumptions!$F5</f>
        <v>0</v>
      </c>
      <c r="G35" s="21">
        <f>G5*Assumptions!$F5</f>
        <v>0</v>
      </c>
      <c r="H35" s="21">
        <f>H5*Assumptions!$F5</f>
        <v>0</v>
      </c>
      <c r="I35" s="21">
        <f>I5*Assumptions!$F5</f>
        <v>0</v>
      </c>
      <c r="J35" s="21">
        <f>J5*Assumptions!$F5</f>
        <v>0</v>
      </c>
      <c r="K35" s="21">
        <f>K5*Assumptions!$F5</f>
        <v>0</v>
      </c>
      <c r="L35" s="21">
        <f>L5*Assumptions!$F5</f>
        <v>0</v>
      </c>
      <c r="M35" s="21">
        <f>M5*Assumptions!$F5</f>
        <v>0</v>
      </c>
      <c r="N35" s="21">
        <f>N5*Assumptions!$F5</f>
        <v>0</v>
      </c>
      <c r="O35" s="21">
        <f>O5*Assumptions!$F5</f>
        <v>0</v>
      </c>
      <c r="P35" s="21">
        <f>P5*Assumptions!$F5</f>
        <v>0</v>
      </c>
      <c r="Q35" s="21">
        <f>Q5*Assumptions!$F5</f>
        <v>0</v>
      </c>
      <c r="R35" s="21">
        <f>R5*Assumptions!$F5</f>
        <v>0</v>
      </c>
      <c r="S35" s="21">
        <f>S5*Assumptions!$F5</f>
        <v>0</v>
      </c>
      <c r="T35" s="21">
        <f>T5*Assumptions!$F5</f>
        <v>0</v>
      </c>
      <c r="U35" s="21">
        <f>U5*Assumptions!$F5</f>
        <v>0</v>
      </c>
      <c r="V35" s="21">
        <f>V5*Assumptions!$F5</f>
        <v>0</v>
      </c>
      <c r="W35" s="21">
        <f>W5*Assumptions!$F5</f>
        <v>0</v>
      </c>
      <c r="X35" s="21">
        <f>X5*Assumptions!$F5</f>
        <v>0</v>
      </c>
      <c r="Y35" s="21">
        <f>Y5*Assumptions!$F5</f>
        <v>0</v>
      </c>
    </row>
    <row r="36">
      <c r="A36" s="7" t="str">
        <f t="shared" si="4"/>
        <v>Orange Cake</v>
      </c>
      <c r="B36" s="21">
        <f>B6*Assumptions!$F6</f>
        <v>0</v>
      </c>
      <c r="C36" s="21">
        <f>C6*Assumptions!$F6</f>
        <v>0</v>
      </c>
      <c r="D36" s="21">
        <f>D6*Assumptions!$F6</f>
        <v>0</v>
      </c>
      <c r="E36" s="21">
        <f>E6*Assumptions!$F6</f>
        <v>0</v>
      </c>
      <c r="F36" s="21">
        <f>F6*Assumptions!$F6</f>
        <v>0</v>
      </c>
      <c r="G36" s="21">
        <f>G6*Assumptions!$F6</f>
        <v>0</v>
      </c>
      <c r="H36" s="21">
        <f>H6*Assumptions!$F6</f>
        <v>0</v>
      </c>
      <c r="I36" s="21">
        <f>I6*Assumptions!$F6</f>
        <v>0</v>
      </c>
      <c r="J36" s="21">
        <f>J6*Assumptions!$F6</f>
        <v>0</v>
      </c>
      <c r="K36" s="21">
        <f>K6*Assumptions!$F6</f>
        <v>0</v>
      </c>
      <c r="L36" s="21">
        <f>L6*Assumptions!$F6</f>
        <v>0</v>
      </c>
      <c r="M36" s="21">
        <f>M6*Assumptions!$F6</f>
        <v>0</v>
      </c>
      <c r="N36" s="21">
        <f>N6*Assumptions!$F6</f>
        <v>0</v>
      </c>
      <c r="O36" s="21">
        <f>O6*Assumptions!$F6</f>
        <v>0</v>
      </c>
      <c r="P36" s="21">
        <f>P6*Assumptions!$F6</f>
        <v>0</v>
      </c>
      <c r="Q36" s="21">
        <f>Q6*Assumptions!$F6</f>
        <v>0</v>
      </c>
      <c r="R36" s="21">
        <f>R6*Assumptions!$F6</f>
        <v>0</v>
      </c>
      <c r="S36" s="21">
        <f>S6*Assumptions!$F6</f>
        <v>0</v>
      </c>
      <c r="T36" s="21">
        <f>T6*Assumptions!$F6</f>
        <v>0</v>
      </c>
      <c r="U36" s="21">
        <f>U6*Assumptions!$F6</f>
        <v>0</v>
      </c>
      <c r="V36" s="21">
        <f>V6*Assumptions!$F6</f>
        <v>0</v>
      </c>
      <c r="W36" s="21">
        <f>W6*Assumptions!$F6</f>
        <v>0</v>
      </c>
      <c r="X36" s="21">
        <f>X6*Assumptions!$F6</f>
        <v>0</v>
      </c>
      <c r="Y36" s="21">
        <f>Y6*Assumptions!$F6</f>
        <v>0</v>
      </c>
    </row>
    <row r="37">
      <c r="A37" s="7" t="str">
        <f t="shared" si="4"/>
        <v>Fruit Blast Cake</v>
      </c>
      <c r="B37" s="21">
        <f>B7*Assumptions!$F7</f>
        <v>24</v>
      </c>
      <c r="C37" s="21">
        <f>C7*Assumptions!$F7</f>
        <v>24.48</v>
      </c>
      <c r="D37" s="21">
        <f>D7*Assumptions!$F7</f>
        <v>24.9696</v>
      </c>
      <c r="E37" s="21">
        <f>E7*Assumptions!$F7</f>
        <v>25.468992</v>
      </c>
      <c r="F37" s="21">
        <f>F7*Assumptions!$F7</f>
        <v>25.97837184</v>
      </c>
      <c r="G37" s="21">
        <f>G7*Assumptions!$F7</f>
        <v>26.49793928</v>
      </c>
      <c r="H37" s="21">
        <f>H7*Assumptions!$F7</f>
        <v>27.02789806</v>
      </c>
      <c r="I37" s="21">
        <f>I7*Assumptions!$F7</f>
        <v>27.56845602</v>
      </c>
      <c r="J37" s="21">
        <f>J7*Assumptions!$F7</f>
        <v>28.11982514</v>
      </c>
      <c r="K37" s="21">
        <f>K7*Assumptions!$F7</f>
        <v>28.68222165</v>
      </c>
      <c r="L37" s="21">
        <f>L7*Assumptions!$F7</f>
        <v>29.25586608</v>
      </c>
      <c r="M37" s="21">
        <f>M7*Assumptions!$F7</f>
        <v>29.8409834</v>
      </c>
      <c r="N37" s="21">
        <f>N7*Assumptions!$F7</f>
        <v>30.43780307</v>
      </c>
      <c r="O37" s="21">
        <f>O7*Assumptions!$F7</f>
        <v>31.04655913</v>
      </c>
      <c r="P37" s="21">
        <f>P7*Assumptions!$F7</f>
        <v>31.66749031</v>
      </c>
      <c r="Q37" s="21">
        <f>Q7*Assumptions!$F7</f>
        <v>32.30084012</v>
      </c>
      <c r="R37" s="21">
        <f>R7*Assumptions!$F7</f>
        <v>32.94685692</v>
      </c>
      <c r="S37" s="21">
        <f>S7*Assumptions!$F7</f>
        <v>33.60579406</v>
      </c>
      <c r="T37" s="21">
        <f>T7*Assumptions!$F7</f>
        <v>34.27790994</v>
      </c>
      <c r="U37" s="21">
        <f>U7*Assumptions!$F7</f>
        <v>34.96346814</v>
      </c>
      <c r="V37" s="21">
        <f>V7*Assumptions!$F7</f>
        <v>35.6627375</v>
      </c>
      <c r="W37" s="21">
        <f>W7*Assumptions!$F7</f>
        <v>36.37599225</v>
      </c>
      <c r="X37" s="21">
        <f>X7*Assumptions!$F7</f>
        <v>37.1035121</v>
      </c>
      <c r="Y37" s="21">
        <f>Y7*Assumptions!$F7</f>
        <v>37.84558234</v>
      </c>
    </row>
    <row r="38">
      <c r="A38" s="7" t="str">
        <f t="shared" si="4"/>
        <v>Choco Blast Cake</v>
      </c>
      <c r="B38" s="21">
        <f>B8*Assumptions!$F8</f>
        <v>0</v>
      </c>
      <c r="C38" s="21">
        <f>C8*Assumptions!$F8</f>
        <v>0</v>
      </c>
      <c r="D38" s="21">
        <f>D8*Assumptions!$F8</f>
        <v>0</v>
      </c>
      <c r="E38" s="21">
        <f>E8*Assumptions!$F8</f>
        <v>0</v>
      </c>
      <c r="F38" s="21">
        <f>F8*Assumptions!$F8</f>
        <v>0</v>
      </c>
      <c r="G38" s="21">
        <f>G8*Assumptions!$F8</f>
        <v>0</v>
      </c>
      <c r="H38" s="21">
        <f>H8*Assumptions!$F8</f>
        <v>0</v>
      </c>
      <c r="I38" s="21">
        <f>I8*Assumptions!$F8</f>
        <v>0</v>
      </c>
      <c r="J38" s="21">
        <f>J8*Assumptions!$F8</f>
        <v>0</v>
      </c>
      <c r="K38" s="21">
        <f>K8*Assumptions!$F8</f>
        <v>0</v>
      </c>
      <c r="L38" s="21">
        <f>L8*Assumptions!$F8</f>
        <v>0</v>
      </c>
      <c r="M38" s="21">
        <f>M8*Assumptions!$F8</f>
        <v>0</v>
      </c>
      <c r="N38" s="21">
        <f>N8*Assumptions!$F8</f>
        <v>0</v>
      </c>
      <c r="O38" s="21">
        <f>O8*Assumptions!$F8</f>
        <v>0</v>
      </c>
      <c r="P38" s="21">
        <f>P8*Assumptions!$F8</f>
        <v>0</v>
      </c>
      <c r="Q38" s="21">
        <f>Q8*Assumptions!$F8</f>
        <v>0</v>
      </c>
      <c r="R38" s="21">
        <f>R8*Assumptions!$F8</f>
        <v>0</v>
      </c>
      <c r="S38" s="21">
        <f>S8*Assumptions!$F8</f>
        <v>0</v>
      </c>
      <c r="T38" s="21">
        <f>T8*Assumptions!$F8</f>
        <v>0</v>
      </c>
      <c r="U38" s="21">
        <f>U8*Assumptions!$F8</f>
        <v>0</v>
      </c>
      <c r="V38" s="21">
        <f>V8*Assumptions!$F8</f>
        <v>0</v>
      </c>
      <c r="W38" s="21">
        <f>W8*Assumptions!$F8</f>
        <v>0</v>
      </c>
      <c r="X38" s="21">
        <f>X8*Assumptions!$F8</f>
        <v>0</v>
      </c>
      <c r="Y38" s="21">
        <f>Y8*Assumptions!$F8</f>
        <v>0</v>
      </c>
    </row>
    <row r="39">
      <c r="A39" s="18" t="s">
        <v>28</v>
      </c>
      <c r="B39" s="22"/>
      <c r="C39" s="22"/>
      <c r="D39" s="22"/>
      <c r="E39" s="22"/>
      <c r="F39" s="22"/>
      <c r="G39" s="22"/>
      <c r="H39" s="22"/>
      <c r="I39" s="22"/>
      <c r="J39" s="22"/>
      <c r="K39" s="22"/>
      <c r="L39" s="22"/>
      <c r="M39" s="22"/>
      <c r="N39" s="22"/>
      <c r="O39" s="22"/>
      <c r="P39" s="22"/>
      <c r="Q39" s="22"/>
      <c r="R39" s="22"/>
      <c r="S39" s="22"/>
      <c r="T39" s="22"/>
      <c r="U39" s="22"/>
      <c r="V39" s="22"/>
      <c r="W39" s="22"/>
      <c r="X39" s="22"/>
      <c r="Y39" s="22"/>
    </row>
    <row r="40">
      <c r="A40" s="7" t="str">
        <f t="shared" ref="A40:A45" si="5">A33</f>
        <v>Fruit Cake</v>
      </c>
      <c r="B40" s="21">
        <f>B3*Assumptions!$E3</f>
        <v>0.9</v>
      </c>
      <c r="C40" s="21">
        <f>C3*Assumptions!$E3</f>
        <v>0.927</v>
      </c>
      <c r="D40" s="21">
        <f>D3*Assumptions!$E3</f>
        <v>0.95481</v>
      </c>
      <c r="E40" s="21">
        <f>E3*Assumptions!$E3</f>
        <v>0.9834543</v>
      </c>
      <c r="F40" s="21">
        <f>F3*Assumptions!$E3</f>
        <v>1.012957929</v>
      </c>
      <c r="G40" s="21">
        <f>G3*Assumptions!$E3</f>
        <v>1.043346667</v>
      </c>
      <c r="H40" s="21">
        <f>H3*Assumptions!$E3</f>
        <v>1.074647067</v>
      </c>
      <c r="I40" s="21">
        <f>I3*Assumptions!$E3</f>
        <v>1.106886479</v>
      </c>
      <c r="J40" s="21">
        <f>J3*Assumptions!$E3</f>
        <v>1.140093073</v>
      </c>
      <c r="K40" s="21">
        <f>K3*Assumptions!$E3</f>
        <v>1.174295865</v>
      </c>
      <c r="L40" s="21">
        <f>L3*Assumptions!$E3</f>
        <v>1.209524741</v>
      </c>
      <c r="M40" s="21">
        <f>M3*Assumptions!$E3</f>
        <v>1.245810484</v>
      </c>
      <c r="N40" s="21">
        <f>N3*Assumptions!$E3</f>
        <v>1.283184798</v>
      </c>
      <c r="O40" s="21">
        <f>O3*Assumptions!$E3</f>
        <v>1.321680342</v>
      </c>
      <c r="P40" s="21">
        <f>P3*Assumptions!$E3</f>
        <v>1.361330752</v>
      </c>
      <c r="Q40" s="21">
        <f>Q3*Assumptions!$E3</f>
        <v>1.402170675</v>
      </c>
      <c r="R40" s="21">
        <f>R3*Assumptions!$E3</f>
        <v>1.444235795</v>
      </c>
      <c r="S40" s="21">
        <f>S3*Assumptions!$E3</f>
        <v>1.487562869</v>
      </c>
      <c r="T40" s="21">
        <f>T3*Assumptions!$E3</f>
        <v>1.532189755</v>
      </c>
      <c r="U40" s="21">
        <f>U3*Assumptions!$E3</f>
        <v>1.578155448</v>
      </c>
      <c r="V40" s="21">
        <f>V3*Assumptions!$E3</f>
        <v>1.625500111</v>
      </c>
      <c r="W40" s="21">
        <f>W3*Assumptions!$E3</f>
        <v>1.674265115</v>
      </c>
      <c r="X40" s="21">
        <f>X3*Assumptions!$E3</f>
        <v>1.724493068</v>
      </c>
      <c r="Y40" s="21">
        <f>Y3*Assumptions!$E3</f>
        <v>1.77622786</v>
      </c>
    </row>
    <row r="41">
      <c r="A41" s="7" t="str">
        <f t="shared" si="5"/>
        <v>Choco Cake</v>
      </c>
      <c r="B41" s="21">
        <f>B4*Assumptions!$E4</f>
        <v>0</v>
      </c>
      <c r="C41" s="21">
        <f>C4*Assumptions!$E4</f>
        <v>0</v>
      </c>
      <c r="D41" s="21">
        <f>D4*Assumptions!$E4</f>
        <v>0</v>
      </c>
      <c r="E41" s="21">
        <f>E4*Assumptions!$E4</f>
        <v>0</v>
      </c>
      <c r="F41" s="21">
        <f>F4*Assumptions!$E4</f>
        <v>0</v>
      </c>
      <c r="G41" s="21">
        <f>G4*Assumptions!$E4</f>
        <v>0</v>
      </c>
      <c r="H41" s="21">
        <f>H4*Assumptions!$E4</f>
        <v>0</v>
      </c>
      <c r="I41" s="21">
        <f>I4*Assumptions!$E4</f>
        <v>0</v>
      </c>
      <c r="J41" s="21">
        <f>J4*Assumptions!$E4</f>
        <v>0</v>
      </c>
      <c r="K41" s="21">
        <f>K4*Assumptions!$E4</f>
        <v>0</v>
      </c>
      <c r="L41" s="21">
        <f>L4*Assumptions!$E4</f>
        <v>0</v>
      </c>
      <c r="M41" s="21">
        <f>M4*Assumptions!$E4</f>
        <v>0</v>
      </c>
      <c r="N41" s="21">
        <f>N4*Assumptions!$E4</f>
        <v>0</v>
      </c>
      <c r="O41" s="21">
        <f>O4*Assumptions!$E4</f>
        <v>0</v>
      </c>
      <c r="P41" s="21">
        <f>P4*Assumptions!$E4</f>
        <v>0</v>
      </c>
      <c r="Q41" s="21">
        <f>Q4*Assumptions!$E4</f>
        <v>0</v>
      </c>
      <c r="R41" s="21">
        <f>R4*Assumptions!$E4</f>
        <v>0</v>
      </c>
      <c r="S41" s="21">
        <f>S4*Assumptions!$E4</f>
        <v>0</v>
      </c>
      <c r="T41" s="21">
        <f>T4*Assumptions!$E4</f>
        <v>0</v>
      </c>
      <c r="U41" s="21">
        <f>U4*Assumptions!$E4</f>
        <v>0</v>
      </c>
      <c r="V41" s="21">
        <f>V4*Assumptions!$E4</f>
        <v>0</v>
      </c>
      <c r="W41" s="21">
        <f>W4*Assumptions!$E4</f>
        <v>0</v>
      </c>
      <c r="X41" s="21">
        <f>X4*Assumptions!$E4</f>
        <v>0</v>
      </c>
      <c r="Y41" s="21">
        <f>Y4*Assumptions!$E4</f>
        <v>0</v>
      </c>
    </row>
    <row r="42">
      <c r="A42" s="7" t="str">
        <f t="shared" si="5"/>
        <v>Pineapple Cake</v>
      </c>
      <c r="B42" s="21">
        <f>B5*Assumptions!$E5</f>
        <v>0.4</v>
      </c>
      <c r="C42" s="21">
        <f>C5*Assumptions!$E5</f>
        <v>0.404</v>
      </c>
      <c r="D42" s="21">
        <f>D5*Assumptions!$E5</f>
        <v>0.40804</v>
      </c>
      <c r="E42" s="21">
        <f>E5*Assumptions!$E5</f>
        <v>0.4121204</v>
      </c>
      <c r="F42" s="21">
        <f>F5*Assumptions!$E5</f>
        <v>0.416241604</v>
      </c>
      <c r="G42" s="21">
        <f>G5*Assumptions!$E5</f>
        <v>0.42040402</v>
      </c>
      <c r="H42" s="21">
        <f>H5*Assumptions!$E5</f>
        <v>0.4246080602</v>
      </c>
      <c r="I42" s="21">
        <f>I5*Assumptions!$E5</f>
        <v>0.4288541408</v>
      </c>
      <c r="J42" s="21">
        <f>J5*Assumptions!$E5</f>
        <v>0.4331426823</v>
      </c>
      <c r="K42" s="21">
        <f>K5*Assumptions!$E5</f>
        <v>0.4374741091</v>
      </c>
      <c r="L42" s="21">
        <f>L5*Assumptions!$E5</f>
        <v>0.4418488502</v>
      </c>
      <c r="M42" s="21">
        <f>M5*Assumptions!$E5</f>
        <v>0.4462673387</v>
      </c>
      <c r="N42" s="21">
        <f>N5*Assumptions!$E5</f>
        <v>0.4507300121</v>
      </c>
      <c r="O42" s="21">
        <f>O5*Assumptions!$E5</f>
        <v>0.4552373122</v>
      </c>
      <c r="P42" s="21">
        <f>P5*Assumptions!$E5</f>
        <v>0.4597896853</v>
      </c>
      <c r="Q42" s="21">
        <f>Q5*Assumptions!$E5</f>
        <v>0.4643875821</v>
      </c>
      <c r="R42" s="21">
        <f>R5*Assumptions!$E5</f>
        <v>0.469031458</v>
      </c>
      <c r="S42" s="21">
        <f>S5*Assumptions!$E5</f>
        <v>0.4737217725</v>
      </c>
      <c r="T42" s="21">
        <f>T5*Assumptions!$E5</f>
        <v>0.4784589903</v>
      </c>
      <c r="U42" s="21">
        <f>U5*Assumptions!$E5</f>
        <v>0.4832435802</v>
      </c>
      <c r="V42" s="21">
        <f>V5*Assumptions!$E5</f>
        <v>0.488076016</v>
      </c>
      <c r="W42" s="21">
        <f>W5*Assumptions!$E5</f>
        <v>0.4929567761</v>
      </c>
      <c r="X42" s="21">
        <f>X5*Assumptions!$E5</f>
        <v>0.4978863439</v>
      </c>
      <c r="Y42" s="21">
        <f>Y5*Assumptions!$E5</f>
        <v>0.5028652073</v>
      </c>
    </row>
    <row r="43">
      <c r="A43" s="7" t="str">
        <f t="shared" si="5"/>
        <v>Orange Cake</v>
      </c>
      <c r="B43" s="21">
        <f>B6*Assumptions!$E6</f>
        <v>0.1</v>
      </c>
      <c r="C43" s="21">
        <f>C6*Assumptions!$E6</f>
        <v>0.101</v>
      </c>
      <c r="D43" s="21">
        <f>D6*Assumptions!$E6</f>
        <v>0.10201</v>
      </c>
      <c r="E43" s="21">
        <f>E6*Assumptions!$E6</f>
        <v>0.1030301</v>
      </c>
      <c r="F43" s="21">
        <f>F6*Assumptions!$E6</f>
        <v>0.104060401</v>
      </c>
      <c r="G43" s="21">
        <f>G6*Assumptions!$E6</f>
        <v>0.105101005</v>
      </c>
      <c r="H43" s="21">
        <f>H6*Assumptions!$E6</f>
        <v>0.1061520151</v>
      </c>
      <c r="I43" s="21">
        <f>I6*Assumptions!$E6</f>
        <v>0.1072135352</v>
      </c>
      <c r="J43" s="21">
        <f>J6*Assumptions!$E6</f>
        <v>0.1082856706</v>
      </c>
      <c r="K43" s="21">
        <f>K6*Assumptions!$E6</f>
        <v>0.1093685273</v>
      </c>
      <c r="L43" s="21">
        <f>L6*Assumptions!$E6</f>
        <v>0.1104622125</v>
      </c>
      <c r="M43" s="21">
        <f>M6*Assumptions!$E6</f>
        <v>0.1115668347</v>
      </c>
      <c r="N43" s="21">
        <f>N6*Assumptions!$E6</f>
        <v>0.112682503</v>
      </c>
      <c r="O43" s="21">
        <f>O6*Assumptions!$E6</f>
        <v>0.113809328</v>
      </c>
      <c r="P43" s="21">
        <f>P6*Assumptions!$E6</f>
        <v>0.1149474213</v>
      </c>
      <c r="Q43" s="21">
        <f>Q6*Assumptions!$E6</f>
        <v>0.1160968955</v>
      </c>
      <c r="R43" s="21">
        <f>R6*Assumptions!$E6</f>
        <v>0.1172578645</v>
      </c>
      <c r="S43" s="21">
        <f>S6*Assumptions!$E6</f>
        <v>0.1184304431</v>
      </c>
      <c r="T43" s="21">
        <f>T6*Assumptions!$E6</f>
        <v>0.1196147476</v>
      </c>
      <c r="U43" s="21">
        <f>U6*Assumptions!$E6</f>
        <v>0.120810895</v>
      </c>
      <c r="V43" s="21">
        <f>V6*Assumptions!$E6</f>
        <v>0.122019004</v>
      </c>
      <c r="W43" s="21">
        <f>W6*Assumptions!$E6</f>
        <v>0.123239194</v>
      </c>
      <c r="X43" s="21">
        <f>X6*Assumptions!$E6</f>
        <v>0.124471586</v>
      </c>
      <c r="Y43" s="21">
        <f>Y6*Assumptions!$E6</f>
        <v>0.1257163018</v>
      </c>
    </row>
    <row r="44">
      <c r="A44" s="7" t="str">
        <f t="shared" si="5"/>
        <v>Fruit Blast Cake</v>
      </c>
      <c r="B44" s="21">
        <f>B7*Assumptions!$E7</f>
        <v>1.2</v>
      </c>
      <c r="C44" s="21">
        <f>C7*Assumptions!$E7</f>
        <v>1.224</v>
      </c>
      <c r="D44" s="21">
        <f>D7*Assumptions!$E7</f>
        <v>1.24848</v>
      </c>
      <c r="E44" s="21">
        <f>E7*Assumptions!$E7</f>
        <v>1.2734496</v>
      </c>
      <c r="F44" s="21">
        <f>F7*Assumptions!$E7</f>
        <v>1.298918592</v>
      </c>
      <c r="G44" s="21">
        <f>G7*Assumptions!$E7</f>
        <v>1.324896964</v>
      </c>
      <c r="H44" s="21">
        <f>H7*Assumptions!$E7</f>
        <v>1.351394903</v>
      </c>
      <c r="I44" s="21">
        <f>I7*Assumptions!$E7</f>
        <v>1.378422801</v>
      </c>
      <c r="J44" s="21">
        <f>J7*Assumptions!$E7</f>
        <v>1.405991257</v>
      </c>
      <c r="K44" s="21">
        <f>K7*Assumptions!$E7</f>
        <v>1.434111082</v>
      </c>
      <c r="L44" s="21">
        <f>L7*Assumptions!$E7</f>
        <v>1.462793304</v>
      </c>
      <c r="M44" s="21">
        <f>M7*Assumptions!$E7</f>
        <v>1.49204917</v>
      </c>
      <c r="N44" s="21">
        <f>N7*Assumptions!$E7</f>
        <v>1.521890153</v>
      </c>
      <c r="O44" s="21">
        <f>O7*Assumptions!$E7</f>
        <v>1.552327957</v>
      </c>
      <c r="P44" s="21">
        <f>P7*Assumptions!$E7</f>
        <v>1.583374516</v>
      </c>
      <c r="Q44" s="21">
        <f>Q7*Assumptions!$E7</f>
        <v>1.615042006</v>
      </c>
      <c r="R44" s="21">
        <f>R7*Assumptions!$E7</f>
        <v>1.647342846</v>
      </c>
      <c r="S44" s="21">
        <f>S7*Assumptions!$E7</f>
        <v>1.680289703</v>
      </c>
      <c r="T44" s="21">
        <f>T7*Assumptions!$E7</f>
        <v>1.713895497</v>
      </c>
      <c r="U44" s="21">
        <f>U7*Assumptions!$E7</f>
        <v>1.748173407</v>
      </c>
      <c r="V44" s="21">
        <f>V7*Assumptions!$E7</f>
        <v>1.783136875</v>
      </c>
      <c r="W44" s="21">
        <f>W7*Assumptions!$E7</f>
        <v>1.818799613</v>
      </c>
      <c r="X44" s="21">
        <f>X7*Assumptions!$E7</f>
        <v>1.855175605</v>
      </c>
      <c r="Y44" s="21">
        <f>Y7*Assumptions!$E7</f>
        <v>1.892279117</v>
      </c>
    </row>
    <row r="45">
      <c r="A45" s="7" t="str">
        <f t="shared" si="5"/>
        <v>Choco Blast Cake</v>
      </c>
      <c r="B45" s="21">
        <f>B8*Assumptions!$E8</f>
        <v>0</v>
      </c>
      <c r="C45" s="21">
        <f>C8*Assumptions!$E8</f>
        <v>0</v>
      </c>
      <c r="D45" s="21">
        <f>D8*Assumptions!$E8</f>
        <v>0</v>
      </c>
      <c r="E45" s="21">
        <f>E8*Assumptions!$E8</f>
        <v>0</v>
      </c>
      <c r="F45" s="21">
        <f>F8*Assumptions!$E8</f>
        <v>0</v>
      </c>
      <c r="G45" s="21">
        <f>G8*Assumptions!$E8</f>
        <v>0</v>
      </c>
      <c r="H45" s="21">
        <f>H8*Assumptions!$E8</f>
        <v>0</v>
      </c>
      <c r="I45" s="21">
        <f>I8*Assumptions!$E8</f>
        <v>0</v>
      </c>
      <c r="J45" s="21">
        <f>J8*Assumptions!$E8</f>
        <v>0</v>
      </c>
      <c r="K45" s="21">
        <f>K8*Assumptions!$E8</f>
        <v>0</v>
      </c>
      <c r="L45" s="21">
        <f>L8*Assumptions!$E8</f>
        <v>0</v>
      </c>
      <c r="M45" s="21">
        <f>M8*Assumptions!$E8</f>
        <v>0</v>
      </c>
      <c r="N45" s="21">
        <f>N8*Assumptions!$E8</f>
        <v>0</v>
      </c>
      <c r="O45" s="21">
        <f>O8*Assumptions!$E8</f>
        <v>0</v>
      </c>
      <c r="P45" s="21">
        <f>P8*Assumptions!$E8</f>
        <v>0</v>
      </c>
      <c r="Q45" s="21">
        <f>Q8*Assumptions!$E8</f>
        <v>0</v>
      </c>
      <c r="R45" s="21">
        <f>R8*Assumptions!$E8</f>
        <v>0</v>
      </c>
      <c r="S45" s="21">
        <f>S8*Assumptions!$E8</f>
        <v>0</v>
      </c>
      <c r="T45" s="21">
        <f>T8*Assumptions!$E8</f>
        <v>0</v>
      </c>
      <c r="U45" s="21">
        <f>U8*Assumptions!$E8</f>
        <v>0</v>
      </c>
      <c r="V45" s="21">
        <f>V8*Assumptions!$E8</f>
        <v>0</v>
      </c>
      <c r="W45" s="21">
        <f>W8*Assumptions!$E8</f>
        <v>0</v>
      </c>
      <c r="X45" s="21">
        <f>X8*Assumptions!$E8</f>
        <v>0</v>
      </c>
      <c r="Y45" s="21">
        <f>Y8*Assumptions!$E8</f>
        <v>0</v>
      </c>
    </row>
    <row r="46">
      <c r="A46" s="18" t="s">
        <v>44</v>
      </c>
      <c r="B46" s="7"/>
      <c r="C46" s="7"/>
      <c r="D46" s="7"/>
      <c r="E46" s="7"/>
      <c r="F46" s="7"/>
      <c r="G46" s="7"/>
      <c r="H46" s="7"/>
      <c r="I46" s="7"/>
      <c r="J46" s="7"/>
      <c r="K46" s="7"/>
      <c r="L46" s="7"/>
      <c r="M46" s="7"/>
      <c r="N46" s="7"/>
      <c r="O46" s="7"/>
      <c r="P46" s="7"/>
      <c r="Q46" s="7"/>
      <c r="R46" s="7"/>
      <c r="S46" s="7"/>
      <c r="T46" s="7"/>
      <c r="U46" s="7"/>
      <c r="V46" s="7"/>
      <c r="W46" s="7"/>
      <c r="X46" s="7"/>
      <c r="Y46" s="7"/>
    </row>
    <row r="47">
      <c r="A47" s="7" t="str">
        <f t="shared" ref="A47:A52" si="6">A40</f>
        <v>Fruit Cake</v>
      </c>
      <c r="B47" s="21">
        <f>B3*Assumptions!$G3</f>
        <v>0</v>
      </c>
      <c r="C47" s="21">
        <f>C3*Assumptions!$G3</f>
        <v>0</v>
      </c>
      <c r="D47" s="21">
        <f>D3*Assumptions!$G3</f>
        <v>0</v>
      </c>
      <c r="E47" s="21">
        <f>E3*Assumptions!$G3</f>
        <v>0</v>
      </c>
      <c r="F47" s="21">
        <f>F3*Assumptions!$G3</f>
        <v>0</v>
      </c>
      <c r="G47" s="21">
        <f>G3*Assumptions!$G3</f>
        <v>0</v>
      </c>
      <c r="H47" s="21">
        <f>H3*Assumptions!$G3</f>
        <v>0</v>
      </c>
      <c r="I47" s="21">
        <f>I3*Assumptions!$G3</f>
        <v>0</v>
      </c>
      <c r="J47" s="21">
        <f>J3*Assumptions!$G3</f>
        <v>0</v>
      </c>
      <c r="K47" s="21">
        <f>K3*Assumptions!$G3</f>
        <v>0</v>
      </c>
      <c r="L47" s="21">
        <f>L3*Assumptions!$G3</f>
        <v>0</v>
      </c>
      <c r="M47" s="21">
        <f>M3*Assumptions!$G3</f>
        <v>0</v>
      </c>
      <c r="N47" s="21">
        <f>N3*Assumptions!$G3</f>
        <v>0</v>
      </c>
      <c r="O47" s="21">
        <f>O3*Assumptions!$G3</f>
        <v>0</v>
      </c>
      <c r="P47" s="21">
        <f>P3*Assumptions!$G3</f>
        <v>0</v>
      </c>
      <c r="Q47" s="21">
        <f>Q3*Assumptions!$G3</f>
        <v>0</v>
      </c>
      <c r="R47" s="21">
        <f>R3*Assumptions!$G3</f>
        <v>0</v>
      </c>
      <c r="S47" s="21">
        <f>S3*Assumptions!$G3</f>
        <v>0</v>
      </c>
      <c r="T47" s="21">
        <f>T3*Assumptions!$G3</f>
        <v>0</v>
      </c>
      <c r="U47" s="21">
        <f>U3*Assumptions!$G3</f>
        <v>0</v>
      </c>
      <c r="V47" s="21">
        <f>V3*Assumptions!$G3</f>
        <v>0</v>
      </c>
      <c r="W47" s="21">
        <f>W3*Assumptions!$G3</f>
        <v>0</v>
      </c>
      <c r="X47" s="21">
        <f>X3*Assumptions!$G3</f>
        <v>0</v>
      </c>
      <c r="Y47" s="21">
        <f>Y3*Assumptions!$G3</f>
        <v>0</v>
      </c>
    </row>
    <row r="48">
      <c r="A48" s="7" t="str">
        <f t="shared" si="6"/>
        <v>Choco Cake</v>
      </c>
      <c r="B48" s="21">
        <f>B4*Assumptions!$G4</f>
        <v>13.2</v>
      </c>
      <c r="C48" s="21">
        <f>C4*Assumptions!$G4</f>
        <v>13.728</v>
      </c>
      <c r="D48" s="21">
        <f>D4*Assumptions!$G4</f>
        <v>14.27712</v>
      </c>
      <c r="E48" s="21">
        <f>E4*Assumptions!$G4</f>
        <v>14.8482048</v>
      </c>
      <c r="F48" s="21">
        <f>F4*Assumptions!$G4</f>
        <v>15.44213299</v>
      </c>
      <c r="G48" s="21">
        <f>G4*Assumptions!$G4</f>
        <v>16.05981831</v>
      </c>
      <c r="H48" s="21">
        <f>H4*Assumptions!$G4</f>
        <v>16.70221104</v>
      </c>
      <c r="I48" s="21">
        <f>I4*Assumptions!$G4</f>
        <v>17.37029949</v>
      </c>
      <c r="J48" s="21">
        <f>J4*Assumptions!$G4</f>
        <v>18.06511147</v>
      </c>
      <c r="K48" s="21">
        <f>K4*Assumptions!$G4</f>
        <v>18.78771592</v>
      </c>
      <c r="L48" s="21">
        <f>L4*Assumptions!$G4</f>
        <v>19.53922456</v>
      </c>
      <c r="M48" s="21">
        <f>M4*Assumptions!$G4</f>
        <v>20.32079354</v>
      </c>
      <c r="N48" s="21">
        <f>N4*Assumptions!$G4</f>
        <v>21.13362529</v>
      </c>
      <c r="O48" s="21">
        <f>O4*Assumptions!$G4</f>
        <v>21.9789703</v>
      </c>
      <c r="P48" s="21">
        <f>P4*Assumptions!$G4</f>
        <v>22.85812911</v>
      </c>
      <c r="Q48" s="21">
        <f>Q4*Assumptions!$G4</f>
        <v>23.77245427</v>
      </c>
      <c r="R48" s="21">
        <f>R4*Assumptions!$G4</f>
        <v>24.72335244</v>
      </c>
      <c r="S48" s="21">
        <f>S4*Assumptions!$G4</f>
        <v>25.71228654</v>
      </c>
      <c r="T48" s="21">
        <f>T4*Assumptions!$G4</f>
        <v>26.740778</v>
      </c>
      <c r="U48" s="21">
        <f>U4*Assumptions!$G4</f>
        <v>27.81040912</v>
      </c>
      <c r="V48" s="21">
        <f>V4*Assumptions!$G4</f>
        <v>28.92282549</v>
      </c>
      <c r="W48" s="21">
        <f>W4*Assumptions!$G4</f>
        <v>30.07973851</v>
      </c>
      <c r="X48" s="21">
        <f>X4*Assumptions!$G4</f>
        <v>31.28292805</v>
      </c>
      <c r="Y48" s="21">
        <f>Y4*Assumptions!$G4</f>
        <v>32.53424517</v>
      </c>
    </row>
    <row r="49">
      <c r="A49" s="7" t="str">
        <f t="shared" si="6"/>
        <v>Pineapple Cake</v>
      </c>
      <c r="B49" s="21">
        <f>B5*Assumptions!$G5</f>
        <v>0</v>
      </c>
      <c r="C49" s="21">
        <f>C5*Assumptions!$G5</f>
        <v>0</v>
      </c>
      <c r="D49" s="21">
        <f>D5*Assumptions!$G5</f>
        <v>0</v>
      </c>
      <c r="E49" s="21">
        <f>E5*Assumptions!$G5</f>
        <v>0</v>
      </c>
      <c r="F49" s="21">
        <f>F5*Assumptions!$G5</f>
        <v>0</v>
      </c>
      <c r="G49" s="21">
        <f>G5*Assumptions!$G5</f>
        <v>0</v>
      </c>
      <c r="H49" s="21">
        <f>H5*Assumptions!$G5</f>
        <v>0</v>
      </c>
      <c r="I49" s="21">
        <f>I5*Assumptions!$G5</f>
        <v>0</v>
      </c>
      <c r="J49" s="21">
        <f>J5*Assumptions!$G5</f>
        <v>0</v>
      </c>
      <c r="K49" s="21">
        <f>K5*Assumptions!$G5</f>
        <v>0</v>
      </c>
      <c r="L49" s="21">
        <f>L5*Assumptions!$G5</f>
        <v>0</v>
      </c>
      <c r="M49" s="21">
        <f>M5*Assumptions!$G5</f>
        <v>0</v>
      </c>
      <c r="N49" s="21">
        <f>N5*Assumptions!$G5</f>
        <v>0</v>
      </c>
      <c r="O49" s="21">
        <f>O5*Assumptions!$G5</f>
        <v>0</v>
      </c>
      <c r="P49" s="21">
        <f>P5*Assumptions!$G5</f>
        <v>0</v>
      </c>
      <c r="Q49" s="21">
        <f>Q5*Assumptions!$G5</f>
        <v>0</v>
      </c>
      <c r="R49" s="21">
        <f>R5*Assumptions!$G5</f>
        <v>0</v>
      </c>
      <c r="S49" s="21">
        <f>S5*Assumptions!$G5</f>
        <v>0</v>
      </c>
      <c r="T49" s="21">
        <f>T5*Assumptions!$G5</f>
        <v>0</v>
      </c>
      <c r="U49" s="21">
        <f>U5*Assumptions!$G5</f>
        <v>0</v>
      </c>
      <c r="V49" s="21">
        <f>V5*Assumptions!$G5</f>
        <v>0</v>
      </c>
      <c r="W49" s="21">
        <f>W5*Assumptions!$G5</f>
        <v>0</v>
      </c>
      <c r="X49" s="21">
        <f>X5*Assumptions!$G5</f>
        <v>0</v>
      </c>
      <c r="Y49" s="21">
        <f>Y5*Assumptions!$G5</f>
        <v>0</v>
      </c>
    </row>
    <row r="50">
      <c r="A50" s="7" t="str">
        <f t="shared" si="6"/>
        <v>Orange Cake</v>
      </c>
      <c r="B50" s="21">
        <f>B6*Assumptions!$G6</f>
        <v>0</v>
      </c>
      <c r="C50" s="21">
        <f>C6*Assumptions!$G6</f>
        <v>0</v>
      </c>
      <c r="D50" s="21">
        <f>D6*Assumptions!$G6</f>
        <v>0</v>
      </c>
      <c r="E50" s="21">
        <f>E6*Assumptions!$G6</f>
        <v>0</v>
      </c>
      <c r="F50" s="21">
        <f>F6*Assumptions!$G6</f>
        <v>0</v>
      </c>
      <c r="G50" s="21">
        <f>G6*Assumptions!$G6</f>
        <v>0</v>
      </c>
      <c r="H50" s="21">
        <f>H6*Assumptions!$G6</f>
        <v>0</v>
      </c>
      <c r="I50" s="21">
        <f>I6*Assumptions!$G6</f>
        <v>0</v>
      </c>
      <c r="J50" s="21">
        <f>J6*Assumptions!$G6</f>
        <v>0</v>
      </c>
      <c r="K50" s="21">
        <f>K6*Assumptions!$G6</f>
        <v>0</v>
      </c>
      <c r="L50" s="21">
        <f>L6*Assumptions!$G6</f>
        <v>0</v>
      </c>
      <c r="M50" s="21">
        <f>M6*Assumptions!$G6</f>
        <v>0</v>
      </c>
      <c r="N50" s="21">
        <f>N6*Assumptions!$G6</f>
        <v>0</v>
      </c>
      <c r="O50" s="21">
        <f>O6*Assumptions!$G6</f>
        <v>0</v>
      </c>
      <c r="P50" s="21">
        <f>P6*Assumptions!$G6</f>
        <v>0</v>
      </c>
      <c r="Q50" s="21">
        <f>Q6*Assumptions!$G6</f>
        <v>0</v>
      </c>
      <c r="R50" s="21">
        <f>R6*Assumptions!$G6</f>
        <v>0</v>
      </c>
      <c r="S50" s="21">
        <f>S6*Assumptions!$G6</f>
        <v>0</v>
      </c>
      <c r="T50" s="21">
        <f>T6*Assumptions!$G6</f>
        <v>0</v>
      </c>
      <c r="U50" s="21">
        <f>U6*Assumptions!$G6</f>
        <v>0</v>
      </c>
      <c r="V50" s="21">
        <f>V6*Assumptions!$G6</f>
        <v>0</v>
      </c>
      <c r="W50" s="21">
        <f>W6*Assumptions!$G6</f>
        <v>0</v>
      </c>
      <c r="X50" s="21">
        <f>X6*Assumptions!$G6</f>
        <v>0</v>
      </c>
      <c r="Y50" s="21">
        <f>Y6*Assumptions!$G6</f>
        <v>0</v>
      </c>
    </row>
    <row r="51">
      <c r="A51" s="7" t="str">
        <f t="shared" si="6"/>
        <v>Fruit Blast Cake</v>
      </c>
      <c r="B51" s="21">
        <f>B7*Assumptions!$G7</f>
        <v>0</v>
      </c>
      <c r="C51" s="21">
        <f>C7*Assumptions!$G7</f>
        <v>0</v>
      </c>
      <c r="D51" s="21">
        <f>D7*Assumptions!$G7</f>
        <v>0</v>
      </c>
      <c r="E51" s="21">
        <f>E7*Assumptions!$G7</f>
        <v>0</v>
      </c>
      <c r="F51" s="21">
        <f>F7*Assumptions!$G7</f>
        <v>0</v>
      </c>
      <c r="G51" s="21">
        <f>G7*Assumptions!$G7</f>
        <v>0</v>
      </c>
      <c r="H51" s="21">
        <f>H7*Assumptions!$G7</f>
        <v>0</v>
      </c>
      <c r="I51" s="21">
        <f>I7*Assumptions!$G7</f>
        <v>0</v>
      </c>
      <c r="J51" s="21">
        <f>J7*Assumptions!$G7</f>
        <v>0</v>
      </c>
      <c r="K51" s="21">
        <f>K7*Assumptions!$G7</f>
        <v>0</v>
      </c>
      <c r="L51" s="21">
        <f>L7*Assumptions!$G7</f>
        <v>0</v>
      </c>
      <c r="M51" s="21">
        <f>M7*Assumptions!$G7</f>
        <v>0</v>
      </c>
      <c r="N51" s="21">
        <f>N7*Assumptions!$G7</f>
        <v>0</v>
      </c>
      <c r="O51" s="21">
        <f>O7*Assumptions!$G7</f>
        <v>0</v>
      </c>
      <c r="P51" s="21">
        <f>P7*Assumptions!$G7</f>
        <v>0</v>
      </c>
      <c r="Q51" s="21">
        <f>Q7*Assumptions!$G7</f>
        <v>0</v>
      </c>
      <c r="R51" s="21">
        <f>R7*Assumptions!$G7</f>
        <v>0</v>
      </c>
      <c r="S51" s="21">
        <f>S7*Assumptions!$G7</f>
        <v>0</v>
      </c>
      <c r="T51" s="21">
        <f>T7*Assumptions!$G7</f>
        <v>0</v>
      </c>
      <c r="U51" s="21">
        <f>U7*Assumptions!$G7</f>
        <v>0</v>
      </c>
      <c r="V51" s="21">
        <f>V7*Assumptions!$G7</f>
        <v>0</v>
      </c>
      <c r="W51" s="21">
        <f>W7*Assumptions!$G7</f>
        <v>0</v>
      </c>
      <c r="X51" s="21">
        <f>X7*Assumptions!$G7</f>
        <v>0</v>
      </c>
      <c r="Y51" s="21">
        <f>Y7*Assumptions!$G7</f>
        <v>0</v>
      </c>
    </row>
    <row r="52">
      <c r="A52" s="7" t="str">
        <f t="shared" si="6"/>
        <v>Choco Blast Cake</v>
      </c>
      <c r="B52" s="21">
        <f>B8*Assumptions!$G8</f>
        <v>16.2</v>
      </c>
      <c r="C52" s="21">
        <f>C8*Assumptions!$G8</f>
        <v>16.686</v>
      </c>
      <c r="D52" s="21">
        <f>D8*Assumptions!$G8</f>
        <v>17.18658</v>
      </c>
      <c r="E52" s="21">
        <f>E8*Assumptions!$G8</f>
        <v>17.7021774</v>
      </c>
      <c r="F52" s="21">
        <f>F8*Assumptions!$G8</f>
        <v>18.23324272</v>
      </c>
      <c r="G52" s="21">
        <f>G8*Assumptions!$G8</f>
        <v>18.78024</v>
      </c>
      <c r="H52" s="21">
        <f>H8*Assumptions!$G8</f>
        <v>19.3436472</v>
      </c>
      <c r="I52" s="21">
        <f>I8*Assumptions!$G8</f>
        <v>19.92395662</v>
      </c>
      <c r="J52" s="21">
        <f>J8*Assumptions!$G8</f>
        <v>20.52167532</v>
      </c>
      <c r="K52" s="21">
        <f>K8*Assumptions!$G8</f>
        <v>21.13732558</v>
      </c>
      <c r="L52" s="21">
        <f>L8*Assumptions!$G8</f>
        <v>21.77144535</v>
      </c>
      <c r="M52" s="21">
        <f>M8*Assumptions!$G8</f>
        <v>22.42458871</v>
      </c>
      <c r="N52" s="21">
        <f>N8*Assumptions!$G8</f>
        <v>23.09732637</v>
      </c>
      <c r="O52" s="21">
        <f>O8*Assumptions!$G8</f>
        <v>23.79024616</v>
      </c>
      <c r="P52" s="21">
        <f>P8*Assumptions!$G8</f>
        <v>24.50395354</v>
      </c>
      <c r="Q52" s="21">
        <f>Q8*Assumptions!$G8</f>
        <v>25.23907215</v>
      </c>
      <c r="R52" s="21">
        <f>R8*Assumptions!$G8</f>
        <v>25.99624431</v>
      </c>
      <c r="S52" s="21">
        <f>S8*Assumptions!$G8</f>
        <v>26.77613164</v>
      </c>
      <c r="T52" s="21">
        <f>T8*Assumptions!$G8</f>
        <v>27.57941559</v>
      </c>
      <c r="U52" s="21">
        <f>U8*Assumptions!$G8</f>
        <v>28.40679806</v>
      </c>
      <c r="V52" s="21">
        <f>V8*Assumptions!$G8</f>
        <v>29.259002</v>
      </c>
      <c r="W52" s="21">
        <f>W8*Assumptions!$G8</f>
        <v>30.13677206</v>
      </c>
      <c r="X52" s="21">
        <f>X8*Assumptions!$G8</f>
        <v>31.04087522</v>
      </c>
      <c r="Y52" s="21">
        <f>Y8*Assumptions!$G8</f>
        <v>31.97210148</v>
      </c>
    </row>
    <row r="53">
      <c r="A53" s="18" t="s">
        <v>84</v>
      </c>
      <c r="B53" s="7"/>
      <c r="C53" s="7"/>
      <c r="D53" s="7"/>
      <c r="E53" s="7"/>
      <c r="F53" s="7"/>
      <c r="G53" s="7"/>
      <c r="H53" s="7"/>
      <c r="I53" s="7"/>
      <c r="J53" s="7"/>
      <c r="K53" s="7"/>
      <c r="L53" s="7"/>
      <c r="M53" s="7"/>
      <c r="N53" s="7"/>
      <c r="O53" s="7"/>
      <c r="P53" s="7"/>
      <c r="Q53" s="7"/>
      <c r="R53" s="7"/>
      <c r="S53" s="7"/>
      <c r="T53" s="7"/>
      <c r="U53" s="7"/>
      <c r="V53" s="7"/>
      <c r="W53" s="7"/>
      <c r="X53" s="7"/>
      <c r="Y53" s="7"/>
    </row>
    <row r="54">
      <c r="A54" s="7" t="str">
        <f t="shared" ref="A54:A59" si="7">A47</f>
        <v>Fruit Cake</v>
      </c>
      <c r="B54" s="21">
        <f>B3*Assumptions!$H3</f>
        <v>0</v>
      </c>
      <c r="C54" s="21">
        <f>C3*Assumptions!$H3</f>
        <v>0</v>
      </c>
      <c r="D54" s="21">
        <f>D3*Assumptions!$H3</f>
        <v>0</v>
      </c>
      <c r="E54" s="21">
        <f>E3*Assumptions!$H3</f>
        <v>0</v>
      </c>
      <c r="F54" s="21">
        <f>F3*Assumptions!$H3</f>
        <v>0</v>
      </c>
      <c r="G54" s="21">
        <f>G3*Assumptions!$H3</f>
        <v>0</v>
      </c>
      <c r="H54" s="21">
        <f>H3*Assumptions!$H3</f>
        <v>0</v>
      </c>
      <c r="I54" s="21">
        <f>I3*Assumptions!$H3</f>
        <v>0</v>
      </c>
      <c r="J54" s="21">
        <f>J3*Assumptions!$H3</f>
        <v>0</v>
      </c>
      <c r="K54" s="21">
        <f>K3*Assumptions!$H3</f>
        <v>0</v>
      </c>
      <c r="L54" s="21">
        <f>L3*Assumptions!$H3</f>
        <v>0</v>
      </c>
      <c r="M54" s="21">
        <f>M3*Assumptions!$H3</f>
        <v>0</v>
      </c>
      <c r="N54" s="21">
        <f>N3*Assumptions!$H3</f>
        <v>0</v>
      </c>
      <c r="O54" s="21">
        <f>O3*Assumptions!$H3</f>
        <v>0</v>
      </c>
      <c r="P54" s="21">
        <f>P3*Assumptions!$H3</f>
        <v>0</v>
      </c>
      <c r="Q54" s="21">
        <f>Q3*Assumptions!$H3</f>
        <v>0</v>
      </c>
      <c r="R54" s="21">
        <f>R3*Assumptions!$H3</f>
        <v>0</v>
      </c>
      <c r="S54" s="21">
        <f>S3*Assumptions!$H3</f>
        <v>0</v>
      </c>
      <c r="T54" s="21">
        <f>T3*Assumptions!$H3</f>
        <v>0</v>
      </c>
      <c r="U54" s="21">
        <f>U3*Assumptions!$H3</f>
        <v>0</v>
      </c>
      <c r="V54" s="21">
        <f>V3*Assumptions!$H3</f>
        <v>0</v>
      </c>
      <c r="W54" s="21">
        <f>W3*Assumptions!$H3</f>
        <v>0</v>
      </c>
      <c r="X54" s="21">
        <f>X3*Assumptions!$H3</f>
        <v>0</v>
      </c>
      <c r="Y54" s="21">
        <f>Y3*Assumptions!$H3</f>
        <v>0</v>
      </c>
    </row>
    <row r="55">
      <c r="A55" s="7" t="str">
        <f t="shared" si="7"/>
        <v>Choco Cake</v>
      </c>
      <c r="B55" s="21">
        <f>B4*Assumptions!$H4</f>
        <v>0</v>
      </c>
      <c r="C55" s="21">
        <f>C4*Assumptions!$H4</f>
        <v>0</v>
      </c>
      <c r="D55" s="21">
        <f>D4*Assumptions!$H4</f>
        <v>0</v>
      </c>
      <c r="E55" s="21">
        <f>E4*Assumptions!$H4</f>
        <v>0</v>
      </c>
      <c r="F55" s="21">
        <f>F4*Assumptions!$H4</f>
        <v>0</v>
      </c>
      <c r="G55" s="21">
        <f>G4*Assumptions!$H4</f>
        <v>0</v>
      </c>
      <c r="H55" s="21">
        <f>H4*Assumptions!$H4</f>
        <v>0</v>
      </c>
      <c r="I55" s="21">
        <f>I4*Assumptions!$H4</f>
        <v>0</v>
      </c>
      <c r="J55" s="21">
        <f>J4*Assumptions!$H4</f>
        <v>0</v>
      </c>
      <c r="K55" s="21">
        <f>K4*Assumptions!$H4</f>
        <v>0</v>
      </c>
      <c r="L55" s="21">
        <f>L4*Assumptions!$H4</f>
        <v>0</v>
      </c>
      <c r="M55" s="21">
        <f>M4*Assumptions!$H4</f>
        <v>0</v>
      </c>
      <c r="N55" s="21">
        <f>N4*Assumptions!$H4</f>
        <v>0</v>
      </c>
      <c r="O55" s="21">
        <f>O4*Assumptions!$H4</f>
        <v>0</v>
      </c>
      <c r="P55" s="21">
        <f>P4*Assumptions!$H4</f>
        <v>0</v>
      </c>
      <c r="Q55" s="21">
        <f>Q4*Assumptions!$H4</f>
        <v>0</v>
      </c>
      <c r="R55" s="21">
        <f>R4*Assumptions!$H4</f>
        <v>0</v>
      </c>
      <c r="S55" s="21">
        <f>S4*Assumptions!$H4</f>
        <v>0</v>
      </c>
      <c r="T55" s="21">
        <f>T4*Assumptions!$H4</f>
        <v>0</v>
      </c>
      <c r="U55" s="21">
        <f>U4*Assumptions!$H4</f>
        <v>0</v>
      </c>
      <c r="V55" s="21">
        <f>V4*Assumptions!$H4</f>
        <v>0</v>
      </c>
      <c r="W55" s="21">
        <f>W4*Assumptions!$H4</f>
        <v>0</v>
      </c>
      <c r="X55" s="21">
        <f>X4*Assumptions!$H4</f>
        <v>0</v>
      </c>
      <c r="Y55" s="21">
        <f>Y4*Assumptions!$H4</f>
        <v>0</v>
      </c>
    </row>
    <row r="56">
      <c r="A56" s="7" t="str">
        <f t="shared" si="7"/>
        <v>Pineapple Cake</v>
      </c>
      <c r="B56" s="21">
        <f>B5*Assumptions!$H5</f>
        <v>8</v>
      </c>
      <c r="C56" s="21">
        <f>C5*Assumptions!$H5</f>
        <v>8.08</v>
      </c>
      <c r="D56" s="21">
        <f>D5*Assumptions!$H5</f>
        <v>8.1608</v>
      </c>
      <c r="E56" s="21">
        <f>E5*Assumptions!$H5</f>
        <v>8.242408</v>
      </c>
      <c r="F56" s="21">
        <f>F5*Assumptions!$H5</f>
        <v>8.32483208</v>
      </c>
      <c r="G56" s="21">
        <f>G5*Assumptions!$H5</f>
        <v>8.408080401</v>
      </c>
      <c r="H56" s="21">
        <f>H5*Assumptions!$H5</f>
        <v>8.492161205</v>
      </c>
      <c r="I56" s="21">
        <f>I5*Assumptions!$H5</f>
        <v>8.577082817</v>
      </c>
      <c r="J56" s="21">
        <f>J5*Assumptions!$H5</f>
        <v>8.662853645</v>
      </c>
      <c r="K56" s="21">
        <f>K5*Assumptions!$H5</f>
        <v>8.749482181</v>
      </c>
      <c r="L56" s="21">
        <f>L5*Assumptions!$H5</f>
        <v>8.836977003</v>
      </c>
      <c r="M56" s="21">
        <f>M5*Assumptions!$H5</f>
        <v>8.925346773</v>
      </c>
      <c r="N56" s="21">
        <f>N5*Assumptions!$H5</f>
        <v>9.014600241</v>
      </c>
      <c r="O56" s="21">
        <f>O5*Assumptions!$H5</f>
        <v>9.104746243</v>
      </c>
      <c r="P56" s="21">
        <f>P5*Assumptions!$H5</f>
        <v>9.195793706</v>
      </c>
      <c r="Q56" s="21">
        <f>Q5*Assumptions!$H5</f>
        <v>9.287751643</v>
      </c>
      <c r="R56" s="21">
        <f>R5*Assumptions!$H5</f>
        <v>9.380629159</v>
      </c>
      <c r="S56" s="21">
        <f>S5*Assumptions!$H5</f>
        <v>9.474435451</v>
      </c>
      <c r="T56" s="21">
        <f>T5*Assumptions!$H5</f>
        <v>9.569179805</v>
      </c>
      <c r="U56" s="21">
        <f>U5*Assumptions!$H5</f>
        <v>9.664871604</v>
      </c>
      <c r="V56" s="21">
        <f>V5*Assumptions!$H5</f>
        <v>9.76152032</v>
      </c>
      <c r="W56" s="21">
        <f>W5*Assumptions!$H5</f>
        <v>9.859135523</v>
      </c>
      <c r="X56" s="21">
        <f>X5*Assumptions!$H5</f>
        <v>9.957726878</v>
      </c>
      <c r="Y56" s="21">
        <f>Y5*Assumptions!$H5</f>
        <v>10.05730415</v>
      </c>
    </row>
    <row r="57">
      <c r="A57" s="7" t="str">
        <f t="shared" si="7"/>
        <v>Orange Cake</v>
      </c>
      <c r="B57" s="21">
        <f>B6*Assumptions!$H6</f>
        <v>0</v>
      </c>
      <c r="C57" s="21">
        <f>C6*Assumptions!$H6</f>
        <v>0</v>
      </c>
      <c r="D57" s="21">
        <f>D6*Assumptions!$H6</f>
        <v>0</v>
      </c>
      <c r="E57" s="21">
        <f>E6*Assumptions!$H6</f>
        <v>0</v>
      </c>
      <c r="F57" s="21">
        <f>F6*Assumptions!$H6</f>
        <v>0</v>
      </c>
      <c r="G57" s="21">
        <f>G6*Assumptions!$H6</f>
        <v>0</v>
      </c>
      <c r="H57" s="21">
        <f>H6*Assumptions!$H6</f>
        <v>0</v>
      </c>
      <c r="I57" s="21">
        <f>I6*Assumptions!$H6</f>
        <v>0</v>
      </c>
      <c r="J57" s="21">
        <f>J6*Assumptions!$H6</f>
        <v>0</v>
      </c>
      <c r="K57" s="21">
        <f>K6*Assumptions!$H6</f>
        <v>0</v>
      </c>
      <c r="L57" s="21">
        <f>L6*Assumptions!$H6</f>
        <v>0</v>
      </c>
      <c r="M57" s="21">
        <f>M6*Assumptions!$H6</f>
        <v>0</v>
      </c>
      <c r="N57" s="21">
        <f>N6*Assumptions!$H6</f>
        <v>0</v>
      </c>
      <c r="O57" s="21">
        <f>O6*Assumptions!$H6</f>
        <v>0</v>
      </c>
      <c r="P57" s="21">
        <f>P6*Assumptions!$H6</f>
        <v>0</v>
      </c>
      <c r="Q57" s="21">
        <f>Q6*Assumptions!$H6</f>
        <v>0</v>
      </c>
      <c r="R57" s="21">
        <f>R6*Assumptions!$H6</f>
        <v>0</v>
      </c>
      <c r="S57" s="21">
        <f>S6*Assumptions!$H6</f>
        <v>0</v>
      </c>
      <c r="T57" s="21">
        <f>T6*Assumptions!$H6</f>
        <v>0</v>
      </c>
      <c r="U57" s="21">
        <f>U6*Assumptions!$H6</f>
        <v>0</v>
      </c>
      <c r="V57" s="21">
        <f>V6*Assumptions!$H6</f>
        <v>0</v>
      </c>
      <c r="W57" s="21">
        <f>W6*Assumptions!$H6</f>
        <v>0</v>
      </c>
      <c r="X57" s="21">
        <f>X6*Assumptions!$H6</f>
        <v>0</v>
      </c>
      <c r="Y57" s="21">
        <f>Y6*Assumptions!$H6</f>
        <v>0</v>
      </c>
    </row>
    <row r="58">
      <c r="A58" s="7" t="str">
        <f t="shared" si="7"/>
        <v>Fruit Blast Cake</v>
      </c>
      <c r="B58" s="21">
        <f>B7*Assumptions!$H7</f>
        <v>0</v>
      </c>
      <c r="C58" s="21">
        <f>C7*Assumptions!$H7</f>
        <v>0</v>
      </c>
      <c r="D58" s="21">
        <f>D7*Assumptions!$H7</f>
        <v>0</v>
      </c>
      <c r="E58" s="21">
        <f>E7*Assumptions!$H7</f>
        <v>0</v>
      </c>
      <c r="F58" s="21">
        <f>F7*Assumptions!$H7</f>
        <v>0</v>
      </c>
      <c r="G58" s="21">
        <f>G7*Assumptions!$H7</f>
        <v>0</v>
      </c>
      <c r="H58" s="21">
        <f>H7*Assumptions!$H7</f>
        <v>0</v>
      </c>
      <c r="I58" s="21">
        <f>I7*Assumptions!$H7</f>
        <v>0</v>
      </c>
      <c r="J58" s="21">
        <f>J7*Assumptions!$H7</f>
        <v>0</v>
      </c>
      <c r="K58" s="21">
        <f>K7*Assumptions!$H7</f>
        <v>0</v>
      </c>
      <c r="L58" s="21">
        <f>L7*Assumptions!$H7</f>
        <v>0</v>
      </c>
      <c r="M58" s="21">
        <f>M7*Assumptions!$H7</f>
        <v>0</v>
      </c>
      <c r="N58" s="21">
        <f>N7*Assumptions!$H7</f>
        <v>0</v>
      </c>
      <c r="O58" s="21">
        <f>O7*Assumptions!$H7</f>
        <v>0</v>
      </c>
      <c r="P58" s="21">
        <f>P7*Assumptions!$H7</f>
        <v>0</v>
      </c>
      <c r="Q58" s="21">
        <f>Q7*Assumptions!$H7</f>
        <v>0</v>
      </c>
      <c r="R58" s="21">
        <f>R7*Assumptions!$H7</f>
        <v>0</v>
      </c>
      <c r="S58" s="21">
        <f>S7*Assumptions!$H7</f>
        <v>0</v>
      </c>
      <c r="T58" s="21">
        <f>T7*Assumptions!$H7</f>
        <v>0</v>
      </c>
      <c r="U58" s="21">
        <f>U7*Assumptions!$H7</f>
        <v>0</v>
      </c>
      <c r="V58" s="21">
        <f>V7*Assumptions!$H7</f>
        <v>0</v>
      </c>
      <c r="W58" s="21">
        <f>W7*Assumptions!$H7</f>
        <v>0</v>
      </c>
      <c r="X58" s="21">
        <f>X7*Assumptions!$H7</f>
        <v>0</v>
      </c>
      <c r="Y58" s="21">
        <f>Y7*Assumptions!$H7</f>
        <v>0</v>
      </c>
    </row>
    <row r="59">
      <c r="A59" s="7" t="str">
        <f t="shared" si="7"/>
        <v>Choco Blast Cake</v>
      </c>
      <c r="B59" s="21">
        <f>B8*Assumptions!$H8</f>
        <v>0</v>
      </c>
      <c r="C59" s="21">
        <f>C8*Assumptions!$H8</f>
        <v>0</v>
      </c>
      <c r="D59" s="21">
        <f>D8*Assumptions!$H8</f>
        <v>0</v>
      </c>
      <c r="E59" s="21">
        <f>E8*Assumptions!$H8</f>
        <v>0</v>
      </c>
      <c r="F59" s="21">
        <f>F8*Assumptions!$H8</f>
        <v>0</v>
      </c>
      <c r="G59" s="21">
        <f>G8*Assumptions!$H8</f>
        <v>0</v>
      </c>
      <c r="H59" s="21">
        <f>H8*Assumptions!$H8</f>
        <v>0</v>
      </c>
      <c r="I59" s="21">
        <f>I8*Assumptions!$H8</f>
        <v>0</v>
      </c>
      <c r="J59" s="21">
        <f>J8*Assumptions!$H8</f>
        <v>0</v>
      </c>
      <c r="K59" s="21">
        <f>K8*Assumptions!$H8</f>
        <v>0</v>
      </c>
      <c r="L59" s="21">
        <f>L8*Assumptions!$H8</f>
        <v>0</v>
      </c>
      <c r="M59" s="21">
        <f>M8*Assumptions!$H8</f>
        <v>0</v>
      </c>
      <c r="N59" s="21">
        <f>N8*Assumptions!$H8</f>
        <v>0</v>
      </c>
      <c r="O59" s="21">
        <f>O8*Assumptions!$H8</f>
        <v>0</v>
      </c>
      <c r="P59" s="21">
        <f>P8*Assumptions!$H8</f>
        <v>0</v>
      </c>
      <c r="Q59" s="21">
        <f>Q8*Assumptions!$H8</f>
        <v>0</v>
      </c>
      <c r="R59" s="21">
        <f>R8*Assumptions!$H8</f>
        <v>0</v>
      </c>
      <c r="S59" s="21">
        <f>S8*Assumptions!$H8</f>
        <v>0</v>
      </c>
      <c r="T59" s="21">
        <f>T8*Assumptions!$H8</f>
        <v>0</v>
      </c>
      <c r="U59" s="21">
        <f>U8*Assumptions!$H8</f>
        <v>0</v>
      </c>
      <c r="V59" s="21">
        <f>V8*Assumptions!$H8</f>
        <v>0</v>
      </c>
      <c r="W59" s="21">
        <f>W8*Assumptions!$H8</f>
        <v>0</v>
      </c>
      <c r="X59" s="21">
        <f>X8*Assumptions!$H8</f>
        <v>0</v>
      </c>
      <c r="Y59" s="21">
        <f>Y8*Assumptions!$H8</f>
        <v>0</v>
      </c>
    </row>
    <row r="60">
      <c r="A60" s="18" t="s">
        <v>32</v>
      </c>
      <c r="B60" s="7"/>
      <c r="C60" s="7"/>
      <c r="D60" s="7"/>
      <c r="E60" s="7"/>
      <c r="F60" s="7"/>
      <c r="G60" s="7"/>
      <c r="H60" s="7"/>
      <c r="I60" s="7"/>
      <c r="J60" s="7"/>
      <c r="K60" s="7"/>
      <c r="L60" s="7"/>
      <c r="M60" s="7"/>
      <c r="N60" s="7"/>
      <c r="O60" s="7"/>
      <c r="P60" s="7"/>
      <c r="Q60" s="7"/>
      <c r="R60" s="7"/>
      <c r="S60" s="7"/>
      <c r="T60" s="7"/>
      <c r="U60" s="7"/>
      <c r="V60" s="7"/>
      <c r="W60" s="7"/>
      <c r="X60" s="7"/>
      <c r="Y60" s="7"/>
    </row>
    <row r="61">
      <c r="A61" s="7" t="str">
        <f t="shared" ref="A61:A66" si="8">A54</f>
        <v>Fruit Cake</v>
      </c>
      <c r="B61" s="21">
        <f>B3*Assumptions!$I3</f>
        <v>0</v>
      </c>
      <c r="C61" s="21">
        <f>C3*Assumptions!$I3</f>
        <v>0</v>
      </c>
      <c r="D61" s="21">
        <f>D3*Assumptions!$I3</f>
        <v>0</v>
      </c>
      <c r="E61" s="21">
        <f>E3*Assumptions!$I3</f>
        <v>0</v>
      </c>
      <c r="F61" s="21">
        <f>F3*Assumptions!$I3</f>
        <v>0</v>
      </c>
      <c r="G61" s="21">
        <f>G3*Assumptions!$I3</f>
        <v>0</v>
      </c>
      <c r="H61" s="21">
        <f>H3*Assumptions!$I3</f>
        <v>0</v>
      </c>
      <c r="I61" s="21">
        <f>I3*Assumptions!$I3</f>
        <v>0</v>
      </c>
      <c r="J61" s="21">
        <f>J3*Assumptions!$I3</f>
        <v>0</v>
      </c>
      <c r="K61" s="21">
        <f>K3*Assumptions!$I3</f>
        <v>0</v>
      </c>
      <c r="L61" s="21">
        <f>L3*Assumptions!$I3</f>
        <v>0</v>
      </c>
      <c r="M61" s="21">
        <f>M3*Assumptions!$I3</f>
        <v>0</v>
      </c>
      <c r="N61" s="21">
        <f>N3*Assumptions!$I3</f>
        <v>0</v>
      </c>
      <c r="O61" s="21">
        <f>O3*Assumptions!$I3</f>
        <v>0</v>
      </c>
      <c r="P61" s="21">
        <f>P3*Assumptions!$I3</f>
        <v>0</v>
      </c>
      <c r="Q61" s="21">
        <f>Q3*Assumptions!$I3</f>
        <v>0</v>
      </c>
      <c r="R61" s="21">
        <f>R3*Assumptions!$I3</f>
        <v>0</v>
      </c>
      <c r="S61" s="21">
        <f>S3*Assumptions!$I3</f>
        <v>0</v>
      </c>
      <c r="T61" s="21">
        <f>T3*Assumptions!$I3</f>
        <v>0</v>
      </c>
      <c r="U61" s="21">
        <f>U3*Assumptions!$I3</f>
        <v>0</v>
      </c>
      <c r="V61" s="21">
        <f>V3*Assumptions!$I3</f>
        <v>0</v>
      </c>
      <c r="W61" s="21">
        <f>W3*Assumptions!$I3</f>
        <v>0</v>
      </c>
      <c r="X61" s="21">
        <f>X3*Assumptions!$I3</f>
        <v>0</v>
      </c>
      <c r="Y61" s="21">
        <f>Y3*Assumptions!$I3</f>
        <v>0</v>
      </c>
    </row>
    <row r="62">
      <c r="A62" s="7" t="str">
        <f t="shared" si="8"/>
        <v>Choco Cake</v>
      </c>
      <c r="B62" s="21">
        <f>B4*Assumptions!$I4</f>
        <v>0</v>
      </c>
      <c r="C62" s="21">
        <f>C4*Assumptions!$I4</f>
        <v>0</v>
      </c>
      <c r="D62" s="21">
        <f>D4*Assumptions!$I4</f>
        <v>0</v>
      </c>
      <c r="E62" s="21">
        <f>E4*Assumptions!$I4</f>
        <v>0</v>
      </c>
      <c r="F62" s="21">
        <f>F4*Assumptions!$I4</f>
        <v>0</v>
      </c>
      <c r="G62" s="21">
        <f>G4*Assumptions!$I4</f>
        <v>0</v>
      </c>
      <c r="H62" s="21">
        <f>H4*Assumptions!$I4</f>
        <v>0</v>
      </c>
      <c r="I62" s="21">
        <f>I4*Assumptions!$I4</f>
        <v>0</v>
      </c>
      <c r="J62" s="21">
        <f>J4*Assumptions!$I4</f>
        <v>0</v>
      </c>
      <c r="K62" s="21">
        <f>K4*Assumptions!$I4</f>
        <v>0</v>
      </c>
      <c r="L62" s="21">
        <f>L4*Assumptions!$I4</f>
        <v>0</v>
      </c>
      <c r="M62" s="21">
        <f>M4*Assumptions!$I4</f>
        <v>0</v>
      </c>
      <c r="N62" s="21">
        <f>N4*Assumptions!$I4</f>
        <v>0</v>
      </c>
      <c r="O62" s="21">
        <f>O4*Assumptions!$I4</f>
        <v>0</v>
      </c>
      <c r="P62" s="21">
        <f>P4*Assumptions!$I4</f>
        <v>0</v>
      </c>
      <c r="Q62" s="21">
        <f>Q4*Assumptions!$I4</f>
        <v>0</v>
      </c>
      <c r="R62" s="21">
        <f>R4*Assumptions!$I4</f>
        <v>0</v>
      </c>
      <c r="S62" s="21">
        <f>S4*Assumptions!$I4</f>
        <v>0</v>
      </c>
      <c r="T62" s="21">
        <f>T4*Assumptions!$I4</f>
        <v>0</v>
      </c>
      <c r="U62" s="21">
        <f>U4*Assumptions!$I4</f>
        <v>0</v>
      </c>
      <c r="V62" s="21">
        <f>V4*Assumptions!$I4</f>
        <v>0</v>
      </c>
      <c r="W62" s="21">
        <f>W4*Assumptions!$I4</f>
        <v>0</v>
      </c>
      <c r="X62" s="21">
        <f>X4*Assumptions!$I4</f>
        <v>0</v>
      </c>
      <c r="Y62" s="21">
        <f>Y4*Assumptions!$I4</f>
        <v>0</v>
      </c>
    </row>
    <row r="63">
      <c r="A63" s="7" t="str">
        <f t="shared" si="8"/>
        <v>Pineapple Cake</v>
      </c>
      <c r="B63" s="21">
        <f>B5*Assumptions!$I5</f>
        <v>0</v>
      </c>
      <c r="C63" s="21">
        <f>C5*Assumptions!$I5</f>
        <v>0</v>
      </c>
      <c r="D63" s="21">
        <f>D5*Assumptions!$I5</f>
        <v>0</v>
      </c>
      <c r="E63" s="21">
        <f>E5*Assumptions!$I5</f>
        <v>0</v>
      </c>
      <c r="F63" s="21">
        <f>F5*Assumptions!$I5</f>
        <v>0</v>
      </c>
      <c r="G63" s="21">
        <f>G5*Assumptions!$I5</f>
        <v>0</v>
      </c>
      <c r="H63" s="21">
        <f>H5*Assumptions!$I5</f>
        <v>0</v>
      </c>
      <c r="I63" s="21">
        <f>I5*Assumptions!$I5</f>
        <v>0</v>
      </c>
      <c r="J63" s="21">
        <f>J5*Assumptions!$I5</f>
        <v>0</v>
      </c>
      <c r="K63" s="21">
        <f>K5*Assumptions!$I5</f>
        <v>0</v>
      </c>
      <c r="L63" s="21">
        <f>L5*Assumptions!$I5</f>
        <v>0</v>
      </c>
      <c r="M63" s="21">
        <f>M5*Assumptions!$I5</f>
        <v>0</v>
      </c>
      <c r="N63" s="21">
        <f>N5*Assumptions!$I5</f>
        <v>0</v>
      </c>
      <c r="O63" s="21">
        <f>O5*Assumptions!$I5</f>
        <v>0</v>
      </c>
      <c r="P63" s="21">
        <f>P5*Assumptions!$I5</f>
        <v>0</v>
      </c>
      <c r="Q63" s="21">
        <f>Q5*Assumptions!$I5</f>
        <v>0</v>
      </c>
      <c r="R63" s="21">
        <f>R5*Assumptions!$I5</f>
        <v>0</v>
      </c>
      <c r="S63" s="21">
        <f>S5*Assumptions!$I5</f>
        <v>0</v>
      </c>
      <c r="T63" s="21">
        <f>T5*Assumptions!$I5</f>
        <v>0</v>
      </c>
      <c r="U63" s="21">
        <f>U5*Assumptions!$I5</f>
        <v>0</v>
      </c>
      <c r="V63" s="21">
        <f>V5*Assumptions!$I5</f>
        <v>0</v>
      </c>
      <c r="W63" s="21">
        <f>W5*Assumptions!$I5</f>
        <v>0</v>
      </c>
      <c r="X63" s="21">
        <f>X5*Assumptions!$I5</f>
        <v>0</v>
      </c>
      <c r="Y63" s="21">
        <f>Y5*Assumptions!$I5</f>
        <v>0</v>
      </c>
    </row>
    <row r="64">
      <c r="A64" s="7" t="str">
        <f t="shared" si="8"/>
        <v>Orange Cake</v>
      </c>
      <c r="B64" s="21">
        <f>B6*Assumptions!$I6</f>
        <v>2</v>
      </c>
      <c r="C64" s="21">
        <f>C6*Assumptions!$I6</f>
        <v>2.02</v>
      </c>
      <c r="D64" s="21">
        <f>D6*Assumptions!$I6</f>
        <v>2.0402</v>
      </c>
      <c r="E64" s="21">
        <f>E6*Assumptions!$I6</f>
        <v>2.060602</v>
      </c>
      <c r="F64" s="21">
        <f>F6*Assumptions!$I6</f>
        <v>2.08120802</v>
      </c>
      <c r="G64" s="21">
        <f>G6*Assumptions!$I6</f>
        <v>2.1020201</v>
      </c>
      <c r="H64" s="21">
        <f>H6*Assumptions!$I6</f>
        <v>2.123040301</v>
      </c>
      <c r="I64" s="21">
        <f>I6*Assumptions!$I6</f>
        <v>2.144270704</v>
      </c>
      <c r="J64" s="21">
        <f>J6*Assumptions!$I6</f>
        <v>2.165713411</v>
      </c>
      <c r="K64" s="21">
        <f>K6*Assumptions!$I6</f>
        <v>2.187370545</v>
      </c>
      <c r="L64" s="21">
        <f>L6*Assumptions!$I6</f>
        <v>2.209244251</v>
      </c>
      <c r="M64" s="21">
        <f>M6*Assumptions!$I6</f>
        <v>2.231336693</v>
      </c>
      <c r="N64" s="21">
        <f>N6*Assumptions!$I6</f>
        <v>2.25365006</v>
      </c>
      <c r="O64" s="21">
        <f>O6*Assumptions!$I6</f>
        <v>2.276186561</v>
      </c>
      <c r="P64" s="21">
        <f>P6*Assumptions!$I6</f>
        <v>2.298948426</v>
      </c>
      <c r="Q64" s="21">
        <f>Q6*Assumptions!$I6</f>
        <v>2.321937911</v>
      </c>
      <c r="R64" s="21">
        <f>R6*Assumptions!$I6</f>
        <v>2.34515729</v>
      </c>
      <c r="S64" s="21">
        <f>S6*Assumptions!$I6</f>
        <v>2.368608863</v>
      </c>
      <c r="T64" s="21">
        <f>T6*Assumptions!$I6</f>
        <v>2.392294951</v>
      </c>
      <c r="U64" s="21">
        <f>U6*Assumptions!$I6</f>
        <v>2.416217901</v>
      </c>
      <c r="V64" s="21">
        <f>V6*Assumptions!$I6</f>
        <v>2.44038008</v>
      </c>
      <c r="W64" s="21">
        <f>W6*Assumptions!$I6</f>
        <v>2.464783881</v>
      </c>
      <c r="X64" s="21">
        <f>X6*Assumptions!$I6</f>
        <v>2.48943172</v>
      </c>
      <c r="Y64" s="21">
        <f>Y6*Assumptions!$I6</f>
        <v>2.514326037</v>
      </c>
    </row>
    <row r="65">
      <c r="A65" s="7" t="str">
        <f t="shared" si="8"/>
        <v>Fruit Blast Cake</v>
      </c>
      <c r="B65" s="21">
        <f>B7*Assumptions!$I7</f>
        <v>0</v>
      </c>
      <c r="C65" s="21">
        <f>C7*Assumptions!$I7</f>
        <v>0</v>
      </c>
      <c r="D65" s="21">
        <f>D7*Assumptions!$I7</f>
        <v>0</v>
      </c>
      <c r="E65" s="21">
        <f>E7*Assumptions!$I7</f>
        <v>0</v>
      </c>
      <c r="F65" s="21">
        <f>F7*Assumptions!$I7</f>
        <v>0</v>
      </c>
      <c r="G65" s="21">
        <f>G7*Assumptions!$I7</f>
        <v>0</v>
      </c>
      <c r="H65" s="21">
        <f>H7*Assumptions!$I7</f>
        <v>0</v>
      </c>
      <c r="I65" s="21">
        <f>I7*Assumptions!$I7</f>
        <v>0</v>
      </c>
      <c r="J65" s="21">
        <f>J7*Assumptions!$I7</f>
        <v>0</v>
      </c>
      <c r="K65" s="21">
        <f>K7*Assumptions!$I7</f>
        <v>0</v>
      </c>
      <c r="L65" s="21">
        <f>L7*Assumptions!$I7</f>
        <v>0</v>
      </c>
      <c r="M65" s="21">
        <f>M7*Assumptions!$I7</f>
        <v>0</v>
      </c>
      <c r="N65" s="21">
        <f>N7*Assumptions!$I7</f>
        <v>0</v>
      </c>
      <c r="O65" s="21">
        <f>O7*Assumptions!$I7</f>
        <v>0</v>
      </c>
      <c r="P65" s="21">
        <f>P7*Assumptions!$I7</f>
        <v>0</v>
      </c>
      <c r="Q65" s="21">
        <f>Q7*Assumptions!$I7</f>
        <v>0</v>
      </c>
      <c r="R65" s="21">
        <f>R7*Assumptions!$I7</f>
        <v>0</v>
      </c>
      <c r="S65" s="21">
        <f>S7*Assumptions!$I7</f>
        <v>0</v>
      </c>
      <c r="T65" s="21">
        <f>T7*Assumptions!$I7</f>
        <v>0</v>
      </c>
      <c r="U65" s="21">
        <f>U7*Assumptions!$I7</f>
        <v>0</v>
      </c>
      <c r="V65" s="21">
        <f>V7*Assumptions!$I7</f>
        <v>0</v>
      </c>
      <c r="W65" s="21">
        <f>W7*Assumptions!$I7</f>
        <v>0</v>
      </c>
      <c r="X65" s="21">
        <f>X7*Assumptions!$I7</f>
        <v>0</v>
      </c>
      <c r="Y65" s="21">
        <f>Y7*Assumptions!$I7</f>
        <v>0</v>
      </c>
    </row>
    <row r="66">
      <c r="A66" s="7" t="str">
        <f t="shared" si="8"/>
        <v>Choco Blast Cake</v>
      </c>
      <c r="B66" s="21">
        <f>B8*Assumptions!$I8</f>
        <v>0</v>
      </c>
      <c r="C66" s="21">
        <f>C8*Assumptions!$I8</f>
        <v>0</v>
      </c>
      <c r="D66" s="21">
        <f>D8*Assumptions!$I8</f>
        <v>0</v>
      </c>
      <c r="E66" s="21">
        <f>E8*Assumptions!$I8</f>
        <v>0</v>
      </c>
      <c r="F66" s="21">
        <f>F8*Assumptions!$I8</f>
        <v>0</v>
      </c>
      <c r="G66" s="21">
        <f>G8*Assumptions!$I8</f>
        <v>0</v>
      </c>
      <c r="H66" s="21">
        <f>H8*Assumptions!$I8</f>
        <v>0</v>
      </c>
      <c r="I66" s="21">
        <f>I8*Assumptions!$I8</f>
        <v>0</v>
      </c>
      <c r="J66" s="21">
        <f>J8*Assumptions!$I8</f>
        <v>0</v>
      </c>
      <c r="K66" s="21">
        <f>K8*Assumptions!$I8</f>
        <v>0</v>
      </c>
      <c r="L66" s="21">
        <f>L8*Assumptions!$I8</f>
        <v>0</v>
      </c>
      <c r="M66" s="21">
        <f>M8*Assumptions!$I8</f>
        <v>0</v>
      </c>
      <c r="N66" s="21">
        <f>N8*Assumptions!$I8</f>
        <v>0</v>
      </c>
      <c r="O66" s="21">
        <f>O8*Assumptions!$I8</f>
        <v>0</v>
      </c>
      <c r="P66" s="21">
        <f>P8*Assumptions!$I8</f>
        <v>0</v>
      </c>
      <c r="Q66" s="21">
        <f>Q8*Assumptions!$I8</f>
        <v>0</v>
      </c>
      <c r="R66" s="21">
        <f>R8*Assumptions!$I8</f>
        <v>0</v>
      </c>
      <c r="S66" s="21">
        <f>S8*Assumptions!$I8</f>
        <v>0</v>
      </c>
      <c r="T66" s="21">
        <f>T8*Assumptions!$I8</f>
        <v>0</v>
      </c>
      <c r="U66" s="21">
        <f>U8*Assumptions!$I8</f>
        <v>0</v>
      </c>
      <c r="V66" s="21">
        <f>V8*Assumptions!$I8</f>
        <v>0</v>
      </c>
      <c r="W66" s="21">
        <f>W8*Assumptions!$I8</f>
        <v>0</v>
      </c>
      <c r="X66" s="21">
        <f>X8*Assumptions!$I8</f>
        <v>0</v>
      </c>
      <c r="Y66" s="21">
        <f>Y8*Assumptions!$I8</f>
        <v>0</v>
      </c>
    </row>
    <row r="67">
      <c r="A67" s="7"/>
      <c r="B67" s="7"/>
      <c r="C67" s="7"/>
      <c r="D67" s="7"/>
      <c r="E67" s="7"/>
      <c r="F67" s="7"/>
      <c r="G67" s="7"/>
      <c r="H67" s="7"/>
      <c r="I67" s="7"/>
      <c r="J67" s="7"/>
      <c r="K67" s="7"/>
      <c r="L67" s="7"/>
      <c r="M67" s="7"/>
      <c r="N67" s="7"/>
      <c r="O67" s="7"/>
      <c r="P67" s="7"/>
      <c r="Q67" s="7"/>
      <c r="R67" s="7"/>
      <c r="S67" s="7"/>
      <c r="T67" s="7"/>
      <c r="U67" s="7"/>
      <c r="V67" s="7"/>
      <c r="W67" s="7"/>
      <c r="X67" s="7"/>
      <c r="Y67" s="7"/>
    </row>
    <row r="68">
      <c r="A68" s="18" t="s">
        <v>85</v>
      </c>
      <c r="B68" s="7"/>
      <c r="C68" s="7"/>
      <c r="D68" s="7"/>
      <c r="E68" s="7"/>
      <c r="F68" s="7"/>
      <c r="G68" s="7"/>
      <c r="H68" s="7"/>
      <c r="I68" s="7"/>
      <c r="J68" s="7"/>
      <c r="K68" s="7"/>
      <c r="L68" s="7"/>
      <c r="M68" s="7"/>
      <c r="N68" s="7"/>
      <c r="O68" s="7"/>
      <c r="P68" s="7"/>
      <c r="Q68" s="7"/>
      <c r="R68" s="7"/>
      <c r="S68" s="7"/>
      <c r="T68" s="7"/>
      <c r="U68" s="7"/>
      <c r="V68" s="7"/>
      <c r="W68" s="7"/>
      <c r="X68" s="7"/>
      <c r="Y68" s="7"/>
    </row>
    <row r="69">
      <c r="A69" s="7" t="s">
        <v>25</v>
      </c>
      <c r="B69" s="21">
        <f t="shared" ref="B69:Y69" si="9">SUM(B12:B17)</f>
        <v>168.5</v>
      </c>
      <c r="C69" s="21">
        <f t="shared" si="9"/>
        <v>173.292</v>
      </c>
      <c r="D69" s="21">
        <f t="shared" si="9"/>
        <v>178.2357</v>
      </c>
      <c r="E69" s="21">
        <f t="shared" si="9"/>
        <v>183.3362124</v>
      </c>
      <c r="F69" s="21">
        <f t="shared" si="9"/>
        <v>188.5988291</v>
      </c>
      <c r="G69" s="21">
        <f t="shared" si="9"/>
        <v>194.0290277</v>
      </c>
      <c r="H69" s="21">
        <f t="shared" si="9"/>
        <v>199.6324789</v>
      </c>
      <c r="I69" s="21">
        <f t="shared" si="9"/>
        <v>205.4150527</v>
      </c>
      <c r="J69" s="21">
        <f t="shared" si="9"/>
        <v>211.3828259</v>
      </c>
      <c r="K69" s="21">
        <f t="shared" si="9"/>
        <v>217.5420901</v>
      </c>
      <c r="L69" s="21">
        <f t="shared" si="9"/>
        <v>223.8993586</v>
      </c>
      <c r="M69" s="21">
        <f t="shared" si="9"/>
        <v>230.4613751</v>
      </c>
      <c r="N69" s="21">
        <f t="shared" si="9"/>
        <v>237.235122</v>
      </c>
      <c r="O69" s="21">
        <f t="shared" si="9"/>
        <v>244.2278287</v>
      </c>
      <c r="P69" s="21">
        <f t="shared" si="9"/>
        <v>251.4469812</v>
      </c>
      <c r="Q69" s="21">
        <f t="shared" si="9"/>
        <v>258.9003308</v>
      </c>
      <c r="R69" s="21">
        <f t="shared" si="9"/>
        <v>266.5959041</v>
      </c>
      <c r="S69" s="21">
        <f t="shared" si="9"/>
        <v>274.5420134</v>
      </c>
      <c r="T69" s="21">
        <f t="shared" si="9"/>
        <v>282.7472662</v>
      </c>
      <c r="U69" s="21">
        <f t="shared" si="9"/>
        <v>291.2205769</v>
      </c>
      <c r="V69" s="21">
        <f t="shared" si="9"/>
        <v>299.9711775</v>
      </c>
      <c r="W69" s="21">
        <f t="shared" si="9"/>
        <v>309.0086295</v>
      </c>
      <c r="X69" s="21">
        <f t="shared" si="9"/>
        <v>318.3428357</v>
      </c>
      <c r="Y69" s="21">
        <f t="shared" si="9"/>
        <v>327.984053</v>
      </c>
    </row>
    <row r="70">
      <c r="A70" s="7" t="s">
        <v>26</v>
      </c>
      <c r="B70" s="21">
        <f t="shared" ref="B70:Y70" si="10">SUM(B19:B24)</f>
        <v>73.9</v>
      </c>
      <c r="C70" s="21">
        <f t="shared" si="10"/>
        <v>75.982</v>
      </c>
      <c r="D70" s="21">
        <f t="shared" si="10"/>
        <v>78.12878</v>
      </c>
      <c r="E70" s="21">
        <f t="shared" si="10"/>
        <v>80.342479</v>
      </c>
      <c r="F70" s="21">
        <f t="shared" si="10"/>
        <v>82.62530953</v>
      </c>
      <c r="G70" s="21">
        <f t="shared" si="10"/>
        <v>84.97956028</v>
      </c>
      <c r="H70" s="21">
        <f t="shared" si="10"/>
        <v>87.40759874</v>
      </c>
      <c r="I70" s="21">
        <f t="shared" si="10"/>
        <v>89.91187409</v>
      </c>
      <c r="J70" s="21">
        <f t="shared" si="10"/>
        <v>92.49492001</v>
      </c>
      <c r="K70" s="21">
        <f t="shared" si="10"/>
        <v>95.15935775</v>
      </c>
      <c r="L70" s="21">
        <f t="shared" si="10"/>
        <v>97.90789921</v>
      </c>
      <c r="M70" s="21">
        <f t="shared" si="10"/>
        <v>100.7433502</v>
      </c>
      <c r="N70" s="21">
        <f t="shared" si="10"/>
        <v>103.6686138</v>
      </c>
      <c r="O70" s="21">
        <f t="shared" si="10"/>
        <v>106.6866936</v>
      </c>
      <c r="P70" s="21">
        <f t="shared" si="10"/>
        <v>109.8006979</v>
      </c>
      <c r="Q70" s="21">
        <f t="shared" si="10"/>
        <v>113.0138426</v>
      </c>
      <c r="R70" s="21">
        <f t="shared" si="10"/>
        <v>116.3294557</v>
      </c>
      <c r="S70" s="21">
        <f t="shared" si="10"/>
        <v>119.7509812</v>
      </c>
      <c r="T70" s="21">
        <f t="shared" si="10"/>
        <v>123.281983</v>
      </c>
      <c r="U70" s="21">
        <f t="shared" si="10"/>
        <v>126.9261493</v>
      </c>
      <c r="V70" s="21">
        <f t="shared" si="10"/>
        <v>130.6872973</v>
      </c>
      <c r="W70" s="21">
        <f t="shared" si="10"/>
        <v>134.5693776</v>
      </c>
      <c r="X70" s="21">
        <f t="shared" si="10"/>
        <v>138.576479</v>
      </c>
      <c r="Y70" s="21">
        <f t="shared" si="10"/>
        <v>142.7128334</v>
      </c>
    </row>
    <row r="71">
      <c r="A71" s="7" t="s">
        <v>43</v>
      </c>
      <c r="B71" s="21">
        <f t="shared" ref="B71:Y71" si="11">SUM(B26:B31)</f>
        <v>93.2</v>
      </c>
      <c r="C71" s="21">
        <f t="shared" si="11"/>
        <v>96.028</v>
      </c>
      <c r="D71" s="21">
        <f t="shared" si="11"/>
        <v>98.95052</v>
      </c>
      <c r="E71" s="21">
        <f t="shared" si="11"/>
        <v>101.9708908</v>
      </c>
      <c r="F71" s="21">
        <f t="shared" si="11"/>
        <v>105.0925645</v>
      </c>
      <c r="G71" s="21">
        <f t="shared" si="11"/>
        <v>108.319119</v>
      </c>
      <c r="H71" s="21">
        <f t="shared" si="11"/>
        <v>111.6542627</v>
      </c>
      <c r="I71" s="21">
        <f t="shared" si="11"/>
        <v>115.1018393</v>
      </c>
      <c r="J71" s="21">
        <f t="shared" si="11"/>
        <v>118.6658331</v>
      </c>
      <c r="K71" s="21">
        <f t="shared" si="11"/>
        <v>122.350374</v>
      </c>
      <c r="L71" s="21">
        <f t="shared" si="11"/>
        <v>126.1597428</v>
      </c>
      <c r="M71" s="21">
        <f t="shared" si="11"/>
        <v>130.0983773</v>
      </c>
      <c r="N71" s="21">
        <f t="shared" si="11"/>
        <v>134.1708779</v>
      </c>
      <c r="O71" s="21">
        <f t="shared" si="11"/>
        <v>138.3820135</v>
      </c>
      <c r="P71" s="21">
        <f t="shared" si="11"/>
        <v>142.7367283</v>
      </c>
      <c r="Q71" s="21">
        <f t="shared" si="11"/>
        <v>147.240148</v>
      </c>
      <c r="R71" s="21">
        <f t="shared" si="11"/>
        <v>151.8975866</v>
      </c>
      <c r="S71" s="21">
        <f t="shared" si="11"/>
        <v>156.7145535</v>
      </c>
      <c r="T71" s="21">
        <f t="shared" si="11"/>
        <v>161.6967613</v>
      </c>
      <c r="U71" s="21">
        <f t="shared" si="11"/>
        <v>166.8501325</v>
      </c>
      <c r="V71" s="21">
        <f t="shared" si="11"/>
        <v>172.1808082</v>
      </c>
      <c r="W71" s="21">
        <f t="shared" si="11"/>
        <v>177.6951561</v>
      </c>
      <c r="X71" s="21">
        <f t="shared" si="11"/>
        <v>183.3997788</v>
      </c>
      <c r="Y71" s="21">
        <f t="shared" si="11"/>
        <v>189.3015229</v>
      </c>
    </row>
    <row r="72">
      <c r="A72" s="7" t="s">
        <v>28</v>
      </c>
      <c r="B72" s="21">
        <f t="shared" ref="B72:Y72" si="12">SUM(B40:B45)</f>
        <v>2.6</v>
      </c>
      <c r="C72" s="21">
        <f t="shared" si="12"/>
        <v>2.656</v>
      </c>
      <c r="D72" s="21">
        <f t="shared" si="12"/>
        <v>2.71334</v>
      </c>
      <c r="E72" s="21">
        <f t="shared" si="12"/>
        <v>2.7720544</v>
      </c>
      <c r="F72" s="21">
        <f t="shared" si="12"/>
        <v>2.832178526</v>
      </c>
      <c r="G72" s="21">
        <f t="shared" si="12"/>
        <v>2.893748656</v>
      </c>
      <c r="H72" s="21">
        <f t="shared" si="12"/>
        <v>2.956802045</v>
      </c>
      <c r="I72" s="21">
        <f t="shared" si="12"/>
        <v>3.021376956</v>
      </c>
      <c r="J72" s="21">
        <f t="shared" si="12"/>
        <v>3.087512683</v>
      </c>
      <c r="K72" s="21">
        <f t="shared" si="12"/>
        <v>3.155249584</v>
      </c>
      <c r="L72" s="21">
        <f t="shared" si="12"/>
        <v>3.224629108</v>
      </c>
      <c r="M72" s="21">
        <f t="shared" si="12"/>
        <v>3.295693827</v>
      </c>
      <c r="N72" s="21">
        <f t="shared" si="12"/>
        <v>3.368487467</v>
      </c>
      <c r="O72" s="21">
        <f t="shared" si="12"/>
        <v>3.443054939</v>
      </c>
      <c r="P72" s="21">
        <f t="shared" si="12"/>
        <v>3.519442375</v>
      </c>
      <c r="Q72" s="21">
        <f t="shared" si="12"/>
        <v>3.597697159</v>
      </c>
      <c r="R72" s="21">
        <f t="shared" si="12"/>
        <v>3.677867964</v>
      </c>
      <c r="S72" s="21">
        <f t="shared" si="12"/>
        <v>3.760004788</v>
      </c>
      <c r="T72" s="21">
        <f t="shared" si="12"/>
        <v>3.84415899</v>
      </c>
      <c r="U72" s="21">
        <f t="shared" si="12"/>
        <v>3.93038333</v>
      </c>
      <c r="V72" s="21">
        <f t="shared" si="12"/>
        <v>4.018732006</v>
      </c>
      <c r="W72" s="21">
        <f t="shared" si="12"/>
        <v>4.109260697</v>
      </c>
      <c r="X72" s="21">
        <f t="shared" si="12"/>
        <v>4.202026603</v>
      </c>
      <c r="Y72" s="21">
        <f t="shared" si="12"/>
        <v>4.297088486</v>
      </c>
    </row>
    <row r="73">
      <c r="A73" s="7" t="s">
        <v>83</v>
      </c>
      <c r="B73" s="21">
        <f t="shared" ref="B73:Y73" si="13">SUM(B33:B38)</f>
        <v>42</v>
      </c>
      <c r="C73" s="21">
        <f t="shared" si="13"/>
        <v>43.02</v>
      </c>
      <c r="D73" s="21">
        <f t="shared" si="13"/>
        <v>44.0658</v>
      </c>
      <c r="E73" s="21">
        <f t="shared" si="13"/>
        <v>45.138078</v>
      </c>
      <c r="F73" s="21">
        <f t="shared" si="13"/>
        <v>46.23753042</v>
      </c>
      <c r="G73" s="21">
        <f t="shared" si="13"/>
        <v>47.36487261</v>
      </c>
      <c r="H73" s="21">
        <f t="shared" si="13"/>
        <v>48.5208394</v>
      </c>
      <c r="I73" s="21">
        <f t="shared" si="13"/>
        <v>49.7061856</v>
      </c>
      <c r="J73" s="21">
        <f t="shared" si="13"/>
        <v>50.92168661</v>
      </c>
      <c r="K73" s="21">
        <f t="shared" si="13"/>
        <v>52.16813896</v>
      </c>
      <c r="L73" s="21">
        <f t="shared" si="13"/>
        <v>53.44636091</v>
      </c>
      <c r="M73" s="21">
        <f t="shared" si="13"/>
        <v>54.75719307</v>
      </c>
      <c r="N73" s="21">
        <f t="shared" si="13"/>
        <v>56.10149903</v>
      </c>
      <c r="O73" s="21">
        <f t="shared" si="13"/>
        <v>57.48016597</v>
      </c>
      <c r="P73" s="21">
        <f t="shared" si="13"/>
        <v>58.89410536</v>
      </c>
      <c r="Q73" s="21">
        <f t="shared" si="13"/>
        <v>60.34425362</v>
      </c>
      <c r="R73" s="21">
        <f t="shared" si="13"/>
        <v>61.83157283</v>
      </c>
      <c r="S73" s="21">
        <f t="shared" si="13"/>
        <v>63.35705144</v>
      </c>
      <c r="T73" s="21">
        <f t="shared" si="13"/>
        <v>64.92170504</v>
      </c>
      <c r="U73" s="21">
        <f t="shared" si="13"/>
        <v>66.5265771</v>
      </c>
      <c r="V73" s="21">
        <f t="shared" si="13"/>
        <v>68.17273973</v>
      </c>
      <c r="W73" s="21">
        <f t="shared" si="13"/>
        <v>69.86129454</v>
      </c>
      <c r="X73" s="21">
        <f t="shared" si="13"/>
        <v>71.59337346</v>
      </c>
      <c r="Y73" s="21">
        <f t="shared" si="13"/>
        <v>73.37013954</v>
      </c>
    </row>
    <row r="74">
      <c r="A74" s="7" t="s">
        <v>44</v>
      </c>
      <c r="B74" s="21">
        <f t="shared" ref="B74:Y74" si="14">SUM(B47:B52)</f>
        <v>29.4</v>
      </c>
      <c r="C74" s="21">
        <f t="shared" si="14"/>
        <v>30.414</v>
      </c>
      <c r="D74" s="21">
        <f t="shared" si="14"/>
        <v>31.4637</v>
      </c>
      <c r="E74" s="21">
        <f t="shared" si="14"/>
        <v>32.5503822</v>
      </c>
      <c r="F74" s="21">
        <f t="shared" si="14"/>
        <v>33.67537571</v>
      </c>
      <c r="G74" s="21">
        <f t="shared" si="14"/>
        <v>34.84005832</v>
      </c>
      <c r="H74" s="21">
        <f t="shared" si="14"/>
        <v>36.04585825</v>
      </c>
      <c r="I74" s="21">
        <f t="shared" si="14"/>
        <v>37.29425611</v>
      </c>
      <c r="J74" s="21">
        <f t="shared" si="14"/>
        <v>38.58678678</v>
      </c>
      <c r="K74" s="21">
        <f t="shared" si="14"/>
        <v>39.9250415</v>
      </c>
      <c r="L74" s="21">
        <f t="shared" si="14"/>
        <v>41.31066991</v>
      </c>
      <c r="M74" s="21">
        <f t="shared" si="14"/>
        <v>42.74538225</v>
      </c>
      <c r="N74" s="21">
        <f t="shared" si="14"/>
        <v>44.23095165</v>
      </c>
      <c r="O74" s="21">
        <f t="shared" si="14"/>
        <v>45.76921645</v>
      </c>
      <c r="P74" s="21">
        <f t="shared" si="14"/>
        <v>47.36208265</v>
      </c>
      <c r="Q74" s="21">
        <f t="shared" si="14"/>
        <v>49.01152642</v>
      </c>
      <c r="R74" s="21">
        <f t="shared" si="14"/>
        <v>50.71959676</v>
      </c>
      <c r="S74" s="21">
        <f t="shared" si="14"/>
        <v>52.48841818</v>
      </c>
      <c r="T74" s="21">
        <f t="shared" si="14"/>
        <v>54.3201936</v>
      </c>
      <c r="U74" s="21">
        <f t="shared" si="14"/>
        <v>56.21720718</v>
      </c>
      <c r="V74" s="21">
        <f t="shared" si="14"/>
        <v>58.18182749</v>
      </c>
      <c r="W74" s="21">
        <f t="shared" si="14"/>
        <v>60.21651057</v>
      </c>
      <c r="X74" s="21">
        <f t="shared" si="14"/>
        <v>62.32380327</v>
      </c>
      <c r="Y74" s="21">
        <f t="shared" si="14"/>
        <v>64.50634665</v>
      </c>
    </row>
    <row r="75">
      <c r="A75" s="7" t="s">
        <v>84</v>
      </c>
      <c r="B75" s="21">
        <f t="shared" ref="B75:Y75" si="15">SUM(B54:B59)</f>
        <v>8</v>
      </c>
      <c r="C75" s="21">
        <f t="shared" si="15"/>
        <v>8.08</v>
      </c>
      <c r="D75" s="21">
        <f t="shared" si="15"/>
        <v>8.1608</v>
      </c>
      <c r="E75" s="21">
        <f t="shared" si="15"/>
        <v>8.242408</v>
      </c>
      <c r="F75" s="21">
        <f t="shared" si="15"/>
        <v>8.32483208</v>
      </c>
      <c r="G75" s="21">
        <f t="shared" si="15"/>
        <v>8.408080401</v>
      </c>
      <c r="H75" s="21">
        <f t="shared" si="15"/>
        <v>8.492161205</v>
      </c>
      <c r="I75" s="21">
        <f t="shared" si="15"/>
        <v>8.577082817</v>
      </c>
      <c r="J75" s="21">
        <f t="shared" si="15"/>
        <v>8.662853645</v>
      </c>
      <c r="K75" s="21">
        <f t="shared" si="15"/>
        <v>8.749482181</v>
      </c>
      <c r="L75" s="21">
        <f t="shared" si="15"/>
        <v>8.836977003</v>
      </c>
      <c r="M75" s="21">
        <f t="shared" si="15"/>
        <v>8.925346773</v>
      </c>
      <c r="N75" s="21">
        <f t="shared" si="15"/>
        <v>9.014600241</v>
      </c>
      <c r="O75" s="21">
        <f t="shared" si="15"/>
        <v>9.104746243</v>
      </c>
      <c r="P75" s="21">
        <f t="shared" si="15"/>
        <v>9.195793706</v>
      </c>
      <c r="Q75" s="21">
        <f t="shared" si="15"/>
        <v>9.287751643</v>
      </c>
      <c r="R75" s="21">
        <f t="shared" si="15"/>
        <v>9.380629159</v>
      </c>
      <c r="S75" s="21">
        <f t="shared" si="15"/>
        <v>9.474435451</v>
      </c>
      <c r="T75" s="21">
        <f t="shared" si="15"/>
        <v>9.569179805</v>
      </c>
      <c r="U75" s="21">
        <f t="shared" si="15"/>
        <v>9.664871604</v>
      </c>
      <c r="V75" s="21">
        <f t="shared" si="15"/>
        <v>9.76152032</v>
      </c>
      <c r="W75" s="21">
        <f t="shared" si="15"/>
        <v>9.859135523</v>
      </c>
      <c r="X75" s="21">
        <f t="shared" si="15"/>
        <v>9.957726878</v>
      </c>
      <c r="Y75" s="21">
        <f t="shared" si="15"/>
        <v>10.05730415</v>
      </c>
    </row>
    <row r="76">
      <c r="A76" s="7" t="s">
        <v>32</v>
      </c>
      <c r="B76" s="21">
        <f t="shared" ref="B76:Y76" si="16">SUM(B61:B66)</f>
        <v>2</v>
      </c>
      <c r="C76" s="21">
        <f t="shared" si="16"/>
        <v>2.02</v>
      </c>
      <c r="D76" s="21">
        <f t="shared" si="16"/>
        <v>2.0402</v>
      </c>
      <c r="E76" s="21">
        <f t="shared" si="16"/>
        <v>2.060602</v>
      </c>
      <c r="F76" s="21">
        <f t="shared" si="16"/>
        <v>2.08120802</v>
      </c>
      <c r="G76" s="21">
        <f t="shared" si="16"/>
        <v>2.1020201</v>
      </c>
      <c r="H76" s="21">
        <f t="shared" si="16"/>
        <v>2.123040301</v>
      </c>
      <c r="I76" s="21">
        <f t="shared" si="16"/>
        <v>2.144270704</v>
      </c>
      <c r="J76" s="21">
        <f t="shared" si="16"/>
        <v>2.165713411</v>
      </c>
      <c r="K76" s="21">
        <f t="shared" si="16"/>
        <v>2.187370545</v>
      </c>
      <c r="L76" s="21">
        <f t="shared" si="16"/>
        <v>2.209244251</v>
      </c>
      <c r="M76" s="21">
        <f t="shared" si="16"/>
        <v>2.231336693</v>
      </c>
      <c r="N76" s="21">
        <f t="shared" si="16"/>
        <v>2.25365006</v>
      </c>
      <c r="O76" s="21">
        <f t="shared" si="16"/>
        <v>2.276186561</v>
      </c>
      <c r="P76" s="21">
        <f t="shared" si="16"/>
        <v>2.298948426</v>
      </c>
      <c r="Q76" s="21">
        <f t="shared" si="16"/>
        <v>2.321937911</v>
      </c>
      <c r="R76" s="21">
        <f t="shared" si="16"/>
        <v>2.34515729</v>
      </c>
      <c r="S76" s="21">
        <f t="shared" si="16"/>
        <v>2.368608863</v>
      </c>
      <c r="T76" s="21">
        <f t="shared" si="16"/>
        <v>2.392294951</v>
      </c>
      <c r="U76" s="21">
        <f t="shared" si="16"/>
        <v>2.416217901</v>
      </c>
      <c r="V76" s="21">
        <f t="shared" si="16"/>
        <v>2.44038008</v>
      </c>
      <c r="W76" s="21">
        <f t="shared" si="16"/>
        <v>2.464783881</v>
      </c>
      <c r="X76" s="21">
        <f t="shared" si="16"/>
        <v>2.48943172</v>
      </c>
      <c r="Y76" s="21">
        <f t="shared" si="16"/>
        <v>2.514326037</v>
      </c>
    </row>
    <row r="77">
      <c r="A77" s="7"/>
      <c r="B77" s="7"/>
      <c r="C77" s="7"/>
      <c r="D77" s="7"/>
      <c r="E77" s="7"/>
      <c r="F77" s="7"/>
      <c r="G77" s="7"/>
      <c r="H77" s="7"/>
      <c r="I77" s="7"/>
      <c r="J77" s="7"/>
      <c r="K77" s="7"/>
      <c r="L77" s="7"/>
      <c r="M77" s="7"/>
      <c r="N77" s="7"/>
      <c r="O77" s="7"/>
      <c r="P77" s="7"/>
      <c r="Q77" s="7"/>
      <c r="R77" s="7"/>
      <c r="S77" s="7"/>
      <c r="T77" s="7"/>
      <c r="U77" s="7"/>
      <c r="V77" s="7"/>
      <c r="W77" s="7"/>
      <c r="X77" s="7"/>
      <c r="Y77" s="7"/>
    </row>
    <row r="78">
      <c r="A78" s="7"/>
      <c r="B78" s="7"/>
      <c r="C78" s="7"/>
      <c r="D78" s="7"/>
      <c r="E78" s="7"/>
      <c r="F78" s="7"/>
      <c r="G78" s="7"/>
      <c r="H78" s="7"/>
      <c r="I78" s="7"/>
      <c r="J78" s="7"/>
      <c r="K78" s="7"/>
      <c r="L78" s="7"/>
      <c r="M78" s="7"/>
      <c r="N78" s="7"/>
      <c r="O78" s="7"/>
      <c r="P78" s="7"/>
      <c r="Q78" s="7"/>
      <c r="R78" s="7"/>
      <c r="S78" s="7"/>
      <c r="T78" s="7"/>
      <c r="U78" s="7"/>
      <c r="V78" s="7"/>
      <c r="W78" s="7"/>
      <c r="X78" s="7"/>
      <c r="Y78" s="7"/>
    </row>
    <row r="79">
      <c r="A79" s="19" t="s">
        <v>86</v>
      </c>
      <c r="B79" s="7"/>
      <c r="C79" s="7"/>
      <c r="D79" s="7"/>
      <c r="E79" s="7"/>
      <c r="F79" s="7"/>
      <c r="G79" s="7"/>
      <c r="H79" s="7"/>
      <c r="I79" s="7"/>
      <c r="J79" s="7"/>
      <c r="K79" s="7"/>
      <c r="L79" s="7"/>
      <c r="M79" s="7"/>
      <c r="N79" s="7"/>
      <c r="O79" s="7"/>
      <c r="P79" s="7"/>
      <c r="Q79" s="7"/>
      <c r="R79" s="7"/>
      <c r="S79" s="7"/>
      <c r="T79" s="7"/>
      <c r="U79" s="7"/>
      <c r="V79" s="7"/>
      <c r="W79" s="7"/>
      <c r="X79" s="7"/>
      <c r="Y79" s="7"/>
    </row>
    <row r="80">
      <c r="A80" s="7" t="str">
        <f t="shared" ref="A80:A87" si="17">A69</f>
        <v>Flour</v>
      </c>
      <c r="B80" s="21">
        <f>Assumptions!B19/1000</f>
        <v>200</v>
      </c>
      <c r="C80" s="21">
        <f>B80*(1+Assumptions!$C19)</f>
        <v>204</v>
      </c>
      <c r="D80" s="21">
        <f>C80*(1+Assumptions!$C19)</f>
        <v>208.08</v>
      </c>
      <c r="E80" s="21">
        <f>D80*(1+Assumptions!$C19)</f>
        <v>212.2416</v>
      </c>
      <c r="F80" s="21">
        <f>E80*(1+Assumptions!$C19)</f>
        <v>216.486432</v>
      </c>
      <c r="G80" s="21">
        <f>F80*(1+Assumptions!$C19)</f>
        <v>220.8161606</v>
      </c>
      <c r="H80" s="21">
        <f>G80*(1+Assumptions!$C19)</f>
        <v>225.2324839</v>
      </c>
      <c r="I80" s="21">
        <f>H80*(1+Assumptions!$C19)</f>
        <v>229.7371335</v>
      </c>
      <c r="J80" s="21">
        <f>I80*(1+Assumptions!$C19)</f>
        <v>234.3318762</v>
      </c>
      <c r="K80" s="21">
        <f>J80*(1+Assumptions!$C19)</f>
        <v>239.0185137</v>
      </c>
      <c r="L80" s="21">
        <f>K80*(1+Assumptions!$C19)</f>
        <v>243.798884</v>
      </c>
      <c r="M80" s="21">
        <f>L80*(1+Assumptions!$C19)</f>
        <v>248.6748617</v>
      </c>
      <c r="N80" s="21">
        <f>M80*(1+Assumptions!$C19)</f>
        <v>253.6483589</v>
      </c>
      <c r="O80" s="21">
        <f>N80*(1+Assumptions!$C19)</f>
        <v>258.7213261</v>
      </c>
      <c r="P80" s="21">
        <f>O80*(1+Assumptions!$C19)</f>
        <v>263.8957526</v>
      </c>
      <c r="Q80" s="21">
        <f>P80*(1+Assumptions!$C19)</f>
        <v>269.1736677</v>
      </c>
      <c r="R80" s="21">
        <f>Q80*(1+Assumptions!$C19)</f>
        <v>274.557141</v>
      </c>
      <c r="S80" s="21">
        <f>R80*(1+Assumptions!$C19)</f>
        <v>280.0482838</v>
      </c>
      <c r="T80" s="21">
        <f>S80*(1+Assumptions!$C19)</f>
        <v>285.6492495</v>
      </c>
      <c r="U80" s="21">
        <f>T80*(1+Assumptions!$C19)</f>
        <v>291.3622345</v>
      </c>
      <c r="V80" s="21">
        <f>U80*(1+Assumptions!$C19)</f>
        <v>297.1894792</v>
      </c>
      <c r="W80" s="21">
        <f>V80*(1+Assumptions!$C19)</f>
        <v>303.1332688</v>
      </c>
      <c r="X80" s="21">
        <f>W80*(1+Assumptions!$C19)</f>
        <v>309.1959342</v>
      </c>
      <c r="Y80" s="21">
        <f>X80*(1+Assumptions!$C19)</f>
        <v>315.3798528</v>
      </c>
    </row>
    <row r="81">
      <c r="A81" s="7" t="str">
        <f t="shared" si="17"/>
        <v>Sugar</v>
      </c>
      <c r="B81" s="21">
        <f>Assumptions!B20/1000</f>
        <v>90</v>
      </c>
      <c r="C81" s="21">
        <f>B81*(1+Assumptions!$C20)</f>
        <v>91.8</v>
      </c>
      <c r="D81" s="21">
        <f>C81*(1+Assumptions!$C20)</f>
        <v>93.636</v>
      </c>
      <c r="E81" s="21">
        <f>D81*(1+Assumptions!$C20)</f>
        <v>95.50872</v>
      </c>
      <c r="F81" s="21">
        <f>E81*(1+Assumptions!$C20)</f>
        <v>97.4188944</v>
      </c>
      <c r="G81" s="21">
        <f>F81*(1+Assumptions!$C20)</f>
        <v>99.36727229</v>
      </c>
      <c r="H81" s="21">
        <f>G81*(1+Assumptions!$C20)</f>
        <v>101.3546177</v>
      </c>
      <c r="I81" s="21">
        <f>H81*(1+Assumptions!$C20)</f>
        <v>103.3817101</v>
      </c>
      <c r="J81" s="21">
        <f>I81*(1+Assumptions!$C20)</f>
        <v>105.4493443</v>
      </c>
      <c r="K81" s="21">
        <f>J81*(1+Assumptions!$C20)</f>
        <v>107.5583312</v>
      </c>
      <c r="L81" s="21">
        <f>K81*(1+Assumptions!$C20)</f>
        <v>109.7094978</v>
      </c>
      <c r="M81" s="21">
        <f>L81*(1+Assumptions!$C20)</f>
        <v>111.9036878</v>
      </c>
      <c r="N81" s="21">
        <f>M81*(1+Assumptions!$C20)</f>
        <v>114.1417615</v>
      </c>
      <c r="O81" s="21">
        <f>N81*(1+Assumptions!$C20)</f>
        <v>116.4245967</v>
      </c>
      <c r="P81" s="21">
        <f>O81*(1+Assumptions!$C20)</f>
        <v>118.7530887</v>
      </c>
      <c r="Q81" s="21">
        <f>P81*(1+Assumptions!$C20)</f>
        <v>121.1281504</v>
      </c>
      <c r="R81" s="21">
        <f>Q81*(1+Assumptions!$C20)</f>
        <v>123.5507135</v>
      </c>
      <c r="S81" s="21">
        <f>R81*(1+Assumptions!$C20)</f>
        <v>126.0217277</v>
      </c>
      <c r="T81" s="21">
        <f>S81*(1+Assumptions!$C20)</f>
        <v>128.5421623</v>
      </c>
      <c r="U81" s="21">
        <f>T81*(1+Assumptions!$C20)</f>
        <v>131.1130055</v>
      </c>
      <c r="V81" s="21">
        <f>U81*(1+Assumptions!$C20)</f>
        <v>133.7352656</v>
      </c>
      <c r="W81" s="21">
        <f>V81*(1+Assumptions!$C20)</f>
        <v>136.409971</v>
      </c>
      <c r="X81" s="21">
        <f>W81*(1+Assumptions!$C20)</f>
        <v>139.1381704</v>
      </c>
      <c r="Y81" s="21">
        <f>X81*(1+Assumptions!$C20)</f>
        <v>141.9209338</v>
      </c>
    </row>
    <row r="82">
      <c r="A82" s="7" t="str">
        <f t="shared" si="17"/>
        <v>Condensed Milk</v>
      </c>
      <c r="B82" s="21">
        <f>Assumptions!B21/1000</f>
        <v>98</v>
      </c>
      <c r="C82" s="21">
        <f>B82*(1+Assumptions!$C21)</f>
        <v>100.94</v>
      </c>
      <c r="D82" s="21">
        <f>C82*(1+Assumptions!$C21)</f>
        <v>103.9682</v>
      </c>
      <c r="E82" s="21">
        <f>D82*(1+Assumptions!$C21)</f>
        <v>107.087246</v>
      </c>
      <c r="F82" s="21">
        <f>E82*(1+Assumptions!$C21)</f>
        <v>110.2998634</v>
      </c>
      <c r="G82" s="21">
        <f>F82*(1+Assumptions!$C21)</f>
        <v>113.6088593</v>
      </c>
      <c r="H82" s="21">
        <f>G82*(1+Assumptions!$C21)</f>
        <v>117.0171251</v>
      </c>
      <c r="I82" s="21">
        <f>H82*(1+Assumptions!$C21)</f>
        <v>120.5276388</v>
      </c>
      <c r="J82" s="21">
        <f>I82*(1+Assumptions!$C21)</f>
        <v>124.143468</v>
      </c>
      <c r="K82" s="21">
        <f>J82*(1+Assumptions!$C21)</f>
        <v>127.867772</v>
      </c>
      <c r="L82" s="21">
        <f>K82*(1+Assumptions!$C21)</f>
        <v>131.7038052</v>
      </c>
      <c r="M82" s="21">
        <f>L82*(1+Assumptions!$C21)</f>
        <v>135.6549193</v>
      </c>
      <c r="N82" s="21">
        <f>M82*(1+Assumptions!$C21)</f>
        <v>139.7245669</v>
      </c>
      <c r="O82" s="21">
        <f>N82*(1+Assumptions!$C21)</f>
        <v>143.9163039</v>
      </c>
      <c r="P82" s="21">
        <f>O82*(1+Assumptions!$C21)</f>
        <v>148.233793</v>
      </c>
      <c r="Q82" s="21">
        <f>P82*(1+Assumptions!$C21)</f>
        <v>152.6808068</v>
      </c>
      <c r="R82" s="21">
        <f>Q82*(1+Assumptions!$C21)</f>
        <v>157.261231</v>
      </c>
      <c r="S82" s="21">
        <f>R82*(1+Assumptions!$C21)</f>
        <v>161.979068</v>
      </c>
      <c r="T82" s="21">
        <f>S82*(1+Assumptions!$C21)</f>
        <v>166.83844</v>
      </c>
      <c r="U82" s="21">
        <f>T82*(1+Assumptions!$C21)</f>
        <v>171.8435932</v>
      </c>
      <c r="V82" s="21">
        <f>U82*(1+Assumptions!$C21)</f>
        <v>176.998901</v>
      </c>
      <c r="W82" s="21">
        <f>V82*(1+Assumptions!$C21)</f>
        <v>182.308868</v>
      </c>
      <c r="X82" s="21">
        <f>W82*(1+Assumptions!$C21)</f>
        <v>187.7781341</v>
      </c>
      <c r="Y82" s="21">
        <f>X82*(1+Assumptions!$C21)</f>
        <v>193.4114781</v>
      </c>
    </row>
    <row r="83">
      <c r="A83" s="7" t="str">
        <f t="shared" si="17"/>
        <v>Vanilla Extract</v>
      </c>
      <c r="B83" s="21">
        <f>Assumptions!B22/1000</f>
        <v>3</v>
      </c>
      <c r="C83" s="21">
        <f>B83*(1+Assumptions!$C22)</f>
        <v>3.06</v>
      </c>
      <c r="D83" s="21">
        <f>C83*(1+Assumptions!$C22)</f>
        <v>3.1212</v>
      </c>
      <c r="E83" s="21">
        <f>D83*(1+Assumptions!$C22)</f>
        <v>3.183624</v>
      </c>
      <c r="F83" s="21">
        <f>E83*(1+Assumptions!$C22)</f>
        <v>3.24729648</v>
      </c>
      <c r="G83" s="21">
        <f>F83*(1+Assumptions!$C22)</f>
        <v>3.31224241</v>
      </c>
      <c r="H83" s="21">
        <f>G83*(1+Assumptions!$C22)</f>
        <v>3.378487258</v>
      </c>
      <c r="I83" s="21">
        <f>H83*(1+Assumptions!$C22)</f>
        <v>3.446057003</v>
      </c>
      <c r="J83" s="21">
        <f>I83*(1+Assumptions!$C22)</f>
        <v>3.514978143</v>
      </c>
      <c r="K83" s="21">
        <f>J83*(1+Assumptions!$C22)</f>
        <v>3.585277706</v>
      </c>
      <c r="L83" s="21">
        <f>K83*(1+Assumptions!$C22)</f>
        <v>3.65698326</v>
      </c>
      <c r="M83" s="21">
        <f>L83*(1+Assumptions!$C22)</f>
        <v>3.730122925</v>
      </c>
      <c r="N83" s="21">
        <f>M83*(1+Assumptions!$C22)</f>
        <v>3.804725384</v>
      </c>
      <c r="O83" s="21">
        <f>N83*(1+Assumptions!$C22)</f>
        <v>3.880819891</v>
      </c>
      <c r="P83" s="21">
        <f>O83*(1+Assumptions!$C22)</f>
        <v>3.958436289</v>
      </c>
      <c r="Q83" s="21">
        <f>P83*(1+Assumptions!$C22)</f>
        <v>4.037605015</v>
      </c>
      <c r="R83" s="21">
        <f>Q83*(1+Assumptions!$C22)</f>
        <v>4.118357115</v>
      </c>
      <c r="S83" s="21">
        <f>R83*(1+Assumptions!$C22)</f>
        <v>4.200724258</v>
      </c>
      <c r="T83" s="21">
        <f>S83*(1+Assumptions!$C22)</f>
        <v>4.284738743</v>
      </c>
      <c r="U83" s="21">
        <f>T83*(1+Assumptions!$C22)</f>
        <v>4.370433518</v>
      </c>
      <c r="V83" s="21">
        <f>U83*(1+Assumptions!$C22)</f>
        <v>4.457842188</v>
      </c>
      <c r="W83" s="21">
        <f>V83*(1+Assumptions!$C22)</f>
        <v>4.546999032</v>
      </c>
      <c r="X83" s="21">
        <f>W83*(1+Assumptions!$C22)</f>
        <v>4.637939012</v>
      </c>
      <c r="Y83" s="21">
        <f>X83*(1+Assumptions!$C22)</f>
        <v>4.730697793</v>
      </c>
    </row>
    <row r="84">
      <c r="A84" s="7" t="str">
        <f t="shared" si="17"/>
        <v>Tutti Frutti</v>
      </c>
      <c r="B84" s="21">
        <f>Assumptions!B23/1000</f>
        <v>50</v>
      </c>
      <c r="C84" s="21">
        <f>B84*(1+Assumptions!$C23)</f>
        <v>51</v>
      </c>
      <c r="D84" s="21">
        <f>C84*(1+Assumptions!$C23)</f>
        <v>52.02</v>
      </c>
      <c r="E84" s="21">
        <f>D84*(1+Assumptions!$C23)</f>
        <v>53.0604</v>
      </c>
      <c r="F84" s="21">
        <f>E84*(1+Assumptions!$C23)</f>
        <v>54.121608</v>
      </c>
      <c r="G84" s="21">
        <f>F84*(1+Assumptions!$C23)</f>
        <v>55.20404016</v>
      </c>
      <c r="H84" s="21">
        <f>G84*(1+Assumptions!$C23)</f>
        <v>56.30812096</v>
      </c>
      <c r="I84" s="21">
        <f>H84*(1+Assumptions!$C23)</f>
        <v>57.43428338</v>
      </c>
      <c r="J84" s="21">
        <f>I84*(1+Assumptions!$C23)</f>
        <v>58.58296905</v>
      </c>
      <c r="K84" s="21">
        <f>J84*(1+Assumptions!$C23)</f>
        <v>59.75462843</v>
      </c>
      <c r="L84" s="21">
        <f>K84*(1+Assumptions!$C23)</f>
        <v>60.949721</v>
      </c>
      <c r="M84" s="21">
        <f>L84*(1+Assumptions!$C23)</f>
        <v>62.16871542</v>
      </c>
      <c r="N84" s="21">
        <f>M84*(1+Assumptions!$C23)</f>
        <v>63.41208973</v>
      </c>
      <c r="O84" s="21">
        <f>N84*(1+Assumptions!$C23)</f>
        <v>64.68033152</v>
      </c>
      <c r="P84" s="21">
        <f>O84*(1+Assumptions!$C23)</f>
        <v>65.97393815</v>
      </c>
      <c r="Q84" s="21">
        <f>P84*(1+Assumptions!$C23)</f>
        <v>67.29341692</v>
      </c>
      <c r="R84" s="21">
        <f>Q84*(1+Assumptions!$C23)</f>
        <v>68.63928525</v>
      </c>
      <c r="S84" s="21">
        <f>R84*(1+Assumptions!$C23)</f>
        <v>70.01207096</v>
      </c>
      <c r="T84" s="21">
        <f>S84*(1+Assumptions!$C23)</f>
        <v>71.41231238</v>
      </c>
      <c r="U84" s="21">
        <f>T84*(1+Assumptions!$C23)</f>
        <v>72.84055863</v>
      </c>
      <c r="V84" s="21">
        <f>U84*(1+Assumptions!$C23)</f>
        <v>74.2973698</v>
      </c>
      <c r="W84" s="21">
        <f>V84*(1+Assumptions!$C23)</f>
        <v>75.78331719</v>
      </c>
      <c r="X84" s="21">
        <f>W84*(1+Assumptions!$C23)</f>
        <v>77.29898354</v>
      </c>
      <c r="Y84" s="21">
        <f>X84*(1+Assumptions!$C23)</f>
        <v>78.84496321</v>
      </c>
    </row>
    <row r="85">
      <c r="A85" s="7" t="str">
        <f t="shared" si="17"/>
        <v>Cocoa</v>
      </c>
      <c r="B85" s="21">
        <f>Assumptions!B24/1000</f>
        <v>35</v>
      </c>
      <c r="C85" s="21">
        <f>B85*(1+Assumptions!$C24)</f>
        <v>36.05</v>
      </c>
      <c r="D85" s="21">
        <f>C85*(1+Assumptions!$C24)</f>
        <v>37.1315</v>
      </c>
      <c r="E85" s="21">
        <f>D85*(1+Assumptions!$C24)</f>
        <v>38.245445</v>
      </c>
      <c r="F85" s="21">
        <f>E85*(1+Assumptions!$C24)</f>
        <v>39.39280835</v>
      </c>
      <c r="G85" s="21">
        <f>F85*(1+Assumptions!$C24)</f>
        <v>40.5745926</v>
      </c>
      <c r="H85" s="21">
        <f>G85*(1+Assumptions!$C24)</f>
        <v>41.79183038</v>
      </c>
      <c r="I85" s="21">
        <f>H85*(1+Assumptions!$C24)</f>
        <v>43.04558529</v>
      </c>
      <c r="J85" s="21">
        <f>I85*(1+Assumptions!$C24)</f>
        <v>44.33695285</v>
      </c>
      <c r="K85" s="21">
        <f>J85*(1+Assumptions!$C24)</f>
        <v>45.66706143</v>
      </c>
      <c r="L85" s="21">
        <f>K85*(1+Assumptions!$C24)</f>
        <v>47.03707328</v>
      </c>
      <c r="M85" s="21">
        <f>L85*(1+Assumptions!$C24)</f>
        <v>48.44818548</v>
      </c>
      <c r="N85" s="21">
        <f>M85*(1+Assumptions!$C24)</f>
        <v>49.90163104</v>
      </c>
      <c r="O85" s="21">
        <f>N85*(1+Assumptions!$C24)</f>
        <v>51.39867997</v>
      </c>
      <c r="P85" s="21">
        <f>O85*(1+Assumptions!$C24)</f>
        <v>52.94064037</v>
      </c>
      <c r="Q85" s="21">
        <f>P85*(1+Assumptions!$C24)</f>
        <v>54.52885958</v>
      </c>
      <c r="R85" s="21">
        <f>Q85*(1+Assumptions!$C24)</f>
        <v>56.16472537</v>
      </c>
      <c r="S85" s="21">
        <f>R85*(1+Assumptions!$C24)</f>
        <v>57.84966713</v>
      </c>
      <c r="T85" s="21">
        <f>S85*(1+Assumptions!$C24)</f>
        <v>59.58515714</v>
      </c>
      <c r="U85" s="21">
        <f>T85*(1+Assumptions!$C24)</f>
        <v>61.37271186</v>
      </c>
      <c r="V85" s="21">
        <f>U85*(1+Assumptions!$C24)</f>
        <v>63.21389321</v>
      </c>
      <c r="W85" s="21">
        <f>V85*(1+Assumptions!$C24)</f>
        <v>65.11031001</v>
      </c>
      <c r="X85" s="21">
        <f>W85*(1+Assumptions!$C24)</f>
        <v>67.06361931</v>
      </c>
      <c r="Y85" s="21">
        <f>X85*(1+Assumptions!$C24)</f>
        <v>69.07552789</v>
      </c>
    </row>
    <row r="86">
      <c r="A86" s="7" t="str">
        <f t="shared" si="17"/>
        <v>Pineapple Powder</v>
      </c>
      <c r="B86" s="21">
        <f>Assumptions!B25/1000</f>
        <v>8.2</v>
      </c>
      <c r="C86" s="21">
        <f>B86*(1+Assumptions!$C25)</f>
        <v>8.282</v>
      </c>
      <c r="D86" s="21">
        <f>C86*(1+Assumptions!$C25)</f>
        <v>8.36482</v>
      </c>
      <c r="E86" s="21">
        <f>D86*(1+Assumptions!$C25)</f>
        <v>8.4484682</v>
      </c>
      <c r="F86" s="21">
        <f>E86*(1+Assumptions!$C25)</f>
        <v>8.532952882</v>
      </c>
      <c r="G86" s="21">
        <f>F86*(1+Assumptions!$C25)</f>
        <v>8.618282411</v>
      </c>
      <c r="H86" s="21">
        <f>G86*(1+Assumptions!$C25)</f>
        <v>8.704465235</v>
      </c>
      <c r="I86" s="21">
        <f>H86*(1+Assumptions!$C25)</f>
        <v>8.791509887</v>
      </c>
      <c r="J86" s="21">
        <f>I86*(1+Assumptions!$C25)</f>
        <v>8.879424986</v>
      </c>
      <c r="K86" s="21">
        <f>J86*(1+Assumptions!$C25)</f>
        <v>8.968219236</v>
      </c>
      <c r="L86" s="21">
        <f>K86*(1+Assumptions!$C25)</f>
        <v>9.057901428</v>
      </c>
      <c r="M86" s="21">
        <f>L86*(1+Assumptions!$C25)</f>
        <v>9.148480443</v>
      </c>
      <c r="N86" s="21">
        <f>M86*(1+Assumptions!$C25)</f>
        <v>9.239965247</v>
      </c>
      <c r="O86" s="21">
        <f>N86*(1+Assumptions!$C25)</f>
        <v>9.3323649</v>
      </c>
      <c r="P86" s="21">
        <f>O86*(1+Assumptions!$C25)</f>
        <v>9.425688549</v>
      </c>
      <c r="Q86" s="21">
        <f>P86*(1+Assumptions!$C25)</f>
        <v>9.519945434</v>
      </c>
      <c r="R86" s="21">
        <f>Q86*(1+Assumptions!$C25)</f>
        <v>9.615144888</v>
      </c>
      <c r="S86" s="21">
        <f>R86*(1+Assumptions!$C25)</f>
        <v>9.711296337</v>
      </c>
      <c r="T86" s="21">
        <f>S86*(1+Assumptions!$C25)</f>
        <v>9.808409301</v>
      </c>
      <c r="U86" s="21">
        <f>T86*(1+Assumptions!$C25)</f>
        <v>9.906493394</v>
      </c>
      <c r="V86" s="21">
        <f>U86*(1+Assumptions!$C25)</f>
        <v>10.00555833</v>
      </c>
      <c r="W86" s="21">
        <f>V86*(1+Assumptions!$C25)</f>
        <v>10.10561391</v>
      </c>
      <c r="X86" s="21">
        <f>W86*(1+Assumptions!$C25)</f>
        <v>10.20667005</v>
      </c>
      <c r="Y86" s="21">
        <f>X86*(1+Assumptions!$C25)</f>
        <v>10.30873675</v>
      </c>
    </row>
    <row r="87">
      <c r="A87" s="7" t="str">
        <f t="shared" si="17"/>
        <v>Orange Powder</v>
      </c>
      <c r="B87" s="21">
        <f>Assumptions!B26/1000</f>
        <v>2.2</v>
      </c>
      <c r="C87" s="21">
        <f>B87*(1+Assumptions!$C26)</f>
        <v>2.222</v>
      </c>
      <c r="D87" s="21">
        <f>C87*(1+Assumptions!$C26)</f>
        <v>2.24422</v>
      </c>
      <c r="E87" s="21">
        <f>D87*(1+Assumptions!$C26)</f>
        <v>2.2666622</v>
      </c>
      <c r="F87" s="21">
        <f>E87*(1+Assumptions!$C26)</f>
        <v>2.289328822</v>
      </c>
      <c r="G87" s="21">
        <f>F87*(1+Assumptions!$C26)</f>
        <v>2.31222211</v>
      </c>
      <c r="H87" s="21">
        <f>G87*(1+Assumptions!$C26)</f>
        <v>2.335344331</v>
      </c>
      <c r="I87" s="21">
        <f>H87*(1+Assumptions!$C26)</f>
        <v>2.358697775</v>
      </c>
      <c r="J87" s="21">
        <f>I87*(1+Assumptions!$C26)</f>
        <v>2.382284752</v>
      </c>
      <c r="K87" s="21">
        <f>J87*(1+Assumptions!$C26)</f>
        <v>2.4061076</v>
      </c>
      <c r="L87" s="21">
        <f>K87*(1+Assumptions!$C26)</f>
        <v>2.430168676</v>
      </c>
      <c r="M87" s="21">
        <f>L87*(1+Assumptions!$C26)</f>
        <v>2.454470363</v>
      </c>
      <c r="N87" s="21">
        <f>M87*(1+Assumptions!$C26)</f>
        <v>2.479015066</v>
      </c>
      <c r="O87" s="21">
        <f>N87*(1+Assumptions!$C26)</f>
        <v>2.503805217</v>
      </c>
      <c r="P87" s="21">
        <f>O87*(1+Assumptions!$C26)</f>
        <v>2.528843269</v>
      </c>
      <c r="Q87" s="21">
        <f>P87*(1+Assumptions!$C26)</f>
        <v>2.554131702</v>
      </c>
      <c r="R87" s="21">
        <f>Q87*(1+Assumptions!$C26)</f>
        <v>2.579673019</v>
      </c>
      <c r="S87" s="21">
        <f>R87*(1+Assumptions!$C26)</f>
        <v>2.605469749</v>
      </c>
      <c r="T87" s="21">
        <f>S87*(1+Assumptions!$C26)</f>
        <v>2.631524447</v>
      </c>
      <c r="U87" s="21">
        <f>T87*(1+Assumptions!$C26)</f>
        <v>2.657839691</v>
      </c>
      <c r="V87" s="21">
        <f>U87*(1+Assumptions!$C26)</f>
        <v>2.684418088</v>
      </c>
      <c r="W87" s="21">
        <f>V87*(1+Assumptions!$C26)</f>
        <v>2.711262269</v>
      </c>
      <c r="X87" s="21">
        <f>W87*(1+Assumptions!$C26)</f>
        <v>2.738374891</v>
      </c>
      <c r="Y87" s="21">
        <f>X87*(1+Assumptions!$C26)</f>
        <v>2.76575864</v>
      </c>
    </row>
    <row r="88">
      <c r="A88" s="7"/>
      <c r="B88" s="7"/>
      <c r="C88" s="7"/>
      <c r="D88" s="7"/>
      <c r="E88" s="7"/>
      <c r="F88" s="7"/>
      <c r="G88" s="7"/>
      <c r="H88" s="7"/>
      <c r="I88" s="7"/>
      <c r="J88" s="7"/>
      <c r="K88" s="7"/>
      <c r="L88" s="7"/>
      <c r="M88" s="7"/>
      <c r="N88" s="7"/>
      <c r="O88" s="7"/>
      <c r="P88" s="7"/>
      <c r="Q88" s="7"/>
      <c r="R88" s="7"/>
      <c r="S88" s="7"/>
      <c r="T88" s="7"/>
      <c r="U88" s="7"/>
      <c r="V88" s="7"/>
      <c r="W88" s="7"/>
      <c r="X88" s="7"/>
      <c r="Y88" s="7"/>
    </row>
    <row r="89">
      <c r="A89" s="7" t="s">
        <v>87</v>
      </c>
      <c r="B89" s="7"/>
      <c r="C89" s="7"/>
      <c r="D89" s="7"/>
      <c r="E89" s="7"/>
      <c r="F89" s="7"/>
      <c r="G89" s="7"/>
      <c r="H89" s="7"/>
      <c r="I89" s="7"/>
      <c r="J89" s="7"/>
      <c r="K89" s="7"/>
      <c r="L89" s="7"/>
      <c r="M89" s="7"/>
      <c r="N89" s="7"/>
      <c r="O89" s="7"/>
      <c r="P89" s="7"/>
      <c r="Q89" s="7"/>
      <c r="R89" s="7"/>
      <c r="S89" s="7"/>
      <c r="T89" s="7"/>
      <c r="U89" s="7"/>
      <c r="V89" s="7"/>
      <c r="W89" s="7"/>
      <c r="X89" s="7"/>
      <c r="Y89" s="7"/>
    </row>
    <row r="90">
      <c r="A90" s="7" t="str">
        <f t="shared" ref="A90:A96" si="18">A61</f>
        <v>Fruit Cake</v>
      </c>
      <c r="B90" s="21">
        <f>Assumptions!B29/1000</f>
        <v>85</v>
      </c>
      <c r="C90" s="21">
        <f>B90*(1+Assumptions!$C29)</f>
        <v>87.55</v>
      </c>
      <c r="D90" s="21">
        <f>C90*(1+Assumptions!$C29)</f>
        <v>90.1765</v>
      </c>
      <c r="E90" s="21">
        <f>D90*(1+Assumptions!$C29)</f>
        <v>92.881795</v>
      </c>
      <c r="F90" s="21">
        <f>E90*(1+Assumptions!$C29)</f>
        <v>95.66824885</v>
      </c>
      <c r="G90" s="21">
        <f>F90*(1+Assumptions!$C29)</f>
        <v>98.53829632</v>
      </c>
      <c r="H90" s="21">
        <f>G90*(1+Assumptions!$C29)</f>
        <v>101.4944452</v>
      </c>
      <c r="I90" s="21">
        <f>H90*(1+Assumptions!$C29)</f>
        <v>104.5392786</v>
      </c>
      <c r="J90" s="21">
        <f>I90*(1+Assumptions!$C29)</f>
        <v>107.6754569</v>
      </c>
      <c r="K90" s="21">
        <f>J90*(1+Assumptions!$C29)</f>
        <v>110.9057206</v>
      </c>
      <c r="L90" s="21">
        <f>K90*(1+Assumptions!$C29)</f>
        <v>114.2328922</v>
      </c>
      <c r="M90" s="21">
        <f>L90*(1+Assumptions!$C29)</f>
        <v>117.659879</v>
      </c>
      <c r="N90" s="21">
        <f>M90*(1+Assumptions!$C29)</f>
        <v>121.1896754</v>
      </c>
      <c r="O90" s="21">
        <f>N90*(1+Assumptions!$C29)</f>
        <v>124.8253656</v>
      </c>
      <c r="P90" s="21">
        <f>O90*(1+Assumptions!$C29)</f>
        <v>128.5701266</v>
      </c>
      <c r="Q90" s="21">
        <f>P90*(1+Assumptions!$C29)</f>
        <v>132.4272304</v>
      </c>
      <c r="R90" s="21">
        <f>Q90*(1+Assumptions!$C29)</f>
        <v>136.4000473</v>
      </c>
      <c r="S90" s="21">
        <f>R90*(1+Assumptions!$C29)</f>
        <v>140.4920487</v>
      </c>
      <c r="T90" s="21">
        <f>S90*(1+Assumptions!$C29)</f>
        <v>144.7068102</v>
      </c>
      <c r="U90" s="21">
        <f>T90*(1+Assumptions!$C29)</f>
        <v>149.0480145</v>
      </c>
      <c r="V90" s="21">
        <f>U90*(1+Assumptions!$C29)</f>
        <v>153.5194549</v>
      </c>
      <c r="W90" s="21">
        <f>V90*(1+Assumptions!$C29)</f>
        <v>158.1250386</v>
      </c>
      <c r="X90" s="21">
        <f>W90*(1+Assumptions!$C29)</f>
        <v>162.8687898</v>
      </c>
      <c r="Y90" s="21">
        <f>X90*(1+Assumptions!$C29)</f>
        <v>167.7548534</v>
      </c>
    </row>
    <row r="91">
      <c r="A91" s="7" t="str">
        <f t="shared" si="18"/>
        <v>Choco Cake</v>
      </c>
      <c r="B91" s="21">
        <f>Assumptions!B30/1000</f>
        <v>100</v>
      </c>
      <c r="C91" s="21">
        <f>B91*(1+Assumptions!$C30)</f>
        <v>103.5</v>
      </c>
      <c r="D91" s="21">
        <f>C91*(1+Assumptions!$C30)</f>
        <v>107.1225</v>
      </c>
      <c r="E91" s="21">
        <f>D91*(1+Assumptions!$C30)</f>
        <v>110.8717875</v>
      </c>
      <c r="F91" s="21">
        <f>E91*(1+Assumptions!$C30)</f>
        <v>114.7523001</v>
      </c>
      <c r="G91" s="21">
        <f>F91*(1+Assumptions!$C30)</f>
        <v>118.7686306</v>
      </c>
      <c r="H91" s="21">
        <f>G91*(1+Assumptions!$C30)</f>
        <v>122.9255326</v>
      </c>
      <c r="I91" s="21">
        <f>H91*(1+Assumptions!$C30)</f>
        <v>127.2279263</v>
      </c>
      <c r="J91" s="21">
        <f>I91*(1+Assumptions!$C30)</f>
        <v>131.6809037</v>
      </c>
      <c r="K91" s="21">
        <f>J91*(1+Assumptions!$C30)</f>
        <v>136.2897353</v>
      </c>
      <c r="L91" s="21">
        <f>K91*(1+Assumptions!$C30)</f>
        <v>141.0598761</v>
      </c>
      <c r="M91" s="21">
        <f>L91*(1+Assumptions!$C30)</f>
        <v>145.9969717</v>
      </c>
      <c r="N91" s="21">
        <f>M91*(1+Assumptions!$C30)</f>
        <v>151.1068657</v>
      </c>
      <c r="O91" s="21">
        <f>N91*(1+Assumptions!$C30)</f>
        <v>156.395606</v>
      </c>
      <c r="P91" s="21">
        <f>O91*(1+Assumptions!$C30)</f>
        <v>161.8694522</v>
      </c>
      <c r="Q91" s="21">
        <f>P91*(1+Assumptions!$C30)</f>
        <v>167.5348831</v>
      </c>
      <c r="R91" s="21">
        <f>Q91*(1+Assumptions!$C30)</f>
        <v>173.398604</v>
      </c>
      <c r="S91" s="21">
        <f>R91*(1+Assumptions!$C30)</f>
        <v>179.4675551</v>
      </c>
      <c r="T91" s="21">
        <f>S91*(1+Assumptions!$C30)</f>
        <v>185.7489196</v>
      </c>
      <c r="U91" s="21">
        <f>T91*(1+Assumptions!$C30)</f>
        <v>192.2501317</v>
      </c>
      <c r="V91" s="21">
        <f>U91*(1+Assumptions!$C30)</f>
        <v>198.9788863</v>
      </c>
      <c r="W91" s="21">
        <f>V91*(1+Assumptions!$C30)</f>
        <v>205.9431474</v>
      </c>
      <c r="X91" s="21">
        <f>W91*(1+Assumptions!$C30)</f>
        <v>213.1511575</v>
      </c>
      <c r="Y91" s="21">
        <f>X91*(1+Assumptions!$C30)</f>
        <v>220.611448</v>
      </c>
    </row>
    <row r="92">
      <c r="A92" s="7" t="str">
        <f t="shared" si="18"/>
        <v>Pineapple Cake</v>
      </c>
      <c r="B92" s="21">
        <f>Assumptions!B31/1000</f>
        <v>35</v>
      </c>
      <c r="C92" s="21">
        <f>B92*(1+Assumptions!$C31)</f>
        <v>35.7</v>
      </c>
      <c r="D92" s="21">
        <f>C92*(1+Assumptions!$C31)</f>
        <v>36.414</v>
      </c>
      <c r="E92" s="21">
        <f>D92*(1+Assumptions!$C31)</f>
        <v>37.14228</v>
      </c>
      <c r="F92" s="21">
        <f>E92*(1+Assumptions!$C31)</f>
        <v>37.8851256</v>
      </c>
      <c r="G92" s="21">
        <f>F92*(1+Assumptions!$C31)</f>
        <v>38.64282811</v>
      </c>
      <c r="H92" s="21">
        <f>G92*(1+Assumptions!$C31)</f>
        <v>39.41568467</v>
      </c>
      <c r="I92" s="21">
        <f>H92*(1+Assumptions!$C31)</f>
        <v>40.20399837</v>
      </c>
      <c r="J92" s="21">
        <f>I92*(1+Assumptions!$C31)</f>
        <v>41.00807834</v>
      </c>
      <c r="K92" s="21">
        <f>J92*(1+Assumptions!$C31)</f>
        <v>41.8282399</v>
      </c>
      <c r="L92" s="21">
        <f>K92*(1+Assumptions!$C31)</f>
        <v>42.6648047</v>
      </c>
      <c r="M92" s="21">
        <f>L92*(1+Assumptions!$C31)</f>
        <v>43.51810079</v>
      </c>
      <c r="N92" s="21">
        <f>M92*(1+Assumptions!$C31)</f>
        <v>44.38846281</v>
      </c>
      <c r="O92" s="21">
        <f>N92*(1+Assumptions!$C31)</f>
        <v>45.27623207</v>
      </c>
      <c r="P92" s="21">
        <f>O92*(1+Assumptions!$C31)</f>
        <v>46.18175671</v>
      </c>
      <c r="Q92" s="21">
        <f>P92*(1+Assumptions!$C31)</f>
        <v>47.10539184</v>
      </c>
      <c r="R92" s="21">
        <f>Q92*(1+Assumptions!$C31)</f>
        <v>48.04749968</v>
      </c>
      <c r="S92" s="21">
        <f>R92*(1+Assumptions!$C31)</f>
        <v>49.00844967</v>
      </c>
      <c r="T92" s="21">
        <f>S92*(1+Assumptions!$C31)</f>
        <v>49.98861867</v>
      </c>
      <c r="U92" s="21">
        <f>T92*(1+Assumptions!$C31)</f>
        <v>50.98839104</v>
      </c>
      <c r="V92" s="21">
        <f>U92*(1+Assumptions!$C31)</f>
        <v>52.00815886</v>
      </c>
      <c r="W92" s="21">
        <f>V92*(1+Assumptions!$C31)</f>
        <v>53.04832204</v>
      </c>
      <c r="X92" s="21">
        <f>W92*(1+Assumptions!$C31)</f>
        <v>54.10928848</v>
      </c>
      <c r="Y92" s="21">
        <f>X92*(1+Assumptions!$C31)</f>
        <v>55.19147425</v>
      </c>
    </row>
    <row r="93">
      <c r="A93" s="7" t="str">
        <f t="shared" si="18"/>
        <v>Orange Cake</v>
      </c>
      <c r="B93" s="21">
        <f>Assumptions!B32/1000</f>
        <v>8</v>
      </c>
      <c r="C93" s="21">
        <f>B93*(1+Assumptions!$C32)</f>
        <v>8.16</v>
      </c>
      <c r="D93" s="21">
        <f>C93*(1+Assumptions!$C32)</f>
        <v>8.3232</v>
      </c>
      <c r="E93" s="21">
        <f>D93*(1+Assumptions!$C32)</f>
        <v>8.489664</v>
      </c>
      <c r="F93" s="21">
        <f>E93*(1+Assumptions!$C32)</f>
        <v>8.65945728</v>
      </c>
      <c r="G93" s="21">
        <f>F93*(1+Assumptions!$C32)</f>
        <v>8.832646426</v>
      </c>
      <c r="H93" s="21">
        <f>G93*(1+Assumptions!$C32)</f>
        <v>9.009299354</v>
      </c>
      <c r="I93" s="21">
        <f>H93*(1+Assumptions!$C32)</f>
        <v>9.189485341</v>
      </c>
      <c r="J93" s="21">
        <f>I93*(1+Assumptions!$C32)</f>
        <v>9.373275048</v>
      </c>
      <c r="K93" s="21">
        <f>J93*(1+Assumptions!$C32)</f>
        <v>9.560740549</v>
      </c>
      <c r="L93" s="21">
        <f>K93*(1+Assumptions!$C32)</f>
        <v>9.75195536</v>
      </c>
      <c r="M93" s="21">
        <f>L93*(1+Assumptions!$C32)</f>
        <v>9.946994467</v>
      </c>
      <c r="N93" s="21">
        <f>M93*(1+Assumptions!$C32)</f>
        <v>10.14593436</v>
      </c>
      <c r="O93" s="21">
        <f>N93*(1+Assumptions!$C32)</f>
        <v>10.34885304</v>
      </c>
      <c r="P93" s="21">
        <f>O93*(1+Assumptions!$C32)</f>
        <v>10.5558301</v>
      </c>
      <c r="Q93" s="21">
        <f>P93*(1+Assumptions!$C32)</f>
        <v>10.76694671</v>
      </c>
      <c r="R93" s="21">
        <f>Q93*(1+Assumptions!$C32)</f>
        <v>10.98228564</v>
      </c>
      <c r="S93" s="21">
        <f>R93*(1+Assumptions!$C32)</f>
        <v>11.20193135</v>
      </c>
      <c r="T93" s="21">
        <f>S93*(1+Assumptions!$C32)</f>
        <v>11.42596998</v>
      </c>
      <c r="U93" s="21">
        <f>T93*(1+Assumptions!$C32)</f>
        <v>11.65448938</v>
      </c>
      <c r="V93" s="21">
        <f>U93*(1+Assumptions!$C32)</f>
        <v>11.88757917</v>
      </c>
      <c r="W93" s="21">
        <f>V93*(1+Assumptions!$C32)</f>
        <v>12.12533075</v>
      </c>
      <c r="X93" s="21">
        <f>W93*(1+Assumptions!$C32)</f>
        <v>12.36783737</v>
      </c>
      <c r="Y93" s="21">
        <f>X93*(1+Assumptions!$C32)</f>
        <v>12.61519411</v>
      </c>
    </row>
    <row r="94">
      <c r="A94" s="7" t="str">
        <f t="shared" si="18"/>
        <v>Fruit Blast Cake</v>
      </c>
      <c r="B94" s="21">
        <f>Assumptions!B33/1000</f>
        <v>75</v>
      </c>
      <c r="C94" s="21">
        <f>B94*(1+Assumptions!$C33)</f>
        <v>76.875</v>
      </c>
      <c r="D94" s="21">
        <f>C94*(1+Assumptions!$C33)</f>
        <v>78.796875</v>
      </c>
      <c r="E94" s="21">
        <f>D94*(1+Assumptions!$C33)</f>
        <v>80.76679688</v>
      </c>
      <c r="F94" s="21">
        <f>E94*(1+Assumptions!$C33)</f>
        <v>82.7859668</v>
      </c>
      <c r="G94" s="21">
        <f>F94*(1+Assumptions!$C33)</f>
        <v>84.85561597</v>
      </c>
      <c r="H94" s="21">
        <f>G94*(1+Assumptions!$C33)</f>
        <v>86.97700637</v>
      </c>
      <c r="I94" s="21">
        <f>H94*(1+Assumptions!$C33)</f>
        <v>89.15143153</v>
      </c>
      <c r="J94" s="21">
        <f>I94*(1+Assumptions!$C33)</f>
        <v>91.38021731</v>
      </c>
      <c r="K94" s="21">
        <f>J94*(1+Assumptions!$C33)</f>
        <v>93.66472275</v>
      </c>
      <c r="L94" s="21">
        <f>K94*(1+Assumptions!$C33)</f>
        <v>96.00634081</v>
      </c>
      <c r="M94" s="21">
        <f>L94*(1+Assumptions!$C33)</f>
        <v>98.40649934</v>
      </c>
      <c r="N94" s="21">
        <f>M94*(1+Assumptions!$C33)</f>
        <v>100.8666618</v>
      </c>
      <c r="O94" s="21">
        <f>N94*(1+Assumptions!$C33)</f>
        <v>103.3883284</v>
      </c>
      <c r="P94" s="21">
        <f>O94*(1+Assumptions!$C33)</f>
        <v>105.9730366</v>
      </c>
      <c r="Q94" s="21">
        <f>P94*(1+Assumptions!$C33)</f>
        <v>108.6223625</v>
      </c>
      <c r="R94" s="21">
        <f>Q94*(1+Assumptions!$C33)</f>
        <v>111.3379215</v>
      </c>
      <c r="S94" s="21">
        <f>R94*(1+Assumptions!$C33)</f>
        <v>114.1213696</v>
      </c>
      <c r="T94" s="21">
        <f>S94*(1+Assumptions!$C33)</f>
        <v>116.9744038</v>
      </c>
      <c r="U94" s="21">
        <f>T94*(1+Assumptions!$C33)</f>
        <v>119.8987639</v>
      </c>
      <c r="V94" s="21">
        <f>U94*(1+Assumptions!$C33)</f>
        <v>122.896233</v>
      </c>
      <c r="W94" s="21">
        <f>V94*(1+Assumptions!$C33)</f>
        <v>125.9686388</v>
      </c>
      <c r="X94" s="21">
        <f>W94*(1+Assumptions!$C33)</f>
        <v>129.1178548</v>
      </c>
      <c r="Y94" s="21">
        <f>X94*(1+Assumptions!$C33)</f>
        <v>132.3458012</v>
      </c>
    </row>
    <row r="95">
      <c r="A95" s="7" t="str">
        <f t="shared" si="18"/>
        <v>Choco Blast Cake</v>
      </c>
      <c r="B95" s="21">
        <f>Assumptions!B34/1000</f>
        <v>85</v>
      </c>
      <c r="C95" s="21">
        <f>B95*(1+Assumptions!$C34)</f>
        <v>87.125</v>
      </c>
      <c r="D95" s="21">
        <f>C95*(1+Assumptions!$C34)</f>
        <v>89.303125</v>
      </c>
      <c r="E95" s="21">
        <f>D95*(1+Assumptions!$C34)</f>
        <v>91.53570313</v>
      </c>
      <c r="F95" s="21">
        <f>E95*(1+Assumptions!$C34)</f>
        <v>93.8240957</v>
      </c>
      <c r="G95" s="21">
        <f>F95*(1+Assumptions!$C34)</f>
        <v>96.1696981</v>
      </c>
      <c r="H95" s="21">
        <f>G95*(1+Assumptions!$C34)</f>
        <v>98.57394055</v>
      </c>
      <c r="I95" s="21">
        <f>H95*(1+Assumptions!$C34)</f>
        <v>101.0382891</v>
      </c>
      <c r="J95" s="21">
        <f>I95*(1+Assumptions!$C34)</f>
        <v>103.5642463</v>
      </c>
      <c r="K95" s="21">
        <f>J95*(1+Assumptions!$C34)</f>
        <v>106.1533524</v>
      </c>
      <c r="L95" s="21">
        <f>K95*(1+Assumptions!$C34)</f>
        <v>108.8071863</v>
      </c>
      <c r="M95" s="21">
        <f>L95*(1+Assumptions!$C34)</f>
        <v>111.5273659</v>
      </c>
      <c r="N95" s="21">
        <f>M95*(1+Assumptions!$C34)</f>
        <v>114.3155501</v>
      </c>
      <c r="O95" s="21">
        <f>N95*(1+Assumptions!$C34)</f>
        <v>117.1734388</v>
      </c>
      <c r="P95" s="21">
        <f>O95*(1+Assumptions!$C34)</f>
        <v>120.1027748</v>
      </c>
      <c r="Q95" s="21">
        <f>P95*(1+Assumptions!$C34)</f>
        <v>123.1053442</v>
      </c>
      <c r="R95" s="21">
        <f>Q95*(1+Assumptions!$C34)</f>
        <v>126.1829778</v>
      </c>
      <c r="S95" s="21">
        <f>R95*(1+Assumptions!$C34)</f>
        <v>129.3375522</v>
      </c>
      <c r="T95" s="21">
        <f>S95*(1+Assumptions!$C34)</f>
        <v>132.570991</v>
      </c>
      <c r="U95" s="21">
        <f>T95*(1+Assumptions!$C34)</f>
        <v>135.8852658</v>
      </c>
      <c r="V95" s="21">
        <f>U95*(1+Assumptions!$C34)</f>
        <v>139.2823974</v>
      </c>
      <c r="W95" s="21">
        <f>V95*(1+Assumptions!$C34)</f>
        <v>142.7644574</v>
      </c>
      <c r="X95" s="21">
        <f>W95*(1+Assumptions!$C34)</f>
        <v>146.3335688</v>
      </c>
      <c r="Y95" s="21">
        <f>X95*(1+Assumptions!$C34)</f>
        <v>149.991908</v>
      </c>
    </row>
    <row r="96">
      <c r="A96" s="7" t="str">
        <f t="shared" si="18"/>
        <v/>
      </c>
      <c r="B96" s="7"/>
      <c r="C96" s="7"/>
      <c r="D96" s="7"/>
      <c r="E96" s="7"/>
      <c r="F96" s="7"/>
      <c r="G96" s="7"/>
      <c r="H96" s="7"/>
      <c r="I96" s="7"/>
      <c r="J96" s="7"/>
      <c r="K96" s="7"/>
      <c r="L96" s="7"/>
      <c r="M96" s="7"/>
      <c r="N96" s="7"/>
      <c r="O96" s="7"/>
      <c r="P96" s="7"/>
      <c r="Q96" s="7"/>
      <c r="R96" s="7"/>
      <c r="S96" s="7"/>
      <c r="T96" s="7"/>
      <c r="U96" s="7"/>
      <c r="V96" s="7"/>
      <c r="W96" s="7"/>
      <c r="X96" s="7"/>
      <c r="Y96" s="7"/>
    </row>
    <row r="97">
      <c r="A97" s="7"/>
      <c r="B97" s="7"/>
      <c r="C97" s="7"/>
      <c r="D97" s="7"/>
      <c r="E97" s="7"/>
      <c r="F97" s="7"/>
      <c r="G97" s="7"/>
      <c r="H97" s="7"/>
      <c r="I97" s="7"/>
      <c r="J97" s="7"/>
      <c r="K97" s="7"/>
      <c r="L97" s="7"/>
      <c r="M97" s="7"/>
      <c r="N97" s="7"/>
      <c r="O97" s="7"/>
      <c r="P97" s="7"/>
      <c r="Q97" s="7"/>
      <c r="R97" s="7"/>
      <c r="S97" s="7"/>
      <c r="T97" s="7"/>
      <c r="U97" s="7"/>
      <c r="V97" s="7"/>
      <c r="W97" s="7"/>
      <c r="X97" s="7"/>
      <c r="Y97" s="7"/>
    </row>
    <row r="98">
      <c r="A98" s="7"/>
      <c r="B98" s="7"/>
      <c r="C98" s="7"/>
      <c r="D98" s="7"/>
      <c r="E98" s="7"/>
      <c r="F98" s="7"/>
      <c r="G98" s="7"/>
      <c r="H98" s="7"/>
      <c r="I98" s="7"/>
      <c r="J98" s="7"/>
      <c r="K98" s="7"/>
      <c r="L98" s="7"/>
      <c r="M98" s="7"/>
      <c r="N98" s="7"/>
      <c r="O98" s="7"/>
      <c r="P98" s="7"/>
      <c r="Q98" s="7"/>
      <c r="R98" s="7"/>
      <c r="S98" s="7"/>
      <c r="T98" s="7"/>
      <c r="U98" s="7"/>
      <c r="V98" s="7"/>
      <c r="W98" s="7"/>
      <c r="X98" s="7"/>
      <c r="Y98"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88</v>
      </c>
      <c r="B1" s="7"/>
    </row>
    <row r="2">
      <c r="A2" s="18" t="s">
        <v>33</v>
      </c>
      <c r="B2" s="22"/>
    </row>
    <row r="3">
      <c r="A3" s="7" t="str">
        <f>Assumptions!A19</f>
        <v>Flour</v>
      </c>
      <c r="B3" s="21">
        <f>Assumptions!B3*Assumptions!$B45</f>
        <v>22</v>
      </c>
    </row>
    <row r="4">
      <c r="A4" s="7" t="str">
        <f>Assumptions!A20</f>
        <v>Sugar</v>
      </c>
      <c r="B4" s="21">
        <f>Assumptions!C3*Assumptions!$B46</f>
        <v>10</v>
      </c>
    </row>
    <row r="5">
      <c r="A5" s="7" t="str">
        <f>Assumptions!A21</f>
        <v>Condensed Milk</v>
      </c>
      <c r="B5" s="21">
        <f>Assumptions!D3*Assumptions!$B47</f>
        <v>25</v>
      </c>
    </row>
    <row r="6">
      <c r="A6" s="7" t="str">
        <f>Assumptions!A22</f>
        <v>Vanilla Extract</v>
      </c>
      <c r="B6" s="21">
        <f>Assumptions!E3*Assumptions!$B48</f>
        <v>25</v>
      </c>
    </row>
    <row r="7">
      <c r="A7" s="7" t="str">
        <f>Assumptions!A23</f>
        <v>Tutti frutti</v>
      </c>
      <c r="B7" s="21">
        <f>Assumptions!F3*Assumptions!$B49</f>
        <v>80</v>
      </c>
    </row>
    <row r="8">
      <c r="A8" s="7" t="str">
        <f>Assumptions!A24</f>
        <v>Cocoa</v>
      </c>
      <c r="B8" s="21">
        <f>Assumptions!G3*Assumptions!$B50</f>
        <v>0</v>
      </c>
    </row>
    <row r="9">
      <c r="A9" s="7" t="str">
        <f>Assumptions!A25</f>
        <v>Pineapple powder</v>
      </c>
      <c r="B9" s="21">
        <f>Assumptions!H3*Assumptions!$B51</f>
        <v>0</v>
      </c>
    </row>
    <row r="10">
      <c r="A10" s="7" t="str">
        <f>Assumptions!A26</f>
        <v>Orange Powder</v>
      </c>
      <c r="B10" s="21">
        <f>Assumptions!I3*Assumptions!$B52</f>
        <v>0</v>
      </c>
    </row>
    <row r="11">
      <c r="A11" s="18" t="s">
        <v>89</v>
      </c>
      <c r="B11" s="21">
        <f>SUM(B3:B10)</f>
        <v>162</v>
      </c>
    </row>
    <row r="12">
      <c r="A12" s="7"/>
      <c r="B12" s="7"/>
    </row>
    <row r="13">
      <c r="A13" s="18" t="s">
        <v>34</v>
      </c>
      <c r="B13" s="7"/>
    </row>
    <row r="14">
      <c r="A14" s="7" t="str">
        <f t="shared" ref="A14:A22" si="1">A3</f>
        <v>Flour</v>
      </c>
      <c r="B14" s="21">
        <f>Assumptions!B4*Assumptions!$B45</f>
        <v>20.5</v>
      </c>
    </row>
    <row r="15">
      <c r="A15" s="7" t="str">
        <f t="shared" si="1"/>
        <v>Sugar</v>
      </c>
      <c r="B15" s="21">
        <f>Assumptions!C4*Assumptions!$B46</f>
        <v>6</v>
      </c>
    </row>
    <row r="16">
      <c r="A16" s="7" t="str">
        <f t="shared" si="1"/>
        <v>Condensed Milk</v>
      </c>
      <c r="B16" s="21">
        <f>Assumptions!D4*Assumptions!$B47</f>
        <v>80</v>
      </c>
    </row>
    <row r="17">
      <c r="A17" s="7" t="str">
        <f t="shared" si="1"/>
        <v>Vanilla Extract</v>
      </c>
      <c r="B17" s="21">
        <f>Assumptions!E4*Assumptions!$B48</f>
        <v>0</v>
      </c>
    </row>
    <row r="18">
      <c r="A18" s="7" t="str">
        <f t="shared" si="1"/>
        <v>Tutti frutti</v>
      </c>
      <c r="B18" s="21">
        <f>Assumptions!F4*Assumptions!$B49</f>
        <v>0</v>
      </c>
    </row>
    <row r="19">
      <c r="A19" s="7" t="str">
        <f t="shared" si="1"/>
        <v>Cocoa</v>
      </c>
      <c r="B19" s="21">
        <f>Assumptions!G4*Assumptions!$B50</f>
        <v>60</v>
      </c>
    </row>
    <row r="20">
      <c r="A20" s="7" t="str">
        <f t="shared" si="1"/>
        <v>Pineapple powder</v>
      </c>
      <c r="B20" s="21">
        <f>Assumptions!H4*Assumptions!$B51</f>
        <v>0</v>
      </c>
    </row>
    <row r="21">
      <c r="A21" s="7" t="str">
        <f t="shared" si="1"/>
        <v>Orange Powder</v>
      </c>
      <c r="B21" s="21">
        <f>Assumptions!I4*Assumptions!$B52</f>
        <v>0</v>
      </c>
    </row>
    <row r="22">
      <c r="A22" s="18" t="str">
        <f t="shared" si="1"/>
        <v>Total Cost</v>
      </c>
      <c r="B22" s="21">
        <f>SUM(B14:B21)</f>
        <v>166.5</v>
      </c>
    </row>
    <row r="23">
      <c r="A23" s="7"/>
      <c r="B23" s="7"/>
    </row>
    <row r="24">
      <c r="A24" s="18" t="s">
        <v>35</v>
      </c>
      <c r="B24" s="7"/>
    </row>
    <row r="25">
      <c r="A25" s="7" t="str">
        <f t="shared" ref="A25:A32" si="2">A14</f>
        <v>Flour</v>
      </c>
      <c r="B25" s="21">
        <f>Assumptions!B5*Assumptions!$B45</f>
        <v>20</v>
      </c>
    </row>
    <row r="26">
      <c r="A26" s="7" t="str">
        <f t="shared" si="2"/>
        <v>Sugar</v>
      </c>
      <c r="B26" s="21">
        <f>Assumptions!C5*Assumptions!$B46</f>
        <v>7.6</v>
      </c>
    </row>
    <row r="27">
      <c r="A27" s="7" t="str">
        <f t="shared" si="2"/>
        <v>Condensed Milk</v>
      </c>
      <c r="B27" s="21">
        <f>Assumptions!D5*Assumptions!$B47</f>
        <v>50</v>
      </c>
    </row>
    <row r="28">
      <c r="A28" s="7" t="str">
        <f t="shared" si="2"/>
        <v>Vanilla Extract</v>
      </c>
      <c r="B28" s="21">
        <f>Assumptions!E5*Assumptions!$B48</f>
        <v>25</v>
      </c>
    </row>
    <row r="29">
      <c r="A29" s="7" t="str">
        <f t="shared" si="2"/>
        <v>Tutti frutti</v>
      </c>
      <c r="B29" s="21">
        <f>Assumptions!F5*Assumptions!$B49</f>
        <v>0</v>
      </c>
    </row>
    <row r="30">
      <c r="A30" s="7" t="str">
        <f t="shared" si="2"/>
        <v>Cocoa</v>
      </c>
      <c r="B30" s="21">
        <f>Assumptions!G5*Assumptions!$B50</f>
        <v>0</v>
      </c>
    </row>
    <row r="31">
      <c r="A31" s="7" t="str">
        <f t="shared" si="2"/>
        <v>Pineapple powder</v>
      </c>
      <c r="B31" s="21">
        <f>Assumptions!H5*Assumptions!$B51</f>
        <v>20</v>
      </c>
    </row>
    <row r="32">
      <c r="A32" s="7" t="str">
        <f t="shared" si="2"/>
        <v>Orange Powder</v>
      </c>
      <c r="B32" s="21">
        <f>Assumptions!I5*Assumptions!$B52</f>
        <v>0</v>
      </c>
    </row>
    <row r="33">
      <c r="A33" s="18" t="s">
        <v>89</v>
      </c>
      <c r="B33" s="21">
        <f>SUM(B25:B32)</f>
        <v>122.6</v>
      </c>
    </row>
    <row r="34">
      <c r="A34" s="7"/>
      <c r="B34" s="7"/>
    </row>
    <row r="35">
      <c r="A35" s="18" t="s">
        <v>36</v>
      </c>
      <c r="B35" s="7"/>
    </row>
    <row r="36">
      <c r="A36" s="7" t="str">
        <f t="shared" ref="A36:A44" si="3">A25</f>
        <v>Flour</v>
      </c>
      <c r="B36" s="21">
        <f>Assumptions!B6*Assumptions!$B45</f>
        <v>24.5</v>
      </c>
    </row>
    <row r="37">
      <c r="A37" s="7" t="str">
        <f t="shared" si="3"/>
        <v>Sugar</v>
      </c>
      <c r="B37" s="21">
        <f>Assumptions!C6*Assumptions!$B46</f>
        <v>4</v>
      </c>
    </row>
    <row r="38">
      <c r="A38" s="7" t="str">
        <f t="shared" si="3"/>
        <v>Condensed Milk</v>
      </c>
      <c r="B38" s="21">
        <f>Assumptions!D6*Assumptions!$B47</f>
        <v>50</v>
      </c>
    </row>
    <row r="39">
      <c r="A39" s="7" t="str">
        <f t="shared" si="3"/>
        <v>Vanilla Extract</v>
      </c>
      <c r="B39" s="21">
        <f>Assumptions!E6*Assumptions!$B48</f>
        <v>25</v>
      </c>
    </row>
    <row r="40">
      <c r="A40" s="7" t="str">
        <f t="shared" si="3"/>
        <v>Tutti frutti</v>
      </c>
      <c r="B40" s="21">
        <f>Assumptions!F6*Assumptions!$B49</f>
        <v>0</v>
      </c>
    </row>
    <row r="41">
      <c r="A41" s="7" t="str">
        <f t="shared" si="3"/>
        <v>Cocoa</v>
      </c>
      <c r="B41" s="21">
        <f>Assumptions!G6*Assumptions!$B50</f>
        <v>0</v>
      </c>
    </row>
    <row r="42">
      <c r="A42" s="7" t="str">
        <f t="shared" si="3"/>
        <v>Pineapple powder</v>
      </c>
      <c r="B42" s="21">
        <f>Assumptions!H6*Assumptions!$B51</f>
        <v>0</v>
      </c>
    </row>
    <row r="43">
      <c r="A43" s="7" t="str">
        <f t="shared" si="3"/>
        <v>Orange Powder</v>
      </c>
      <c r="B43" s="21">
        <f>Assumptions!I6*Assumptions!$B52</f>
        <v>24</v>
      </c>
    </row>
    <row r="44">
      <c r="A44" s="18" t="str">
        <f t="shared" si="3"/>
        <v>Total Cost</v>
      </c>
      <c r="B44" s="21">
        <f>SUM(B36:B43)</f>
        <v>127.5</v>
      </c>
    </row>
    <row r="45">
      <c r="A45" s="7"/>
      <c r="B45" s="7"/>
    </row>
    <row r="46">
      <c r="A46" s="18" t="s">
        <v>37</v>
      </c>
      <c r="B46" s="7"/>
    </row>
    <row r="47">
      <c r="A47" s="7" t="str">
        <f t="shared" ref="A47:A54" si="4">A36</f>
        <v>Flour</v>
      </c>
      <c r="B47" s="21">
        <f>Assumptions!B7*Assumptions!$B45</f>
        <v>18.5</v>
      </c>
    </row>
    <row r="48">
      <c r="A48" s="7" t="str">
        <f t="shared" si="4"/>
        <v>Sugar</v>
      </c>
      <c r="B48" s="21">
        <f>Assumptions!C7*Assumptions!$B46</f>
        <v>6.4</v>
      </c>
    </row>
    <row r="49">
      <c r="A49" s="7" t="str">
        <f t="shared" si="4"/>
        <v>Condensed Milk</v>
      </c>
      <c r="B49" s="21">
        <f>Assumptions!D7*Assumptions!$B47</f>
        <v>37.5</v>
      </c>
    </row>
    <row r="50">
      <c r="A50" s="7" t="str">
        <f t="shared" si="4"/>
        <v>Vanilla Extract</v>
      </c>
      <c r="B50" s="21">
        <f>Assumptions!E7*Assumptions!$B48</f>
        <v>37.5</v>
      </c>
    </row>
    <row r="51">
      <c r="A51" s="7" t="str">
        <f t="shared" si="4"/>
        <v>Tutti frutti</v>
      </c>
      <c r="B51" s="21">
        <f>Assumptions!F7*Assumptions!$B49</f>
        <v>120</v>
      </c>
    </row>
    <row r="52">
      <c r="A52" s="7" t="str">
        <f t="shared" si="4"/>
        <v>Cocoa</v>
      </c>
      <c r="B52" s="21">
        <f>Assumptions!G7*Assumptions!$B50</f>
        <v>0</v>
      </c>
    </row>
    <row r="53">
      <c r="A53" s="7" t="str">
        <f t="shared" si="4"/>
        <v>Pineapple powder</v>
      </c>
      <c r="B53" s="21">
        <f>Assumptions!H7*Assumptions!$B51</f>
        <v>0</v>
      </c>
    </row>
    <row r="54">
      <c r="A54" s="7" t="str">
        <f t="shared" si="4"/>
        <v>Orange Powder</v>
      </c>
      <c r="B54" s="21">
        <f>Assumptions!I7*Assumptions!$B52</f>
        <v>0</v>
      </c>
    </row>
    <row r="55">
      <c r="A55" s="18" t="s">
        <v>89</v>
      </c>
      <c r="B55" s="21">
        <f>SUM(B47:B54)</f>
        <v>219.9</v>
      </c>
    </row>
    <row r="56">
      <c r="A56" s="7"/>
      <c r="B56" s="7"/>
    </row>
    <row r="57">
      <c r="A57" s="18" t="s">
        <v>38</v>
      </c>
      <c r="B57" s="7"/>
    </row>
    <row r="58">
      <c r="A58" s="7" t="str">
        <f t="shared" ref="A58:A66" si="5">A47</f>
        <v>Flour</v>
      </c>
      <c r="B58" s="21">
        <f>Assumptions!B8*Assumptions!$B45</f>
        <v>18.5</v>
      </c>
    </row>
    <row r="59">
      <c r="A59" s="7" t="str">
        <f t="shared" si="5"/>
        <v>Sugar</v>
      </c>
      <c r="B59" s="21">
        <f>Assumptions!C8*Assumptions!$B46</f>
        <v>6</v>
      </c>
    </row>
    <row r="60">
      <c r="A60" s="7" t="str">
        <f t="shared" si="5"/>
        <v>Condensed Milk</v>
      </c>
      <c r="B60" s="21">
        <f>Assumptions!D8*Assumptions!$B47</f>
        <v>75</v>
      </c>
    </row>
    <row r="61">
      <c r="A61" s="7" t="str">
        <f t="shared" si="5"/>
        <v>Vanilla Extract</v>
      </c>
      <c r="B61" s="21">
        <f>Assumptions!E8*Assumptions!$B48</f>
        <v>0</v>
      </c>
    </row>
    <row r="62">
      <c r="A62" s="7" t="str">
        <f t="shared" si="5"/>
        <v>Tutti frutti</v>
      </c>
      <c r="B62" s="21">
        <f>Assumptions!F8*Assumptions!$B49</f>
        <v>0</v>
      </c>
    </row>
    <row r="63">
      <c r="A63" s="7" t="str">
        <f t="shared" si="5"/>
        <v>Cocoa</v>
      </c>
      <c r="B63" s="21">
        <f>Assumptions!G8*Assumptions!$B50</f>
        <v>90</v>
      </c>
    </row>
    <row r="64">
      <c r="A64" s="7" t="str">
        <f t="shared" si="5"/>
        <v>Pineapple powder</v>
      </c>
      <c r="B64" s="21">
        <f>Assumptions!H8*Assumptions!$B51</f>
        <v>0</v>
      </c>
    </row>
    <row r="65">
      <c r="A65" s="7" t="str">
        <f t="shared" si="5"/>
        <v>Orange Powder</v>
      </c>
      <c r="B65" s="21">
        <f>Assumptions!I8*Assumptions!$B52</f>
        <v>0</v>
      </c>
    </row>
    <row r="66">
      <c r="A66" s="18" t="str">
        <f t="shared" si="5"/>
        <v>Total Cost</v>
      </c>
      <c r="B66" s="21">
        <f>SUM(B58:B65)</f>
        <v>189.5</v>
      </c>
    </row>
    <row r="67">
      <c r="A67" s="7"/>
      <c r="B67" s="7"/>
    </row>
    <row r="68">
      <c r="A68" s="7"/>
      <c r="B68"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57</v>
      </c>
      <c r="C1" s="7" t="s">
        <v>58</v>
      </c>
      <c r="D1" s="7" t="s">
        <v>59</v>
      </c>
      <c r="E1" s="7" t="s">
        <v>60</v>
      </c>
      <c r="F1" s="7" t="s">
        <v>61</v>
      </c>
      <c r="G1" s="7" t="s">
        <v>62</v>
      </c>
      <c r="H1" s="7" t="s">
        <v>63</v>
      </c>
      <c r="I1" s="7" t="s">
        <v>64</v>
      </c>
      <c r="J1" s="7" t="s">
        <v>65</v>
      </c>
      <c r="K1" s="7" t="s">
        <v>66</v>
      </c>
      <c r="L1" s="7" t="s">
        <v>67</v>
      </c>
      <c r="M1" s="7" t="s">
        <v>68</v>
      </c>
      <c r="N1" s="7" t="s">
        <v>69</v>
      </c>
      <c r="O1" s="7" t="s">
        <v>70</v>
      </c>
      <c r="P1" s="7" t="s">
        <v>71</v>
      </c>
      <c r="Q1" s="7" t="s">
        <v>72</v>
      </c>
      <c r="R1" s="7" t="s">
        <v>73</v>
      </c>
      <c r="S1" s="7" t="s">
        <v>74</v>
      </c>
      <c r="T1" s="7" t="s">
        <v>75</v>
      </c>
      <c r="U1" s="7" t="s">
        <v>76</v>
      </c>
      <c r="V1" s="7" t="s">
        <v>77</v>
      </c>
      <c r="W1" s="7" t="s">
        <v>78</v>
      </c>
      <c r="X1" s="7" t="s">
        <v>79</v>
      </c>
      <c r="Y1" s="7" t="s">
        <v>80</v>
      </c>
    </row>
    <row r="2">
      <c r="A2" s="7" t="s">
        <v>90</v>
      </c>
      <c r="B2" s="7"/>
      <c r="C2" s="7"/>
      <c r="D2" s="7"/>
      <c r="E2" s="7"/>
      <c r="F2" s="7"/>
      <c r="G2" s="7"/>
      <c r="H2" s="7"/>
      <c r="I2" s="7"/>
      <c r="J2" s="7"/>
      <c r="K2" s="7"/>
      <c r="L2" s="7"/>
      <c r="M2" s="7"/>
      <c r="N2" s="7"/>
      <c r="O2" s="7"/>
      <c r="P2" s="7"/>
      <c r="Q2" s="7"/>
      <c r="R2" s="7"/>
      <c r="S2" s="7"/>
      <c r="T2" s="7"/>
      <c r="U2" s="7"/>
      <c r="V2" s="7"/>
      <c r="W2" s="7"/>
      <c r="X2" s="7"/>
      <c r="Y2" s="7"/>
    </row>
    <row r="3">
      <c r="A3" s="7" t="str">
        <f>Assumptions!A37</f>
        <v>Fruit Cake</v>
      </c>
      <c r="B3" s="13">
        <f>'Calcs-1'!B90*Assumptions!$B37</f>
        <v>25500</v>
      </c>
      <c r="C3" s="13">
        <f>'Calcs-1'!C90*Assumptions!$B37</f>
        <v>26265</v>
      </c>
      <c r="D3" s="13">
        <f>'Calcs-1'!D90*Assumptions!$B37</f>
        <v>27052.95</v>
      </c>
      <c r="E3" s="13">
        <f>'Calcs-1'!E90*Assumptions!$B37</f>
        <v>27864.5385</v>
      </c>
      <c r="F3" s="13">
        <f>'Calcs-1'!F90*Assumptions!$B37</f>
        <v>28700.47466</v>
      </c>
      <c r="G3" s="13">
        <f>'Calcs-1'!G90*Assumptions!$B37</f>
        <v>29561.48889</v>
      </c>
      <c r="H3" s="13">
        <f>'Calcs-1'!H90*Assumptions!$B37</f>
        <v>30448.33356</v>
      </c>
      <c r="I3" s="13">
        <f>'Calcs-1'!I90*Assumptions!$B37</f>
        <v>31361.78357</v>
      </c>
      <c r="J3" s="13">
        <f>'Calcs-1'!J90*Assumptions!$B37</f>
        <v>32302.63708</v>
      </c>
      <c r="K3" s="13">
        <f>'Calcs-1'!K90*Assumptions!$B37</f>
        <v>33271.71619</v>
      </c>
      <c r="L3" s="13">
        <f>'Calcs-1'!L90*Assumptions!$B37</f>
        <v>34269.86767</v>
      </c>
      <c r="M3" s="13">
        <f>'Calcs-1'!M90*Assumptions!$B37</f>
        <v>35297.9637</v>
      </c>
      <c r="N3" s="13">
        <f>'Calcs-1'!N90*Assumptions!$B37</f>
        <v>36356.90261</v>
      </c>
      <c r="O3" s="13">
        <f>'Calcs-1'!O90*Assumptions!$B37</f>
        <v>37447.60969</v>
      </c>
      <c r="P3" s="13">
        <f>'Calcs-1'!P90*Assumptions!$B37</f>
        <v>38571.03798</v>
      </c>
      <c r="Q3" s="13">
        <f>'Calcs-1'!Q90*Assumptions!$B37</f>
        <v>39728.16912</v>
      </c>
      <c r="R3" s="13">
        <f>'Calcs-1'!R90*Assumptions!$B37</f>
        <v>40920.0142</v>
      </c>
      <c r="S3" s="13">
        <f>'Calcs-1'!S90*Assumptions!$B37</f>
        <v>42147.61462</v>
      </c>
      <c r="T3" s="13">
        <f>'Calcs-1'!T90*Assumptions!$B37</f>
        <v>43412.04306</v>
      </c>
      <c r="U3" s="13">
        <f>'Calcs-1'!U90*Assumptions!$B37</f>
        <v>44714.40435</v>
      </c>
      <c r="V3" s="13">
        <f>'Calcs-1'!V90*Assumptions!$B37</f>
        <v>46055.83648</v>
      </c>
      <c r="W3" s="13">
        <f>'Calcs-1'!W90*Assumptions!$B37</f>
        <v>47437.51158</v>
      </c>
      <c r="X3" s="13">
        <f>'Calcs-1'!X90*Assumptions!$B37</f>
        <v>48860.63693</v>
      </c>
      <c r="Y3" s="13">
        <f>'Calcs-1'!Y90*Assumptions!$B37</f>
        <v>50326.45603</v>
      </c>
    </row>
    <row r="4">
      <c r="A4" s="7" t="str">
        <f>Assumptions!A38</f>
        <v>Choco Cake</v>
      </c>
      <c r="B4" s="13">
        <f>'Calcs-1'!B91*Assumptions!$B38</f>
        <v>35000</v>
      </c>
      <c r="C4" s="13">
        <f>'Calcs-1'!C91*Assumptions!$B38</f>
        <v>36225</v>
      </c>
      <c r="D4" s="13">
        <f>'Calcs-1'!D91*Assumptions!$B38</f>
        <v>37492.875</v>
      </c>
      <c r="E4" s="13">
        <f>'Calcs-1'!E91*Assumptions!$B38</f>
        <v>38805.12563</v>
      </c>
      <c r="F4" s="13">
        <f>'Calcs-1'!F91*Assumptions!$B38</f>
        <v>40163.30502</v>
      </c>
      <c r="G4" s="13">
        <f>'Calcs-1'!G91*Assumptions!$B38</f>
        <v>41569.0207</v>
      </c>
      <c r="H4" s="13">
        <f>'Calcs-1'!H91*Assumptions!$B38</f>
        <v>43023.93642</v>
      </c>
      <c r="I4" s="13">
        <f>'Calcs-1'!I91*Assumptions!$B38</f>
        <v>44529.7742</v>
      </c>
      <c r="J4" s="13">
        <f>'Calcs-1'!J91*Assumptions!$B38</f>
        <v>46088.31629</v>
      </c>
      <c r="K4" s="13">
        <f>'Calcs-1'!K91*Assumptions!$B38</f>
        <v>47701.40736</v>
      </c>
      <c r="L4" s="13">
        <f>'Calcs-1'!L91*Assumptions!$B38</f>
        <v>49370.95662</v>
      </c>
      <c r="M4" s="13">
        <f>'Calcs-1'!M91*Assumptions!$B38</f>
        <v>51098.9401</v>
      </c>
      <c r="N4" s="13">
        <f>'Calcs-1'!N91*Assumptions!$B38</f>
        <v>52887.40301</v>
      </c>
      <c r="O4" s="13">
        <f>'Calcs-1'!O91*Assumptions!$B38</f>
        <v>54738.46211</v>
      </c>
      <c r="P4" s="13">
        <f>'Calcs-1'!P91*Assumptions!$B38</f>
        <v>56654.30829</v>
      </c>
      <c r="Q4" s="13">
        <f>'Calcs-1'!Q91*Assumptions!$B38</f>
        <v>58637.20908</v>
      </c>
      <c r="R4" s="13">
        <f>'Calcs-1'!R91*Assumptions!$B38</f>
        <v>60689.51139</v>
      </c>
      <c r="S4" s="13">
        <f>'Calcs-1'!S91*Assumptions!$B38</f>
        <v>62813.64429</v>
      </c>
      <c r="T4" s="13">
        <f>'Calcs-1'!T91*Assumptions!$B38</f>
        <v>65012.12184</v>
      </c>
      <c r="U4" s="13">
        <f>'Calcs-1'!U91*Assumptions!$B38</f>
        <v>67287.54611</v>
      </c>
      <c r="V4" s="13">
        <f>'Calcs-1'!V91*Assumptions!$B38</f>
        <v>69642.61022</v>
      </c>
      <c r="W4" s="13">
        <f>'Calcs-1'!W91*Assumptions!$B38</f>
        <v>72080.10158</v>
      </c>
      <c r="X4" s="13">
        <f>'Calcs-1'!X91*Assumptions!$B38</f>
        <v>74602.90513</v>
      </c>
      <c r="Y4" s="13">
        <f>'Calcs-1'!Y91*Assumptions!$B38</f>
        <v>77214.00681</v>
      </c>
    </row>
    <row r="5">
      <c r="A5" s="7" t="str">
        <f>Assumptions!A39</f>
        <v>Pineapple Cake</v>
      </c>
      <c r="B5" s="13">
        <f>'Calcs-1'!B92*Assumptions!$B39</f>
        <v>14000</v>
      </c>
      <c r="C5" s="13">
        <f>'Calcs-1'!C92*Assumptions!$B39</f>
        <v>14280</v>
      </c>
      <c r="D5" s="13">
        <f>'Calcs-1'!D92*Assumptions!$B39</f>
        <v>14565.6</v>
      </c>
      <c r="E5" s="13">
        <f>'Calcs-1'!E92*Assumptions!$B39</f>
        <v>14856.912</v>
      </c>
      <c r="F5" s="13">
        <f>'Calcs-1'!F92*Assumptions!$B39</f>
        <v>15154.05024</v>
      </c>
      <c r="G5" s="13">
        <f>'Calcs-1'!G92*Assumptions!$B39</f>
        <v>15457.13124</v>
      </c>
      <c r="H5" s="13">
        <f>'Calcs-1'!H92*Assumptions!$B39</f>
        <v>15766.27387</v>
      </c>
      <c r="I5" s="13">
        <f>'Calcs-1'!I92*Assumptions!$B39</f>
        <v>16081.59935</v>
      </c>
      <c r="J5" s="13">
        <f>'Calcs-1'!J92*Assumptions!$B39</f>
        <v>16403.23133</v>
      </c>
      <c r="K5" s="13">
        <f>'Calcs-1'!K92*Assumptions!$B39</f>
        <v>16731.29596</v>
      </c>
      <c r="L5" s="13">
        <f>'Calcs-1'!L92*Assumptions!$B39</f>
        <v>17065.92188</v>
      </c>
      <c r="M5" s="13">
        <f>'Calcs-1'!M92*Assumptions!$B39</f>
        <v>17407.24032</v>
      </c>
      <c r="N5" s="13">
        <f>'Calcs-1'!N92*Assumptions!$B39</f>
        <v>17755.38512</v>
      </c>
      <c r="O5" s="13">
        <f>'Calcs-1'!O92*Assumptions!$B39</f>
        <v>18110.49283</v>
      </c>
      <c r="P5" s="13">
        <f>'Calcs-1'!P92*Assumptions!$B39</f>
        <v>18472.70268</v>
      </c>
      <c r="Q5" s="13">
        <f>'Calcs-1'!Q92*Assumptions!$B39</f>
        <v>18842.15674</v>
      </c>
      <c r="R5" s="13">
        <f>'Calcs-1'!R92*Assumptions!$B39</f>
        <v>19218.99987</v>
      </c>
      <c r="S5" s="13">
        <f>'Calcs-1'!S92*Assumptions!$B39</f>
        <v>19603.37987</v>
      </c>
      <c r="T5" s="13">
        <f>'Calcs-1'!T92*Assumptions!$B39</f>
        <v>19995.44747</v>
      </c>
      <c r="U5" s="13">
        <f>'Calcs-1'!U92*Assumptions!$B39</f>
        <v>20395.35642</v>
      </c>
      <c r="V5" s="13">
        <f>'Calcs-1'!V92*Assumptions!$B39</f>
        <v>20803.26354</v>
      </c>
      <c r="W5" s="13">
        <f>'Calcs-1'!W92*Assumptions!$B39</f>
        <v>21219.32881</v>
      </c>
      <c r="X5" s="13">
        <f>'Calcs-1'!X92*Assumptions!$B39</f>
        <v>21643.71539</v>
      </c>
      <c r="Y5" s="13">
        <f>'Calcs-1'!Y92*Assumptions!$B39</f>
        <v>22076.5897</v>
      </c>
    </row>
    <row r="6">
      <c r="A6" s="7" t="str">
        <f>Assumptions!A40</f>
        <v>Orange Cake</v>
      </c>
      <c r="B6" s="13">
        <f>'Calcs-1'!B93*Assumptions!$B40</f>
        <v>3120</v>
      </c>
      <c r="C6" s="13">
        <f>'Calcs-1'!C93*Assumptions!$B40</f>
        <v>3182.4</v>
      </c>
      <c r="D6" s="13">
        <f>'Calcs-1'!D93*Assumptions!$B40</f>
        <v>3246.048</v>
      </c>
      <c r="E6" s="13">
        <f>'Calcs-1'!E93*Assumptions!$B40</f>
        <v>3310.96896</v>
      </c>
      <c r="F6" s="13">
        <f>'Calcs-1'!F93*Assumptions!$B40</f>
        <v>3377.188339</v>
      </c>
      <c r="G6" s="13">
        <f>'Calcs-1'!G93*Assumptions!$B40</f>
        <v>3444.732106</v>
      </c>
      <c r="H6" s="13">
        <f>'Calcs-1'!H93*Assumptions!$B40</f>
        <v>3513.626748</v>
      </c>
      <c r="I6" s="13">
        <f>'Calcs-1'!I93*Assumptions!$B40</f>
        <v>3583.899283</v>
      </c>
      <c r="J6" s="13">
        <f>'Calcs-1'!J93*Assumptions!$B40</f>
        <v>3655.577269</v>
      </c>
      <c r="K6" s="13">
        <f>'Calcs-1'!K93*Assumptions!$B40</f>
        <v>3728.688814</v>
      </c>
      <c r="L6" s="13">
        <f>'Calcs-1'!L93*Assumptions!$B40</f>
        <v>3803.26259</v>
      </c>
      <c r="M6" s="13">
        <f>'Calcs-1'!M93*Assumptions!$B40</f>
        <v>3879.327842</v>
      </c>
      <c r="N6" s="13">
        <f>'Calcs-1'!N93*Assumptions!$B40</f>
        <v>3956.914399</v>
      </c>
      <c r="O6" s="13">
        <f>'Calcs-1'!O93*Assumptions!$B40</f>
        <v>4036.052687</v>
      </c>
      <c r="P6" s="13">
        <f>'Calcs-1'!P93*Assumptions!$B40</f>
        <v>4116.773741</v>
      </c>
      <c r="Q6" s="13">
        <f>'Calcs-1'!Q93*Assumptions!$B40</f>
        <v>4199.109216</v>
      </c>
      <c r="R6" s="13">
        <f>'Calcs-1'!R93*Assumptions!$B40</f>
        <v>4283.0914</v>
      </c>
      <c r="S6" s="13">
        <f>'Calcs-1'!S93*Assumptions!$B40</f>
        <v>4368.753228</v>
      </c>
      <c r="T6" s="13">
        <f>'Calcs-1'!T93*Assumptions!$B40</f>
        <v>4456.128292</v>
      </c>
      <c r="U6" s="13">
        <f>'Calcs-1'!U93*Assumptions!$B40</f>
        <v>4545.250858</v>
      </c>
      <c r="V6" s="13">
        <f>'Calcs-1'!V93*Assumptions!$B40</f>
        <v>4636.155875</v>
      </c>
      <c r="W6" s="13">
        <f>'Calcs-1'!W93*Assumptions!$B40</f>
        <v>4728.878993</v>
      </c>
      <c r="X6" s="13">
        <f>'Calcs-1'!X93*Assumptions!$B40</f>
        <v>4823.456573</v>
      </c>
      <c r="Y6" s="13">
        <f>'Calcs-1'!Y93*Assumptions!$B40</f>
        <v>4919.925704</v>
      </c>
    </row>
    <row r="7">
      <c r="A7" s="7" t="str">
        <f>Assumptions!A41</f>
        <v>Fruit Blast Cake</v>
      </c>
      <c r="B7" s="13">
        <f>'Calcs-1'!B94*Assumptions!$B41</f>
        <v>26250</v>
      </c>
      <c r="C7" s="13">
        <f>'Calcs-1'!C94*Assumptions!$B41</f>
        <v>26906.25</v>
      </c>
      <c r="D7" s="13">
        <f>'Calcs-1'!D94*Assumptions!$B41</f>
        <v>27578.90625</v>
      </c>
      <c r="E7" s="13">
        <f>'Calcs-1'!E94*Assumptions!$B41</f>
        <v>28268.37891</v>
      </c>
      <c r="F7" s="13">
        <f>'Calcs-1'!F94*Assumptions!$B41</f>
        <v>28975.08838</v>
      </c>
      <c r="G7" s="13">
        <f>'Calcs-1'!G94*Assumptions!$B41</f>
        <v>29699.46559</v>
      </c>
      <c r="H7" s="13">
        <f>'Calcs-1'!H94*Assumptions!$B41</f>
        <v>30441.95223</v>
      </c>
      <c r="I7" s="13">
        <f>'Calcs-1'!I94*Assumptions!$B41</f>
        <v>31203.00103</v>
      </c>
      <c r="J7" s="13">
        <f>'Calcs-1'!J94*Assumptions!$B41</f>
        <v>31983.07606</v>
      </c>
      <c r="K7" s="13">
        <f>'Calcs-1'!K94*Assumptions!$B41</f>
        <v>32782.65296</v>
      </c>
      <c r="L7" s="13">
        <f>'Calcs-1'!L94*Assumptions!$B41</f>
        <v>33602.21929</v>
      </c>
      <c r="M7" s="13">
        <f>'Calcs-1'!M94*Assumptions!$B41</f>
        <v>34442.27477</v>
      </c>
      <c r="N7" s="13">
        <f>'Calcs-1'!N94*Assumptions!$B41</f>
        <v>35303.33164</v>
      </c>
      <c r="O7" s="13">
        <f>'Calcs-1'!O94*Assumptions!$B41</f>
        <v>36185.91493</v>
      </c>
      <c r="P7" s="13">
        <f>'Calcs-1'!P94*Assumptions!$B41</f>
        <v>37090.5628</v>
      </c>
      <c r="Q7" s="13">
        <f>'Calcs-1'!Q94*Assumptions!$B41</f>
        <v>38017.82687</v>
      </c>
      <c r="R7" s="13">
        <f>'Calcs-1'!R94*Assumptions!$B41</f>
        <v>38968.27254</v>
      </c>
      <c r="S7" s="13">
        <f>'Calcs-1'!S94*Assumptions!$B41</f>
        <v>39942.47936</v>
      </c>
      <c r="T7" s="13">
        <f>'Calcs-1'!T94*Assumptions!$B41</f>
        <v>40941.04134</v>
      </c>
      <c r="U7" s="13">
        <f>'Calcs-1'!U94*Assumptions!$B41</f>
        <v>41964.56737</v>
      </c>
      <c r="V7" s="13">
        <f>'Calcs-1'!V94*Assumptions!$B41</f>
        <v>43013.68156</v>
      </c>
      <c r="W7" s="13">
        <f>'Calcs-1'!W94*Assumptions!$B41</f>
        <v>44089.0236</v>
      </c>
      <c r="X7" s="13">
        <f>'Calcs-1'!X94*Assumptions!$B41</f>
        <v>45191.24919</v>
      </c>
      <c r="Y7" s="13">
        <f>'Calcs-1'!Y94*Assumptions!$B41</f>
        <v>46321.03042</v>
      </c>
    </row>
    <row r="8">
      <c r="A8" s="7" t="str">
        <f>Assumptions!A42</f>
        <v>Choco Blast Cake</v>
      </c>
      <c r="B8" s="13">
        <f>'Calcs-1'!B95*Assumptions!$B42</f>
        <v>34000</v>
      </c>
      <c r="C8" s="13">
        <f>'Calcs-1'!C95*Assumptions!$B42</f>
        <v>34850</v>
      </c>
      <c r="D8" s="13">
        <f>'Calcs-1'!D95*Assumptions!$B42</f>
        <v>35721.25</v>
      </c>
      <c r="E8" s="13">
        <f>'Calcs-1'!E95*Assumptions!$B42</f>
        <v>36614.28125</v>
      </c>
      <c r="F8" s="13">
        <f>'Calcs-1'!F95*Assumptions!$B42</f>
        <v>37529.63828</v>
      </c>
      <c r="G8" s="13">
        <f>'Calcs-1'!G95*Assumptions!$B42</f>
        <v>38467.87924</v>
      </c>
      <c r="H8" s="13">
        <f>'Calcs-1'!H95*Assumptions!$B42</f>
        <v>39429.57622</v>
      </c>
      <c r="I8" s="13">
        <f>'Calcs-1'!I95*Assumptions!$B42</f>
        <v>40415.31562</v>
      </c>
      <c r="J8" s="13">
        <f>'Calcs-1'!J95*Assumptions!$B42</f>
        <v>41425.69852</v>
      </c>
      <c r="K8" s="13">
        <f>'Calcs-1'!K95*Assumptions!$B42</f>
        <v>42461.34098</v>
      </c>
      <c r="L8" s="13">
        <f>'Calcs-1'!L95*Assumptions!$B42</f>
        <v>43522.8745</v>
      </c>
      <c r="M8" s="13">
        <f>'Calcs-1'!M95*Assumptions!$B42</f>
        <v>44610.94637</v>
      </c>
      <c r="N8" s="13">
        <f>'Calcs-1'!N95*Assumptions!$B42</f>
        <v>45726.22002</v>
      </c>
      <c r="O8" s="13">
        <f>'Calcs-1'!O95*Assumptions!$B42</f>
        <v>46869.37552</v>
      </c>
      <c r="P8" s="13">
        <f>'Calcs-1'!P95*Assumptions!$B42</f>
        <v>48041.10991</v>
      </c>
      <c r="Q8" s="13">
        <f>'Calcs-1'!Q95*Assumptions!$B42</f>
        <v>49242.13766</v>
      </c>
      <c r="R8" s="13">
        <f>'Calcs-1'!R95*Assumptions!$B42</f>
        <v>50473.1911</v>
      </c>
      <c r="S8" s="13">
        <f>'Calcs-1'!S95*Assumptions!$B42</f>
        <v>51735.02088</v>
      </c>
      <c r="T8" s="13">
        <f>'Calcs-1'!T95*Assumptions!$B42</f>
        <v>53028.3964</v>
      </c>
      <c r="U8" s="13">
        <f>'Calcs-1'!U95*Assumptions!$B42</f>
        <v>54354.10631</v>
      </c>
      <c r="V8" s="13">
        <f>'Calcs-1'!V95*Assumptions!$B42</f>
        <v>55712.95897</v>
      </c>
      <c r="W8" s="13">
        <f>'Calcs-1'!W95*Assumptions!$B42</f>
        <v>57105.78294</v>
      </c>
      <c r="X8" s="13">
        <f>'Calcs-1'!X95*Assumptions!$B42</f>
        <v>58533.42752</v>
      </c>
      <c r="Y8" s="13">
        <f>'Calcs-1'!Y95*Assumptions!$B42</f>
        <v>59996.76321</v>
      </c>
    </row>
    <row r="9">
      <c r="A9" s="7" t="s">
        <v>91</v>
      </c>
      <c r="B9" s="13">
        <f t="shared" ref="B9:Y9" si="1">SUM(B3:B8)</f>
        <v>137870</v>
      </c>
      <c r="C9" s="13">
        <f t="shared" si="1"/>
        <v>141708.65</v>
      </c>
      <c r="D9" s="13">
        <f t="shared" si="1"/>
        <v>145657.6293</v>
      </c>
      <c r="E9" s="13">
        <f t="shared" si="1"/>
        <v>149720.2052</v>
      </c>
      <c r="F9" s="13">
        <f t="shared" si="1"/>
        <v>153899.7449</v>
      </c>
      <c r="G9" s="13">
        <f t="shared" si="1"/>
        <v>158199.7178</v>
      </c>
      <c r="H9" s="13">
        <f t="shared" si="1"/>
        <v>162623.699</v>
      </c>
      <c r="I9" s="13">
        <f t="shared" si="1"/>
        <v>167175.3731</v>
      </c>
      <c r="J9" s="13">
        <f t="shared" si="1"/>
        <v>171858.5365</v>
      </c>
      <c r="K9" s="13">
        <f t="shared" si="1"/>
        <v>176677.1023</v>
      </c>
      <c r="L9" s="13">
        <f t="shared" si="1"/>
        <v>181635.1026</v>
      </c>
      <c r="M9" s="13">
        <f t="shared" si="1"/>
        <v>186736.6931</v>
      </c>
      <c r="N9" s="13">
        <f t="shared" si="1"/>
        <v>191986.1568</v>
      </c>
      <c r="O9" s="13">
        <f t="shared" si="1"/>
        <v>197387.9078</v>
      </c>
      <c r="P9" s="13">
        <f t="shared" si="1"/>
        <v>202946.4954</v>
      </c>
      <c r="Q9" s="13">
        <f t="shared" si="1"/>
        <v>208666.6087</v>
      </c>
      <c r="R9" s="13">
        <f t="shared" si="1"/>
        <v>214553.0805</v>
      </c>
      <c r="S9" s="13">
        <f t="shared" si="1"/>
        <v>220610.8922</v>
      </c>
      <c r="T9" s="13">
        <f t="shared" si="1"/>
        <v>226845.1784</v>
      </c>
      <c r="U9" s="13">
        <f t="shared" si="1"/>
        <v>233261.2314</v>
      </c>
      <c r="V9" s="13">
        <f t="shared" si="1"/>
        <v>239864.5067</v>
      </c>
      <c r="W9" s="13">
        <f t="shared" si="1"/>
        <v>246660.6275</v>
      </c>
      <c r="X9" s="13">
        <f t="shared" si="1"/>
        <v>253655.3907</v>
      </c>
      <c r="Y9" s="13">
        <f t="shared" si="1"/>
        <v>260854.7719</v>
      </c>
    </row>
    <row r="10">
      <c r="A10" s="7"/>
      <c r="B10" s="7"/>
      <c r="C10" s="7"/>
      <c r="D10" s="7"/>
      <c r="E10" s="7"/>
      <c r="F10" s="7"/>
      <c r="G10" s="7"/>
      <c r="H10" s="7"/>
      <c r="I10" s="7"/>
      <c r="J10" s="7"/>
      <c r="K10" s="7"/>
      <c r="L10" s="7"/>
      <c r="M10" s="7"/>
      <c r="N10" s="7"/>
      <c r="O10" s="7"/>
      <c r="P10" s="7"/>
      <c r="Q10" s="7"/>
      <c r="R10" s="7"/>
      <c r="S10" s="7"/>
      <c r="T10" s="7"/>
      <c r="U10" s="7"/>
      <c r="V10" s="7"/>
      <c r="W10" s="7"/>
      <c r="X10" s="7"/>
      <c r="Y10" s="7"/>
    </row>
    <row r="11">
      <c r="A11" s="7" t="s">
        <v>92</v>
      </c>
      <c r="B11" s="7"/>
      <c r="C11" s="7"/>
      <c r="D11" s="7"/>
      <c r="E11" s="7"/>
      <c r="F11" s="7"/>
      <c r="G11" s="7"/>
      <c r="H11" s="7"/>
      <c r="I11" s="7"/>
      <c r="J11" s="7"/>
      <c r="K11" s="7"/>
      <c r="L11" s="7"/>
      <c r="M11" s="7"/>
      <c r="N11" s="7"/>
      <c r="O11" s="7"/>
      <c r="P11" s="7"/>
      <c r="Q11" s="7"/>
      <c r="R11" s="7"/>
      <c r="S11" s="7"/>
      <c r="T11" s="7"/>
      <c r="U11" s="7"/>
      <c r="V11" s="7"/>
      <c r="W11" s="7"/>
      <c r="X11" s="7"/>
      <c r="Y11" s="7"/>
    </row>
    <row r="12">
      <c r="A12" s="7" t="str">
        <f t="shared" ref="A12:A17" si="2">A3</f>
        <v>Fruit Cake</v>
      </c>
      <c r="B12" s="13">
        <f>'Calcs-1'!B90*'Calcs-2'!$B11</f>
        <v>13770</v>
      </c>
      <c r="C12" s="13">
        <f>'Calcs-1'!C90*'Calcs-2'!$B11</f>
        <v>14183.1</v>
      </c>
      <c r="D12" s="13">
        <f>'Calcs-1'!D90*'Calcs-2'!$B11</f>
        <v>14608.593</v>
      </c>
      <c r="E12" s="13">
        <f>'Calcs-1'!E90*'Calcs-2'!$B11</f>
        <v>15046.85079</v>
      </c>
      <c r="F12" s="13">
        <f>'Calcs-1'!F90*'Calcs-2'!$B11</f>
        <v>15498.25631</v>
      </c>
      <c r="G12" s="13">
        <f>'Calcs-1'!G90*'Calcs-2'!$B11</f>
        <v>15963.204</v>
      </c>
      <c r="H12" s="13">
        <f>'Calcs-1'!H90*'Calcs-2'!$B11</f>
        <v>16442.10012</v>
      </c>
      <c r="I12" s="13">
        <f>'Calcs-1'!I90*'Calcs-2'!$B11</f>
        <v>16935.36313</v>
      </c>
      <c r="J12" s="13">
        <f>'Calcs-1'!J90*'Calcs-2'!$B11</f>
        <v>17443.42402</v>
      </c>
      <c r="K12" s="13">
        <f>'Calcs-1'!K90*'Calcs-2'!$B11</f>
        <v>17966.72674</v>
      </c>
      <c r="L12" s="13">
        <f>'Calcs-1'!L90*'Calcs-2'!$B11</f>
        <v>18505.72854</v>
      </c>
      <c r="M12" s="13">
        <f>'Calcs-1'!M90*'Calcs-2'!$B11</f>
        <v>19060.9004</v>
      </c>
      <c r="N12" s="13">
        <f>'Calcs-1'!N90*'Calcs-2'!$B11</f>
        <v>19632.72741</v>
      </c>
      <c r="O12" s="13">
        <f>'Calcs-1'!O90*'Calcs-2'!$B11</f>
        <v>20221.70923</v>
      </c>
      <c r="P12" s="13">
        <f>'Calcs-1'!P90*'Calcs-2'!$B11</f>
        <v>20828.36051</v>
      </c>
      <c r="Q12" s="13">
        <f>'Calcs-1'!Q90*'Calcs-2'!$B11</f>
        <v>21453.21133</v>
      </c>
      <c r="R12" s="13">
        <f>'Calcs-1'!R90*'Calcs-2'!$B11</f>
        <v>22096.80767</v>
      </c>
      <c r="S12" s="13">
        <f>'Calcs-1'!S90*'Calcs-2'!$B11</f>
        <v>22759.7119</v>
      </c>
      <c r="T12" s="13">
        <f>'Calcs-1'!T90*'Calcs-2'!$B11</f>
        <v>23442.50325</v>
      </c>
      <c r="U12" s="13">
        <f>'Calcs-1'!U90*'Calcs-2'!$B11</f>
        <v>24145.77835</v>
      </c>
      <c r="V12" s="13">
        <f>'Calcs-1'!V90*'Calcs-2'!$B11</f>
        <v>24870.1517</v>
      </c>
      <c r="W12" s="13">
        <f>'Calcs-1'!W90*'Calcs-2'!$B11</f>
        <v>25616.25625</v>
      </c>
      <c r="X12" s="13">
        <f>'Calcs-1'!X90*'Calcs-2'!$B11</f>
        <v>26384.74394</v>
      </c>
      <c r="Y12" s="13">
        <f>'Calcs-1'!Y90*'Calcs-2'!$B11</f>
        <v>27176.28626</v>
      </c>
    </row>
    <row r="13">
      <c r="A13" s="7" t="str">
        <f t="shared" si="2"/>
        <v>Choco Cake</v>
      </c>
      <c r="B13" s="13">
        <f>'Calcs-1'!B91*'Calcs-2'!$B22</f>
        <v>16650</v>
      </c>
      <c r="C13" s="13">
        <f>'Calcs-1'!C91*'Calcs-2'!$B22</f>
        <v>17232.75</v>
      </c>
      <c r="D13" s="13">
        <f>'Calcs-1'!D91*'Calcs-2'!$B22</f>
        <v>17835.89625</v>
      </c>
      <c r="E13" s="13">
        <f>'Calcs-1'!E91*'Calcs-2'!$B22</f>
        <v>18460.15262</v>
      </c>
      <c r="F13" s="13">
        <f>'Calcs-1'!F91*'Calcs-2'!$B22</f>
        <v>19106.25796</v>
      </c>
      <c r="G13" s="13">
        <f>'Calcs-1'!G91*'Calcs-2'!$B22</f>
        <v>19774.97699</v>
      </c>
      <c r="H13" s="13">
        <f>'Calcs-1'!H91*'Calcs-2'!$B22</f>
        <v>20467.10118</v>
      </c>
      <c r="I13" s="13">
        <f>'Calcs-1'!I91*'Calcs-2'!$B22</f>
        <v>21183.44973</v>
      </c>
      <c r="J13" s="13">
        <f>'Calcs-1'!J91*'Calcs-2'!$B22</f>
        <v>21924.87047</v>
      </c>
      <c r="K13" s="13">
        <f>'Calcs-1'!K91*'Calcs-2'!$B22</f>
        <v>22692.24093</v>
      </c>
      <c r="L13" s="13">
        <f>'Calcs-1'!L91*'Calcs-2'!$B22</f>
        <v>23486.46936</v>
      </c>
      <c r="M13" s="13">
        <f>'Calcs-1'!M91*'Calcs-2'!$B22</f>
        <v>24308.49579</v>
      </c>
      <c r="N13" s="13">
        <f>'Calcs-1'!N91*'Calcs-2'!$B22</f>
        <v>25159.29314</v>
      </c>
      <c r="O13" s="13">
        <f>'Calcs-1'!O91*'Calcs-2'!$B22</f>
        <v>26039.8684</v>
      </c>
      <c r="P13" s="13">
        <f>'Calcs-1'!P91*'Calcs-2'!$B22</f>
        <v>26951.2638</v>
      </c>
      <c r="Q13" s="13">
        <f>'Calcs-1'!Q91*'Calcs-2'!$B22</f>
        <v>27894.55803</v>
      </c>
      <c r="R13" s="13">
        <f>'Calcs-1'!R91*'Calcs-2'!$B22</f>
        <v>28870.86756</v>
      </c>
      <c r="S13" s="13">
        <f>'Calcs-1'!S91*'Calcs-2'!$B22</f>
        <v>29881.34793</v>
      </c>
      <c r="T13" s="13">
        <f>'Calcs-1'!T91*'Calcs-2'!$B22</f>
        <v>30927.19511</v>
      </c>
      <c r="U13" s="13">
        <f>'Calcs-1'!U91*'Calcs-2'!$B22</f>
        <v>32009.64693</v>
      </c>
      <c r="V13" s="13">
        <f>'Calcs-1'!V91*'Calcs-2'!$B22</f>
        <v>33129.98458</v>
      </c>
      <c r="W13" s="13">
        <f>'Calcs-1'!W91*'Calcs-2'!$B22</f>
        <v>34289.53404</v>
      </c>
      <c r="X13" s="13">
        <f>'Calcs-1'!X91*'Calcs-2'!$B22</f>
        <v>35489.66773</v>
      </c>
      <c r="Y13" s="13">
        <f>'Calcs-1'!Y91*'Calcs-2'!$B22</f>
        <v>36731.8061</v>
      </c>
    </row>
    <row r="14">
      <c r="A14" s="7" t="str">
        <f t="shared" si="2"/>
        <v>Pineapple Cake</v>
      </c>
      <c r="B14" s="13">
        <f>'Calcs-1'!B92*'Calcs-2'!$B33</f>
        <v>4291</v>
      </c>
      <c r="C14" s="13">
        <f>'Calcs-1'!C92*'Calcs-2'!$B33</f>
        <v>4376.82</v>
      </c>
      <c r="D14" s="13">
        <f>'Calcs-1'!D92*'Calcs-2'!$B33</f>
        <v>4464.3564</v>
      </c>
      <c r="E14" s="13">
        <f>'Calcs-1'!E92*'Calcs-2'!$B33</f>
        <v>4553.643528</v>
      </c>
      <c r="F14" s="13">
        <f>'Calcs-1'!F92*'Calcs-2'!$B33</f>
        <v>4644.716399</v>
      </c>
      <c r="G14" s="13">
        <f>'Calcs-1'!G92*'Calcs-2'!$B33</f>
        <v>4737.610727</v>
      </c>
      <c r="H14" s="13">
        <f>'Calcs-1'!H92*'Calcs-2'!$B33</f>
        <v>4832.362941</v>
      </c>
      <c r="I14" s="13">
        <f>'Calcs-1'!I92*'Calcs-2'!$B33</f>
        <v>4929.0102</v>
      </c>
      <c r="J14" s="13">
        <f>'Calcs-1'!J92*'Calcs-2'!$B33</f>
        <v>5027.590404</v>
      </c>
      <c r="K14" s="13">
        <f>'Calcs-1'!K92*'Calcs-2'!$B33</f>
        <v>5128.142212</v>
      </c>
      <c r="L14" s="13">
        <f>'Calcs-1'!L92*'Calcs-2'!$B33</f>
        <v>5230.705056</v>
      </c>
      <c r="M14" s="13">
        <f>'Calcs-1'!M92*'Calcs-2'!$B33</f>
        <v>5335.319157</v>
      </c>
      <c r="N14" s="13">
        <f>'Calcs-1'!N92*'Calcs-2'!$B33</f>
        <v>5442.02554</v>
      </c>
      <c r="O14" s="13">
        <f>'Calcs-1'!O92*'Calcs-2'!$B33</f>
        <v>5550.866051</v>
      </c>
      <c r="P14" s="13">
        <f>'Calcs-1'!P92*'Calcs-2'!$B33</f>
        <v>5661.883372</v>
      </c>
      <c r="Q14" s="13">
        <f>'Calcs-1'!Q92*'Calcs-2'!$B33</f>
        <v>5775.12104</v>
      </c>
      <c r="R14" s="13">
        <f>'Calcs-1'!R92*'Calcs-2'!$B33</f>
        <v>5890.623461</v>
      </c>
      <c r="S14" s="13">
        <f>'Calcs-1'!S92*'Calcs-2'!$B33</f>
        <v>6008.43593</v>
      </c>
      <c r="T14" s="13">
        <f>'Calcs-1'!T92*'Calcs-2'!$B33</f>
        <v>6128.604648</v>
      </c>
      <c r="U14" s="13">
        <f>'Calcs-1'!U92*'Calcs-2'!$B33</f>
        <v>6251.176741</v>
      </c>
      <c r="V14" s="13">
        <f>'Calcs-1'!V92*'Calcs-2'!$B33</f>
        <v>6376.200276</v>
      </c>
      <c r="W14" s="13">
        <f>'Calcs-1'!W92*'Calcs-2'!$B33</f>
        <v>6503.724282</v>
      </c>
      <c r="X14" s="13">
        <f>'Calcs-1'!X92*'Calcs-2'!$B33</f>
        <v>6633.798767</v>
      </c>
      <c r="Y14" s="13">
        <f>'Calcs-1'!Y92*'Calcs-2'!$B33</f>
        <v>6766.474743</v>
      </c>
    </row>
    <row r="15">
      <c r="A15" s="7" t="str">
        <f t="shared" si="2"/>
        <v>Orange Cake</v>
      </c>
      <c r="B15" s="13">
        <f>'Calcs-1'!B93*'Calcs-2'!$B44</f>
        <v>1020</v>
      </c>
      <c r="C15" s="13">
        <f>'Calcs-1'!C93*'Calcs-2'!$B44</f>
        <v>1040.4</v>
      </c>
      <c r="D15" s="13">
        <f>'Calcs-1'!D93*'Calcs-2'!$B44</f>
        <v>1061.208</v>
      </c>
      <c r="E15" s="13">
        <f>'Calcs-1'!E93*'Calcs-2'!$B44</f>
        <v>1082.43216</v>
      </c>
      <c r="F15" s="13">
        <f>'Calcs-1'!F93*'Calcs-2'!$B44</f>
        <v>1104.080803</v>
      </c>
      <c r="G15" s="13">
        <f>'Calcs-1'!G93*'Calcs-2'!$B44</f>
        <v>1126.162419</v>
      </c>
      <c r="H15" s="13">
        <f>'Calcs-1'!H93*'Calcs-2'!$B44</f>
        <v>1148.685668</v>
      </c>
      <c r="I15" s="13">
        <f>'Calcs-1'!I93*'Calcs-2'!$B44</f>
        <v>1171.659381</v>
      </c>
      <c r="J15" s="13">
        <f>'Calcs-1'!J93*'Calcs-2'!$B44</f>
        <v>1195.092569</v>
      </c>
      <c r="K15" s="13">
        <f>'Calcs-1'!K93*'Calcs-2'!$B44</f>
        <v>1218.99442</v>
      </c>
      <c r="L15" s="13">
        <f>'Calcs-1'!L93*'Calcs-2'!$B44</f>
        <v>1243.374308</v>
      </c>
      <c r="M15" s="13">
        <f>'Calcs-1'!M93*'Calcs-2'!$B44</f>
        <v>1268.241795</v>
      </c>
      <c r="N15" s="13">
        <f>'Calcs-1'!N93*'Calcs-2'!$B44</f>
        <v>1293.60663</v>
      </c>
      <c r="O15" s="13">
        <f>'Calcs-1'!O93*'Calcs-2'!$B44</f>
        <v>1319.478763</v>
      </c>
      <c r="P15" s="13">
        <f>'Calcs-1'!P93*'Calcs-2'!$B44</f>
        <v>1345.868338</v>
      </c>
      <c r="Q15" s="13">
        <f>'Calcs-1'!Q93*'Calcs-2'!$B44</f>
        <v>1372.785705</v>
      </c>
      <c r="R15" s="13">
        <f>'Calcs-1'!R93*'Calcs-2'!$B44</f>
        <v>1400.241419</v>
      </c>
      <c r="S15" s="13">
        <f>'Calcs-1'!S93*'Calcs-2'!$B44</f>
        <v>1428.246248</v>
      </c>
      <c r="T15" s="13">
        <f>'Calcs-1'!T93*'Calcs-2'!$B44</f>
        <v>1456.811173</v>
      </c>
      <c r="U15" s="13">
        <f>'Calcs-1'!U93*'Calcs-2'!$B44</f>
        <v>1485.947396</v>
      </c>
      <c r="V15" s="13">
        <f>'Calcs-1'!V93*'Calcs-2'!$B44</f>
        <v>1515.666344</v>
      </c>
      <c r="W15" s="13">
        <f>'Calcs-1'!W93*'Calcs-2'!$B44</f>
        <v>1545.979671</v>
      </c>
      <c r="X15" s="13">
        <f>'Calcs-1'!X93*'Calcs-2'!$B44</f>
        <v>1576.899264</v>
      </c>
      <c r="Y15" s="13">
        <f>'Calcs-1'!Y93*'Calcs-2'!$B44</f>
        <v>1608.437249</v>
      </c>
    </row>
    <row r="16">
      <c r="A16" s="7" t="str">
        <f t="shared" si="2"/>
        <v>Fruit Blast Cake</v>
      </c>
      <c r="B16" s="13">
        <f>'Calcs-1'!B94*'Calcs-2'!$B55</f>
        <v>16492.5</v>
      </c>
      <c r="C16" s="13">
        <f>'Calcs-1'!C94*'Calcs-2'!$B55</f>
        <v>16904.8125</v>
      </c>
      <c r="D16" s="13">
        <f>'Calcs-1'!D94*'Calcs-2'!$B55</f>
        <v>17327.43281</v>
      </c>
      <c r="E16" s="13">
        <f>'Calcs-1'!E94*'Calcs-2'!$B55</f>
        <v>17760.61863</v>
      </c>
      <c r="F16" s="13">
        <f>'Calcs-1'!F94*'Calcs-2'!$B55</f>
        <v>18204.6341</v>
      </c>
      <c r="G16" s="13">
        <f>'Calcs-1'!G94*'Calcs-2'!$B55</f>
        <v>18659.74995</v>
      </c>
      <c r="H16" s="13">
        <f>'Calcs-1'!H94*'Calcs-2'!$B55</f>
        <v>19126.2437</v>
      </c>
      <c r="I16" s="13">
        <f>'Calcs-1'!I94*'Calcs-2'!$B55</f>
        <v>19604.39979</v>
      </c>
      <c r="J16" s="13">
        <f>'Calcs-1'!J94*'Calcs-2'!$B55</f>
        <v>20094.50979</v>
      </c>
      <c r="K16" s="13">
        <f>'Calcs-1'!K94*'Calcs-2'!$B55</f>
        <v>20596.87253</v>
      </c>
      <c r="L16" s="13">
        <f>'Calcs-1'!L94*'Calcs-2'!$B55</f>
        <v>21111.79435</v>
      </c>
      <c r="M16" s="13">
        <f>'Calcs-1'!M94*'Calcs-2'!$B55</f>
        <v>21639.5892</v>
      </c>
      <c r="N16" s="13">
        <f>'Calcs-1'!N94*'Calcs-2'!$B55</f>
        <v>22180.57893</v>
      </c>
      <c r="O16" s="13">
        <f>'Calcs-1'!O94*'Calcs-2'!$B55</f>
        <v>22735.09341</v>
      </c>
      <c r="P16" s="13">
        <f>'Calcs-1'!P94*'Calcs-2'!$B55</f>
        <v>23303.47074</v>
      </c>
      <c r="Q16" s="13">
        <f>'Calcs-1'!Q94*'Calcs-2'!$B55</f>
        <v>23886.05751</v>
      </c>
      <c r="R16" s="13">
        <f>'Calcs-1'!R94*'Calcs-2'!$B55</f>
        <v>24483.20895</v>
      </c>
      <c r="S16" s="13">
        <f>'Calcs-1'!S94*'Calcs-2'!$B55</f>
        <v>25095.28917</v>
      </c>
      <c r="T16" s="13">
        <f>'Calcs-1'!T94*'Calcs-2'!$B55</f>
        <v>25722.6714</v>
      </c>
      <c r="U16" s="13">
        <f>'Calcs-1'!U94*'Calcs-2'!$B55</f>
        <v>26365.73819</v>
      </c>
      <c r="V16" s="13">
        <f>'Calcs-1'!V94*'Calcs-2'!$B55</f>
        <v>27024.88164</v>
      </c>
      <c r="W16" s="13">
        <f>'Calcs-1'!W94*'Calcs-2'!$B55</f>
        <v>27700.50368</v>
      </c>
      <c r="X16" s="13">
        <f>'Calcs-1'!X94*'Calcs-2'!$B55</f>
        <v>28393.01627</v>
      </c>
      <c r="Y16" s="13">
        <f>'Calcs-1'!Y94*'Calcs-2'!$B55</f>
        <v>29102.84168</v>
      </c>
    </row>
    <row r="17">
      <c r="A17" s="7" t="str">
        <f t="shared" si="2"/>
        <v>Choco Blast Cake</v>
      </c>
      <c r="B17" s="13">
        <f>'Calcs-1'!B95*'Calcs-2'!$B66</f>
        <v>16107.5</v>
      </c>
      <c r="C17" s="13">
        <f>'Calcs-1'!C95*'Calcs-2'!$B66</f>
        <v>16510.1875</v>
      </c>
      <c r="D17" s="13">
        <f>'Calcs-1'!D95*'Calcs-2'!$B66</f>
        <v>16922.94219</v>
      </c>
      <c r="E17" s="13">
        <f>'Calcs-1'!E95*'Calcs-2'!$B66</f>
        <v>17346.01574</v>
      </c>
      <c r="F17" s="13">
        <f>'Calcs-1'!F95*'Calcs-2'!$B66</f>
        <v>17779.66614</v>
      </c>
      <c r="G17" s="13">
        <f>'Calcs-1'!G95*'Calcs-2'!$B66</f>
        <v>18224.15779</v>
      </c>
      <c r="H17" s="13">
        <f>'Calcs-1'!H95*'Calcs-2'!$B66</f>
        <v>18679.76173</v>
      </c>
      <c r="I17" s="13">
        <f>'Calcs-1'!I95*'Calcs-2'!$B66</f>
        <v>19146.75578</v>
      </c>
      <c r="J17" s="13">
        <f>'Calcs-1'!J95*'Calcs-2'!$B66</f>
        <v>19625.42467</v>
      </c>
      <c r="K17" s="13">
        <f>'Calcs-1'!K95*'Calcs-2'!$B66</f>
        <v>20116.06029</v>
      </c>
      <c r="L17" s="13">
        <f>'Calcs-1'!L95*'Calcs-2'!$B66</f>
        <v>20618.9618</v>
      </c>
      <c r="M17" s="13">
        <f>'Calcs-1'!M95*'Calcs-2'!$B66</f>
        <v>21134.43584</v>
      </c>
      <c r="N17" s="13">
        <f>'Calcs-1'!N95*'Calcs-2'!$B66</f>
        <v>21662.79674</v>
      </c>
      <c r="O17" s="13">
        <f>'Calcs-1'!O95*'Calcs-2'!$B66</f>
        <v>22204.36665</v>
      </c>
      <c r="P17" s="13">
        <f>'Calcs-1'!P95*'Calcs-2'!$B66</f>
        <v>22759.47582</v>
      </c>
      <c r="Q17" s="13">
        <f>'Calcs-1'!Q95*'Calcs-2'!$B66</f>
        <v>23328.46272</v>
      </c>
      <c r="R17" s="13">
        <f>'Calcs-1'!R95*'Calcs-2'!$B66</f>
        <v>23911.67428</v>
      </c>
      <c r="S17" s="13">
        <f>'Calcs-1'!S95*'Calcs-2'!$B66</f>
        <v>24509.46614</v>
      </c>
      <c r="T17" s="13">
        <f>'Calcs-1'!T95*'Calcs-2'!$B66</f>
        <v>25122.2028</v>
      </c>
      <c r="U17" s="13">
        <f>'Calcs-1'!U95*'Calcs-2'!$B66</f>
        <v>25750.25787</v>
      </c>
      <c r="V17" s="13">
        <f>'Calcs-1'!V95*'Calcs-2'!$B66</f>
        <v>26394.01431</v>
      </c>
      <c r="W17" s="13">
        <f>'Calcs-1'!W95*'Calcs-2'!$B66</f>
        <v>27053.86467</v>
      </c>
      <c r="X17" s="13">
        <f>'Calcs-1'!X95*'Calcs-2'!$B66</f>
        <v>27730.21129</v>
      </c>
      <c r="Y17" s="13">
        <f>'Calcs-1'!Y95*'Calcs-2'!$B66</f>
        <v>28423.46657</v>
      </c>
    </row>
    <row r="18">
      <c r="A18" s="7" t="s">
        <v>89</v>
      </c>
      <c r="B18" s="13">
        <f t="shared" ref="B18:Y18" si="3">SUM(B12:B17)</f>
        <v>68331</v>
      </c>
      <c r="C18" s="13">
        <f t="shared" si="3"/>
        <v>70248.07</v>
      </c>
      <c r="D18" s="13">
        <f t="shared" si="3"/>
        <v>72220.42865</v>
      </c>
      <c r="E18" s="13">
        <f t="shared" si="3"/>
        <v>74249.71347</v>
      </c>
      <c r="F18" s="13">
        <f t="shared" si="3"/>
        <v>76337.61171</v>
      </c>
      <c r="G18" s="13">
        <f t="shared" si="3"/>
        <v>78485.86188</v>
      </c>
      <c r="H18" s="13">
        <f t="shared" si="3"/>
        <v>80696.25535</v>
      </c>
      <c r="I18" s="13">
        <f t="shared" si="3"/>
        <v>82970.638</v>
      </c>
      <c r="J18" s="13">
        <f t="shared" si="3"/>
        <v>85310.91192</v>
      </c>
      <c r="K18" s="13">
        <f t="shared" si="3"/>
        <v>87719.03713</v>
      </c>
      <c r="L18" s="13">
        <f t="shared" si="3"/>
        <v>90197.03341</v>
      </c>
      <c r="M18" s="13">
        <f t="shared" si="3"/>
        <v>92746.98219</v>
      </c>
      <c r="N18" s="13">
        <f t="shared" si="3"/>
        <v>95371.0284</v>
      </c>
      <c r="O18" s="13">
        <f t="shared" si="3"/>
        <v>98071.38252</v>
      </c>
      <c r="P18" s="13">
        <f t="shared" si="3"/>
        <v>100850.3226</v>
      </c>
      <c r="Q18" s="13">
        <f t="shared" si="3"/>
        <v>103710.1963</v>
      </c>
      <c r="R18" s="13">
        <f t="shared" si="3"/>
        <v>106653.4233</v>
      </c>
      <c r="S18" s="13">
        <f t="shared" si="3"/>
        <v>109682.4973</v>
      </c>
      <c r="T18" s="13">
        <f t="shared" si="3"/>
        <v>112799.9884</v>
      </c>
      <c r="U18" s="13">
        <f t="shared" si="3"/>
        <v>116008.5455</v>
      </c>
      <c r="V18" s="13">
        <f t="shared" si="3"/>
        <v>119310.8989</v>
      </c>
      <c r="W18" s="13">
        <f t="shared" si="3"/>
        <v>122709.8626</v>
      </c>
      <c r="X18" s="13">
        <f t="shared" si="3"/>
        <v>126208.3373</v>
      </c>
      <c r="Y18" s="13">
        <f t="shared" si="3"/>
        <v>129809.3126</v>
      </c>
    </row>
    <row r="19">
      <c r="A19" s="7"/>
      <c r="B19" s="7"/>
      <c r="C19" s="7"/>
      <c r="D19" s="7"/>
      <c r="E19" s="7"/>
      <c r="F19" s="7"/>
      <c r="G19" s="7"/>
      <c r="H19" s="7"/>
      <c r="I19" s="7"/>
      <c r="J19" s="7"/>
      <c r="K19" s="7"/>
      <c r="L19" s="7"/>
      <c r="M19" s="7"/>
      <c r="N19" s="7"/>
      <c r="O19" s="7"/>
      <c r="P19" s="7"/>
      <c r="Q19" s="7"/>
      <c r="R19" s="7"/>
      <c r="S19" s="7"/>
      <c r="T19" s="7"/>
      <c r="U19" s="7"/>
      <c r="V19" s="7"/>
      <c r="W19" s="7"/>
      <c r="X19" s="7"/>
      <c r="Y19" s="7"/>
    </row>
    <row r="20">
      <c r="A20" s="7" t="s">
        <v>89</v>
      </c>
      <c r="B20" s="13">
        <f t="shared" ref="B20:Y20" si="4">B18</f>
        <v>68331</v>
      </c>
      <c r="C20" s="13">
        <f t="shared" si="4"/>
        <v>70248.07</v>
      </c>
      <c r="D20" s="13">
        <f t="shared" si="4"/>
        <v>72220.42865</v>
      </c>
      <c r="E20" s="13">
        <f t="shared" si="4"/>
        <v>74249.71347</v>
      </c>
      <c r="F20" s="13">
        <f t="shared" si="4"/>
        <v>76337.61171</v>
      </c>
      <c r="G20" s="13">
        <f t="shared" si="4"/>
        <v>78485.86188</v>
      </c>
      <c r="H20" s="13">
        <f t="shared" si="4"/>
        <v>80696.25535</v>
      </c>
      <c r="I20" s="13">
        <f t="shared" si="4"/>
        <v>82970.638</v>
      </c>
      <c r="J20" s="13">
        <f t="shared" si="4"/>
        <v>85310.91192</v>
      </c>
      <c r="K20" s="13">
        <f t="shared" si="4"/>
        <v>87719.03713</v>
      </c>
      <c r="L20" s="13">
        <f t="shared" si="4"/>
        <v>90197.03341</v>
      </c>
      <c r="M20" s="13">
        <f t="shared" si="4"/>
        <v>92746.98219</v>
      </c>
      <c r="N20" s="13">
        <f t="shared" si="4"/>
        <v>95371.0284</v>
      </c>
      <c r="O20" s="13">
        <f t="shared" si="4"/>
        <v>98071.38252</v>
      </c>
      <c r="P20" s="13">
        <f t="shared" si="4"/>
        <v>100850.3226</v>
      </c>
      <c r="Q20" s="13">
        <f t="shared" si="4"/>
        <v>103710.1963</v>
      </c>
      <c r="R20" s="13">
        <f t="shared" si="4"/>
        <v>106653.4233</v>
      </c>
      <c r="S20" s="13">
        <f t="shared" si="4"/>
        <v>109682.4973</v>
      </c>
      <c r="T20" s="13">
        <f t="shared" si="4"/>
        <v>112799.9884</v>
      </c>
      <c r="U20" s="13">
        <f t="shared" si="4"/>
        <v>116008.5455</v>
      </c>
      <c r="V20" s="13">
        <f t="shared" si="4"/>
        <v>119310.8989</v>
      </c>
      <c r="W20" s="13">
        <f t="shared" si="4"/>
        <v>122709.8626</v>
      </c>
      <c r="X20" s="13">
        <f t="shared" si="4"/>
        <v>126208.3373</v>
      </c>
      <c r="Y20" s="13">
        <f t="shared" si="4"/>
        <v>129809.3126</v>
      </c>
    </row>
    <row r="21">
      <c r="A21" s="7"/>
      <c r="B21" s="7"/>
      <c r="C21" s="7"/>
      <c r="D21" s="7"/>
      <c r="E21" s="7"/>
      <c r="F21" s="7"/>
      <c r="G21" s="7"/>
      <c r="H21" s="7"/>
      <c r="I21" s="7"/>
      <c r="J21" s="7"/>
      <c r="K21" s="7"/>
      <c r="L21" s="7"/>
      <c r="M21" s="7"/>
      <c r="N21" s="7"/>
      <c r="O21" s="7"/>
      <c r="P21" s="7"/>
      <c r="Q21" s="7"/>
      <c r="R21" s="7"/>
      <c r="S21" s="7"/>
      <c r="T21" s="7"/>
      <c r="U21" s="7"/>
      <c r="V21" s="7"/>
      <c r="W21" s="7"/>
      <c r="X21" s="7"/>
      <c r="Y21" s="7"/>
    </row>
    <row r="22">
      <c r="A22" s="7" t="s">
        <v>93</v>
      </c>
      <c r="B22" s="13">
        <f t="shared" ref="B22:Y22" si="5">B9-B20</f>
        <v>69539</v>
      </c>
      <c r="C22" s="13">
        <f t="shared" si="5"/>
        <v>71460.58</v>
      </c>
      <c r="D22" s="13">
        <f t="shared" si="5"/>
        <v>73437.2006</v>
      </c>
      <c r="E22" s="13">
        <f t="shared" si="5"/>
        <v>75470.49177</v>
      </c>
      <c r="F22" s="13">
        <f t="shared" si="5"/>
        <v>77562.13321</v>
      </c>
      <c r="G22" s="13">
        <f t="shared" si="5"/>
        <v>79713.85589</v>
      </c>
      <c r="H22" s="13">
        <f t="shared" si="5"/>
        <v>81927.4437</v>
      </c>
      <c r="I22" s="13">
        <f t="shared" si="5"/>
        <v>84204.73505</v>
      </c>
      <c r="J22" s="13">
        <f t="shared" si="5"/>
        <v>86547.62463</v>
      </c>
      <c r="K22" s="13">
        <f t="shared" si="5"/>
        <v>88958.06514</v>
      </c>
      <c r="L22" s="13">
        <f t="shared" si="5"/>
        <v>91438.06914</v>
      </c>
      <c r="M22" s="13">
        <f t="shared" si="5"/>
        <v>93989.71091</v>
      </c>
      <c r="N22" s="13">
        <f t="shared" si="5"/>
        <v>96615.12841</v>
      </c>
      <c r="O22" s="13">
        <f t="shared" si="5"/>
        <v>99316.52526</v>
      </c>
      <c r="P22" s="13">
        <f t="shared" si="5"/>
        <v>102096.1728</v>
      </c>
      <c r="Q22" s="13">
        <f t="shared" si="5"/>
        <v>104956.4124</v>
      </c>
      <c r="R22" s="13">
        <f t="shared" si="5"/>
        <v>107899.6572</v>
      </c>
      <c r="S22" s="13">
        <f t="shared" si="5"/>
        <v>110928.3949</v>
      </c>
      <c r="T22" s="13">
        <f t="shared" si="5"/>
        <v>114045.19</v>
      </c>
      <c r="U22" s="13">
        <f t="shared" si="5"/>
        <v>117252.6859</v>
      </c>
      <c r="V22" s="13">
        <f t="shared" si="5"/>
        <v>120553.6078</v>
      </c>
      <c r="W22" s="13">
        <f t="shared" si="5"/>
        <v>123950.7649</v>
      </c>
      <c r="X22" s="13">
        <f t="shared" si="5"/>
        <v>127447.0535</v>
      </c>
      <c r="Y22" s="13">
        <f t="shared" si="5"/>
        <v>131045.4593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57</v>
      </c>
      <c r="C1" s="7" t="s">
        <v>58</v>
      </c>
      <c r="D1" s="7" t="s">
        <v>59</v>
      </c>
      <c r="E1" s="7" t="s">
        <v>60</v>
      </c>
      <c r="F1" s="7" t="s">
        <v>61</v>
      </c>
      <c r="G1" s="7" t="s">
        <v>62</v>
      </c>
      <c r="H1" s="7" t="s">
        <v>63</v>
      </c>
      <c r="I1" s="7" t="s">
        <v>64</v>
      </c>
      <c r="J1" s="7" t="s">
        <v>65</v>
      </c>
      <c r="K1" s="7" t="s">
        <v>66</v>
      </c>
      <c r="L1" s="7" t="s">
        <v>67</v>
      </c>
      <c r="M1" s="7" t="s">
        <v>68</v>
      </c>
      <c r="N1" s="7" t="s">
        <v>69</v>
      </c>
      <c r="O1" s="7" t="s">
        <v>70</v>
      </c>
      <c r="P1" s="7" t="s">
        <v>71</v>
      </c>
      <c r="Q1" s="7" t="s">
        <v>72</v>
      </c>
      <c r="R1" s="7" t="s">
        <v>73</v>
      </c>
      <c r="S1" s="7" t="s">
        <v>74</v>
      </c>
      <c r="T1" s="7" t="s">
        <v>75</v>
      </c>
      <c r="U1" s="7" t="s">
        <v>76</v>
      </c>
      <c r="V1" s="7" t="s">
        <v>77</v>
      </c>
      <c r="W1" s="7" t="s">
        <v>78</v>
      </c>
      <c r="X1" s="7" t="s">
        <v>79</v>
      </c>
      <c r="Y1" s="7" t="s">
        <v>80</v>
      </c>
    </row>
    <row r="2">
      <c r="A2" s="10" t="s">
        <v>94</v>
      </c>
      <c r="B2" s="7"/>
      <c r="C2" s="7"/>
      <c r="D2" s="7"/>
      <c r="E2" s="7"/>
      <c r="F2" s="7"/>
      <c r="G2" s="7"/>
      <c r="H2" s="7"/>
      <c r="I2" s="7"/>
      <c r="J2" s="7"/>
      <c r="K2" s="7"/>
      <c r="L2" s="7"/>
      <c r="M2" s="7"/>
      <c r="N2" s="7"/>
      <c r="O2" s="7"/>
      <c r="P2" s="7"/>
      <c r="Q2" s="7"/>
      <c r="R2" s="7"/>
      <c r="S2" s="7"/>
      <c r="T2" s="7"/>
      <c r="U2" s="7"/>
      <c r="V2" s="7"/>
      <c r="W2" s="7"/>
      <c r="X2" s="7"/>
      <c r="Y2" s="7"/>
    </row>
    <row r="3">
      <c r="A3" s="7" t="str">
        <f>Assumptions!A45</f>
        <v>Flour</v>
      </c>
      <c r="B3" s="13">
        <f>'Calcs-1'!B80*Assumptions!$B45</f>
        <v>10000</v>
      </c>
      <c r="C3" s="13">
        <f>'Calcs-1'!C80*Assumptions!$B45</f>
        <v>10200</v>
      </c>
      <c r="D3" s="13">
        <f>'Calcs-1'!D80*Assumptions!$B45</f>
        <v>10404</v>
      </c>
      <c r="E3" s="13">
        <f>'Calcs-1'!E80*Assumptions!$B45</f>
        <v>10612.08</v>
      </c>
      <c r="F3" s="13">
        <f>'Calcs-1'!F80*Assumptions!$B45</f>
        <v>10824.3216</v>
      </c>
      <c r="G3" s="13">
        <f>'Calcs-1'!G80*Assumptions!$B45</f>
        <v>11040.80803</v>
      </c>
      <c r="H3" s="13">
        <f>'Calcs-1'!H80*Assumptions!$B45</f>
        <v>11261.62419</v>
      </c>
      <c r="I3" s="13">
        <f>'Calcs-1'!I80*Assumptions!$B45</f>
        <v>11486.85668</v>
      </c>
      <c r="J3" s="13">
        <f>'Calcs-1'!J80*Assumptions!$B45</f>
        <v>11716.59381</v>
      </c>
      <c r="K3" s="13">
        <f>'Calcs-1'!K80*Assumptions!$B45</f>
        <v>11950.92569</v>
      </c>
      <c r="L3" s="13">
        <f>'Calcs-1'!L80*Assumptions!$B45</f>
        <v>12189.9442</v>
      </c>
      <c r="M3" s="13">
        <f>'Calcs-1'!M80*Assumptions!$B45</f>
        <v>12433.74308</v>
      </c>
      <c r="N3" s="13">
        <f>'Calcs-1'!N80*Assumptions!$B45</f>
        <v>12682.41795</v>
      </c>
      <c r="O3" s="13">
        <f>'Calcs-1'!O80*Assumptions!$B45</f>
        <v>12936.0663</v>
      </c>
      <c r="P3" s="13">
        <f>'Calcs-1'!P80*Assumptions!$B45</f>
        <v>13194.78763</v>
      </c>
      <c r="Q3" s="13">
        <f>'Calcs-1'!Q80*Assumptions!$B45</f>
        <v>13458.68338</v>
      </c>
      <c r="R3" s="13">
        <f>'Calcs-1'!R80*Assumptions!$B45</f>
        <v>13727.85705</v>
      </c>
      <c r="S3" s="13">
        <f>'Calcs-1'!S80*Assumptions!$B45</f>
        <v>14002.41419</v>
      </c>
      <c r="T3" s="13">
        <f>'Calcs-1'!T80*Assumptions!$B45</f>
        <v>14282.46248</v>
      </c>
      <c r="U3" s="13">
        <f>'Calcs-1'!U80*Assumptions!$B45</f>
        <v>14568.11173</v>
      </c>
      <c r="V3" s="13">
        <f>'Calcs-1'!V80*Assumptions!$B45</f>
        <v>14859.47396</v>
      </c>
      <c r="W3" s="13">
        <f>'Calcs-1'!W80*Assumptions!$B45</f>
        <v>15156.66344</v>
      </c>
      <c r="X3" s="13">
        <f>'Calcs-1'!X80*Assumptions!$B45</f>
        <v>15459.79671</v>
      </c>
      <c r="Y3" s="13">
        <f>'Calcs-1'!Y80*Assumptions!$B45</f>
        <v>15768.99264</v>
      </c>
    </row>
    <row r="4">
      <c r="A4" s="7" t="str">
        <f>Assumptions!A46</f>
        <v>Sugar</v>
      </c>
      <c r="B4" s="13">
        <f>'Calcs-1'!B81*Assumptions!$B46</f>
        <v>3600</v>
      </c>
      <c r="C4" s="13">
        <f>'Calcs-1'!C81*Assumptions!$B46</f>
        <v>3672</v>
      </c>
      <c r="D4" s="13">
        <f>'Calcs-1'!D81*Assumptions!$B46</f>
        <v>3745.44</v>
      </c>
      <c r="E4" s="13">
        <f>'Calcs-1'!E81*Assumptions!$B46</f>
        <v>3820.3488</v>
      </c>
      <c r="F4" s="13">
        <f>'Calcs-1'!F81*Assumptions!$B46</f>
        <v>3896.755776</v>
      </c>
      <c r="G4" s="13">
        <f>'Calcs-1'!G81*Assumptions!$B46</f>
        <v>3974.690892</v>
      </c>
      <c r="H4" s="13">
        <f>'Calcs-1'!H81*Assumptions!$B46</f>
        <v>4054.184709</v>
      </c>
      <c r="I4" s="13">
        <f>'Calcs-1'!I81*Assumptions!$B46</f>
        <v>4135.268404</v>
      </c>
      <c r="J4" s="13">
        <f>'Calcs-1'!J81*Assumptions!$B46</f>
        <v>4217.973772</v>
      </c>
      <c r="K4" s="13">
        <f>'Calcs-1'!K81*Assumptions!$B46</f>
        <v>4302.333247</v>
      </c>
      <c r="L4" s="13">
        <f>'Calcs-1'!L81*Assumptions!$B46</f>
        <v>4388.379912</v>
      </c>
      <c r="M4" s="13">
        <f>'Calcs-1'!M81*Assumptions!$B46</f>
        <v>4476.14751</v>
      </c>
      <c r="N4" s="13">
        <f>'Calcs-1'!N81*Assumptions!$B46</f>
        <v>4565.67046</v>
      </c>
      <c r="O4" s="13">
        <f>'Calcs-1'!O81*Assumptions!$B46</f>
        <v>4656.98387</v>
      </c>
      <c r="P4" s="13">
        <f>'Calcs-1'!P81*Assumptions!$B46</f>
        <v>4750.123547</v>
      </c>
      <c r="Q4" s="13">
        <f>'Calcs-1'!Q81*Assumptions!$B46</f>
        <v>4845.126018</v>
      </c>
      <c r="R4" s="13">
        <f>'Calcs-1'!R81*Assumptions!$B46</f>
        <v>4942.028538</v>
      </c>
      <c r="S4" s="13">
        <f>'Calcs-1'!S81*Assumptions!$B46</f>
        <v>5040.869109</v>
      </c>
      <c r="T4" s="13">
        <f>'Calcs-1'!T81*Assumptions!$B46</f>
        <v>5141.686491</v>
      </c>
      <c r="U4" s="13">
        <f>'Calcs-1'!U81*Assumptions!$B46</f>
        <v>5244.520221</v>
      </c>
      <c r="V4" s="13">
        <f>'Calcs-1'!V81*Assumptions!$B46</f>
        <v>5349.410626</v>
      </c>
      <c r="W4" s="13">
        <f>'Calcs-1'!W81*Assumptions!$B46</f>
        <v>5456.398838</v>
      </c>
      <c r="X4" s="13">
        <f>'Calcs-1'!X81*Assumptions!$B46</f>
        <v>5565.526815</v>
      </c>
      <c r="Y4" s="13">
        <f>'Calcs-1'!Y81*Assumptions!$B46</f>
        <v>5676.837351</v>
      </c>
    </row>
    <row r="5">
      <c r="A5" s="7" t="str">
        <f>Assumptions!A47</f>
        <v>Condensed Milk</v>
      </c>
      <c r="B5" s="13">
        <f>'Calcs-1'!B82*Assumptions!$B47</f>
        <v>24500</v>
      </c>
      <c r="C5" s="13">
        <f>'Calcs-1'!C82*Assumptions!$B47</f>
        <v>25235</v>
      </c>
      <c r="D5" s="13">
        <f>'Calcs-1'!D82*Assumptions!$B47</f>
        <v>25992.05</v>
      </c>
      <c r="E5" s="13">
        <f>'Calcs-1'!E82*Assumptions!$B47</f>
        <v>26771.8115</v>
      </c>
      <c r="F5" s="13">
        <f>'Calcs-1'!F82*Assumptions!$B47</f>
        <v>27574.96585</v>
      </c>
      <c r="G5" s="13">
        <f>'Calcs-1'!G82*Assumptions!$B47</f>
        <v>28402.21482</v>
      </c>
      <c r="H5" s="13">
        <f>'Calcs-1'!H82*Assumptions!$B47</f>
        <v>29254.28126</v>
      </c>
      <c r="I5" s="13">
        <f>'Calcs-1'!I82*Assumptions!$B47</f>
        <v>30131.9097</v>
      </c>
      <c r="J5" s="13">
        <f>'Calcs-1'!J82*Assumptions!$B47</f>
        <v>31035.86699</v>
      </c>
      <c r="K5" s="13">
        <f>'Calcs-1'!K82*Assumptions!$B47</f>
        <v>31966.943</v>
      </c>
      <c r="L5" s="13">
        <f>'Calcs-1'!L82*Assumptions!$B47</f>
        <v>32925.95129</v>
      </c>
      <c r="M5" s="13">
        <f>'Calcs-1'!M82*Assumptions!$B47</f>
        <v>33913.72983</v>
      </c>
      <c r="N5" s="13">
        <f>'Calcs-1'!N82*Assumptions!$B47</f>
        <v>34931.14173</v>
      </c>
      <c r="O5" s="13">
        <f>'Calcs-1'!O82*Assumptions!$B47</f>
        <v>35979.07598</v>
      </c>
      <c r="P5" s="13">
        <f>'Calcs-1'!P82*Assumptions!$B47</f>
        <v>37058.44826</v>
      </c>
      <c r="Q5" s="13">
        <f>'Calcs-1'!Q82*Assumptions!$B47</f>
        <v>38170.20171</v>
      </c>
      <c r="R5" s="13">
        <f>'Calcs-1'!R82*Assumptions!$B47</f>
        <v>39315.30776</v>
      </c>
      <c r="S5" s="13">
        <f>'Calcs-1'!S82*Assumptions!$B47</f>
        <v>40494.76699</v>
      </c>
      <c r="T5" s="13">
        <f>'Calcs-1'!T82*Assumptions!$B47</f>
        <v>41709.61</v>
      </c>
      <c r="U5" s="13">
        <f>'Calcs-1'!U82*Assumptions!$B47</f>
        <v>42960.8983</v>
      </c>
      <c r="V5" s="13">
        <f>'Calcs-1'!V82*Assumptions!$B47</f>
        <v>44249.72525</v>
      </c>
      <c r="W5" s="13">
        <f>'Calcs-1'!W82*Assumptions!$B47</f>
        <v>45577.21701</v>
      </c>
      <c r="X5" s="13">
        <f>'Calcs-1'!X82*Assumptions!$B47</f>
        <v>46944.53352</v>
      </c>
      <c r="Y5" s="13">
        <f>'Calcs-1'!Y82*Assumptions!$B47</f>
        <v>48352.86952</v>
      </c>
    </row>
    <row r="6">
      <c r="A6" s="7" t="str">
        <f>Assumptions!A48</f>
        <v>Vanilla Extract</v>
      </c>
      <c r="B6" s="13">
        <f>'Calcs-1'!B83*Assumptions!$B48</f>
        <v>7500</v>
      </c>
      <c r="C6" s="13">
        <f>'Calcs-1'!C83*Assumptions!$B48</f>
        <v>7650</v>
      </c>
      <c r="D6" s="13">
        <f>'Calcs-1'!D83*Assumptions!$B48</f>
        <v>7803</v>
      </c>
      <c r="E6" s="13">
        <f>'Calcs-1'!E83*Assumptions!$B48</f>
        <v>7959.06</v>
      </c>
      <c r="F6" s="13">
        <f>'Calcs-1'!F83*Assumptions!$B48</f>
        <v>8118.2412</v>
      </c>
      <c r="G6" s="13">
        <f>'Calcs-1'!G83*Assumptions!$B48</f>
        <v>8280.606024</v>
      </c>
      <c r="H6" s="13">
        <f>'Calcs-1'!H83*Assumptions!$B48</f>
        <v>8446.218144</v>
      </c>
      <c r="I6" s="13">
        <f>'Calcs-1'!I83*Assumptions!$B48</f>
        <v>8615.142507</v>
      </c>
      <c r="J6" s="13">
        <f>'Calcs-1'!J83*Assumptions!$B48</f>
        <v>8787.445358</v>
      </c>
      <c r="K6" s="13">
        <f>'Calcs-1'!K83*Assumptions!$B48</f>
        <v>8963.194265</v>
      </c>
      <c r="L6" s="13">
        <f>'Calcs-1'!L83*Assumptions!$B48</f>
        <v>9142.45815</v>
      </c>
      <c r="M6" s="13">
        <f>'Calcs-1'!M83*Assumptions!$B48</f>
        <v>9325.307313</v>
      </c>
      <c r="N6" s="13">
        <f>'Calcs-1'!N83*Assumptions!$B48</f>
        <v>9511.813459</v>
      </c>
      <c r="O6" s="13">
        <f>'Calcs-1'!O83*Assumptions!$B48</f>
        <v>9702.049728</v>
      </c>
      <c r="P6" s="13">
        <f>'Calcs-1'!P83*Assumptions!$B48</f>
        <v>9896.090723</v>
      </c>
      <c r="Q6" s="13">
        <f>'Calcs-1'!Q83*Assumptions!$B48</f>
        <v>10094.01254</v>
      </c>
      <c r="R6" s="13">
        <f>'Calcs-1'!R83*Assumptions!$B48</f>
        <v>10295.89279</v>
      </c>
      <c r="S6" s="13">
        <f>'Calcs-1'!S83*Assumptions!$B48</f>
        <v>10501.81064</v>
      </c>
      <c r="T6" s="13">
        <f>'Calcs-1'!T83*Assumptions!$B48</f>
        <v>10711.84686</v>
      </c>
      <c r="U6" s="13">
        <f>'Calcs-1'!U83*Assumptions!$B48</f>
        <v>10926.08379</v>
      </c>
      <c r="V6" s="13">
        <f>'Calcs-1'!V83*Assumptions!$B48</f>
        <v>11144.60547</v>
      </c>
      <c r="W6" s="13">
        <f>'Calcs-1'!W83*Assumptions!$B48</f>
        <v>11367.49758</v>
      </c>
      <c r="X6" s="13">
        <f>'Calcs-1'!X83*Assumptions!$B48</f>
        <v>11594.84753</v>
      </c>
      <c r="Y6" s="13">
        <f>'Calcs-1'!Y83*Assumptions!$B48</f>
        <v>11826.74448</v>
      </c>
    </row>
    <row r="7">
      <c r="A7" s="7" t="str">
        <f>Assumptions!A49</f>
        <v>Tutti frutti</v>
      </c>
      <c r="B7" s="13">
        <f>'Calcs-1'!B84*Assumptions!$B49</f>
        <v>20000</v>
      </c>
      <c r="C7" s="13">
        <f>'Calcs-1'!C84*Assumptions!$B49</f>
        <v>20400</v>
      </c>
      <c r="D7" s="13">
        <f>'Calcs-1'!D84*Assumptions!$B49</f>
        <v>20808</v>
      </c>
      <c r="E7" s="13">
        <f>'Calcs-1'!E84*Assumptions!$B49</f>
        <v>21224.16</v>
      </c>
      <c r="F7" s="13">
        <f>'Calcs-1'!F84*Assumptions!$B49</f>
        <v>21648.6432</v>
      </c>
      <c r="G7" s="13">
        <f>'Calcs-1'!G84*Assumptions!$B49</f>
        <v>22081.61606</v>
      </c>
      <c r="H7" s="13">
        <f>'Calcs-1'!H84*Assumptions!$B49</f>
        <v>22523.24839</v>
      </c>
      <c r="I7" s="13">
        <f>'Calcs-1'!I84*Assumptions!$B49</f>
        <v>22973.71335</v>
      </c>
      <c r="J7" s="13">
        <f>'Calcs-1'!J84*Assumptions!$B49</f>
        <v>23433.18762</v>
      </c>
      <c r="K7" s="13">
        <f>'Calcs-1'!K84*Assumptions!$B49</f>
        <v>23901.85137</v>
      </c>
      <c r="L7" s="13">
        <f>'Calcs-1'!L84*Assumptions!$B49</f>
        <v>24379.8884</v>
      </c>
      <c r="M7" s="13">
        <f>'Calcs-1'!M84*Assumptions!$B49</f>
        <v>24867.48617</v>
      </c>
      <c r="N7" s="13">
        <f>'Calcs-1'!N84*Assumptions!$B49</f>
        <v>25364.83589</v>
      </c>
      <c r="O7" s="13">
        <f>'Calcs-1'!O84*Assumptions!$B49</f>
        <v>25872.13261</v>
      </c>
      <c r="P7" s="13">
        <f>'Calcs-1'!P84*Assumptions!$B49</f>
        <v>26389.57526</v>
      </c>
      <c r="Q7" s="13">
        <f>'Calcs-1'!Q84*Assumptions!$B49</f>
        <v>26917.36677</v>
      </c>
      <c r="R7" s="13">
        <f>'Calcs-1'!R84*Assumptions!$B49</f>
        <v>27455.7141</v>
      </c>
      <c r="S7" s="13">
        <f>'Calcs-1'!S84*Assumptions!$B49</f>
        <v>28004.82838</v>
      </c>
      <c r="T7" s="13">
        <f>'Calcs-1'!T84*Assumptions!$B49</f>
        <v>28564.92495</v>
      </c>
      <c r="U7" s="13">
        <f>'Calcs-1'!U84*Assumptions!$B49</f>
        <v>29136.22345</v>
      </c>
      <c r="V7" s="13">
        <f>'Calcs-1'!V84*Assumptions!$B49</f>
        <v>29718.94792</v>
      </c>
      <c r="W7" s="13">
        <f>'Calcs-1'!W84*Assumptions!$B49</f>
        <v>30313.32688</v>
      </c>
      <c r="X7" s="13">
        <f>'Calcs-1'!X84*Assumptions!$B49</f>
        <v>30919.59342</v>
      </c>
      <c r="Y7" s="13">
        <f>'Calcs-1'!Y84*Assumptions!$B49</f>
        <v>31537.98528</v>
      </c>
    </row>
    <row r="8">
      <c r="A8" s="7" t="str">
        <f>Assumptions!A50</f>
        <v>Cocoa</v>
      </c>
      <c r="B8" s="13">
        <f>'Calcs-1'!B85*Assumptions!$B50</f>
        <v>17500</v>
      </c>
      <c r="C8" s="13">
        <f>'Calcs-1'!C85*Assumptions!$B50</f>
        <v>18025</v>
      </c>
      <c r="D8" s="13">
        <f>'Calcs-1'!D85*Assumptions!$B50</f>
        <v>18565.75</v>
      </c>
      <c r="E8" s="13">
        <f>'Calcs-1'!E85*Assumptions!$B50</f>
        <v>19122.7225</v>
      </c>
      <c r="F8" s="13">
        <f>'Calcs-1'!F85*Assumptions!$B50</f>
        <v>19696.40418</v>
      </c>
      <c r="G8" s="13">
        <f>'Calcs-1'!G85*Assumptions!$B50</f>
        <v>20287.2963</v>
      </c>
      <c r="H8" s="13">
        <f>'Calcs-1'!H85*Assumptions!$B50</f>
        <v>20895.91519</v>
      </c>
      <c r="I8" s="13">
        <f>'Calcs-1'!I85*Assumptions!$B50</f>
        <v>21522.79264</v>
      </c>
      <c r="J8" s="13">
        <f>'Calcs-1'!J85*Assumptions!$B50</f>
        <v>22168.47642</v>
      </c>
      <c r="K8" s="13">
        <f>'Calcs-1'!K85*Assumptions!$B50</f>
        <v>22833.53072</v>
      </c>
      <c r="L8" s="13">
        <f>'Calcs-1'!L85*Assumptions!$B50</f>
        <v>23518.53664</v>
      </c>
      <c r="M8" s="13">
        <f>'Calcs-1'!M85*Assumptions!$B50</f>
        <v>24224.09274</v>
      </c>
      <c r="N8" s="13">
        <f>'Calcs-1'!N85*Assumptions!$B50</f>
        <v>24950.81552</v>
      </c>
      <c r="O8" s="13">
        <f>'Calcs-1'!O85*Assumptions!$B50</f>
        <v>25699.33999</v>
      </c>
      <c r="P8" s="13">
        <f>'Calcs-1'!P85*Assumptions!$B50</f>
        <v>26470.32018</v>
      </c>
      <c r="Q8" s="13">
        <f>'Calcs-1'!Q85*Assumptions!$B50</f>
        <v>27264.42979</v>
      </c>
      <c r="R8" s="13">
        <f>'Calcs-1'!R85*Assumptions!$B50</f>
        <v>28082.36268</v>
      </c>
      <c r="S8" s="13">
        <f>'Calcs-1'!S85*Assumptions!$B50</f>
        <v>28924.83356</v>
      </c>
      <c r="T8" s="13">
        <f>'Calcs-1'!T85*Assumptions!$B50</f>
        <v>29792.57857</v>
      </c>
      <c r="U8" s="13">
        <f>'Calcs-1'!U85*Assumptions!$B50</f>
        <v>30686.35593</v>
      </c>
      <c r="V8" s="13">
        <f>'Calcs-1'!V85*Assumptions!$B50</f>
        <v>31606.94661</v>
      </c>
      <c r="W8" s="13">
        <f>'Calcs-1'!W85*Assumptions!$B50</f>
        <v>32555.155</v>
      </c>
      <c r="X8" s="13">
        <f>'Calcs-1'!X85*Assumptions!$B50</f>
        <v>33531.80966</v>
      </c>
      <c r="Y8" s="13">
        <f>'Calcs-1'!Y85*Assumptions!$B50</f>
        <v>34537.76394</v>
      </c>
    </row>
    <row r="9">
      <c r="A9" s="7" t="str">
        <f>Assumptions!A51</f>
        <v>Pineapple powder</v>
      </c>
      <c r="B9" s="13">
        <f>'Calcs-1'!B86*Assumptions!$B51</f>
        <v>820</v>
      </c>
      <c r="C9" s="13">
        <f>'Calcs-1'!C86*Assumptions!$B51</f>
        <v>828.2</v>
      </c>
      <c r="D9" s="13">
        <f>'Calcs-1'!D86*Assumptions!$B51</f>
        <v>836.482</v>
      </c>
      <c r="E9" s="13">
        <f>'Calcs-1'!E86*Assumptions!$B51</f>
        <v>844.84682</v>
      </c>
      <c r="F9" s="13">
        <f>'Calcs-1'!F86*Assumptions!$B51</f>
        <v>853.2952882</v>
      </c>
      <c r="G9" s="13">
        <f>'Calcs-1'!G86*Assumptions!$B51</f>
        <v>861.8282411</v>
      </c>
      <c r="H9" s="13">
        <f>'Calcs-1'!H86*Assumptions!$B51</f>
        <v>870.4465235</v>
      </c>
      <c r="I9" s="13">
        <f>'Calcs-1'!I86*Assumptions!$B51</f>
        <v>879.1509887</v>
      </c>
      <c r="J9" s="13">
        <f>'Calcs-1'!J86*Assumptions!$B51</f>
        <v>887.9424986</v>
      </c>
      <c r="K9" s="13">
        <f>'Calcs-1'!K86*Assumptions!$B51</f>
        <v>896.8219236</v>
      </c>
      <c r="L9" s="13">
        <f>'Calcs-1'!L86*Assumptions!$B51</f>
        <v>905.7901428</v>
      </c>
      <c r="M9" s="13">
        <f>'Calcs-1'!M86*Assumptions!$B51</f>
        <v>914.8480443</v>
      </c>
      <c r="N9" s="13">
        <f>'Calcs-1'!N86*Assumptions!$B51</f>
        <v>923.9965247</v>
      </c>
      <c r="O9" s="13">
        <f>'Calcs-1'!O86*Assumptions!$B51</f>
        <v>933.23649</v>
      </c>
      <c r="P9" s="13">
        <f>'Calcs-1'!P86*Assumptions!$B51</f>
        <v>942.5688549</v>
      </c>
      <c r="Q9" s="13">
        <f>'Calcs-1'!Q86*Assumptions!$B51</f>
        <v>951.9945434</v>
      </c>
      <c r="R9" s="13">
        <f>'Calcs-1'!R86*Assumptions!$B51</f>
        <v>961.5144888</v>
      </c>
      <c r="S9" s="13">
        <f>'Calcs-1'!S86*Assumptions!$B51</f>
        <v>971.1296337</v>
      </c>
      <c r="T9" s="13">
        <f>'Calcs-1'!T86*Assumptions!$B51</f>
        <v>980.8409301</v>
      </c>
      <c r="U9" s="13">
        <f>'Calcs-1'!U86*Assumptions!$B51</f>
        <v>990.6493394</v>
      </c>
      <c r="V9" s="13">
        <f>'Calcs-1'!V86*Assumptions!$B51</f>
        <v>1000.555833</v>
      </c>
      <c r="W9" s="13">
        <f>'Calcs-1'!W86*Assumptions!$B51</f>
        <v>1010.561391</v>
      </c>
      <c r="X9" s="13">
        <f>'Calcs-1'!X86*Assumptions!$B51</f>
        <v>1020.667005</v>
      </c>
      <c r="Y9" s="13">
        <f>'Calcs-1'!Y86*Assumptions!$B51</f>
        <v>1030.873675</v>
      </c>
    </row>
    <row r="10">
      <c r="A10" s="7" t="str">
        <f>Assumptions!A52</f>
        <v>Orange Powder</v>
      </c>
      <c r="B10" s="13">
        <f>'Calcs-1'!B87*Assumptions!$B52</f>
        <v>264</v>
      </c>
      <c r="C10" s="13">
        <f>'Calcs-1'!C87*Assumptions!$B52</f>
        <v>266.64</v>
      </c>
      <c r="D10" s="13">
        <f>'Calcs-1'!D87*Assumptions!$B52</f>
        <v>269.3064</v>
      </c>
      <c r="E10" s="13">
        <f>'Calcs-1'!E87*Assumptions!$B52</f>
        <v>271.999464</v>
      </c>
      <c r="F10" s="13">
        <f>'Calcs-1'!F87*Assumptions!$B52</f>
        <v>274.7194586</v>
      </c>
      <c r="G10" s="13">
        <f>'Calcs-1'!G87*Assumptions!$B52</f>
        <v>277.4666532</v>
      </c>
      <c r="H10" s="13">
        <f>'Calcs-1'!H87*Assumptions!$B52</f>
        <v>280.2413198</v>
      </c>
      <c r="I10" s="13">
        <f>'Calcs-1'!I87*Assumptions!$B52</f>
        <v>283.043733</v>
      </c>
      <c r="J10" s="13">
        <f>'Calcs-1'!J87*Assumptions!$B52</f>
        <v>285.8741703</v>
      </c>
      <c r="K10" s="13">
        <f>'Calcs-1'!K87*Assumptions!$B52</f>
        <v>288.732912</v>
      </c>
      <c r="L10" s="13">
        <f>'Calcs-1'!L87*Assumptions!$B52</f>
        <v>291.6202411</v>
      </c>
      <c r="M10" s="13">
        <f>'Calcs-1'!M87*Assumptions!$B52</f>
        <v>294.5364435</v>
      </c>
      <c r="N10" s="13">
        <f>'Calcs-1'!N87*Assumptions!$B52</f>
        <v>297.481808</v>
      </c>
      <c r="O10" s="13">
        <f>'Calcs-1'!O87*Assumptions!$B52</f>
        <v>300.456626</v>
      </c>
      <c r="P10" s="13">
        <f>'Calcs-1'!P87*Assumptions!$B52</f>
        <v>303.4611923</v>
      </c>
      <c r="Q10" s="13">
        <f>'Calcs-1'!Q87*Assumptions!$B52</f>
        <v>306.4958042</v>
      </c>
      <c r="R10" s="13">
        <f>'Calcs-1'!R87*Assumptions!$B52</f>
        <v>309.5607623</v>
      </c>
      <c r="S10" s="13">
        <f>'Calcs-1'!S87*Assumptions!$B52</f>
        <v>312.6563699</v>
      </c>
      <c r="T10" s="13">
        <f>'Calcs-1'!T87*Assumptions!$B52</f>
        <v>315.7829336</v>
      </c>
      <c r="U10" s="13">
        <f>'Calcs-1'!U87*Assumptions!$B52</f>
        <v>318.9407629</v>
      </c>
      <c r="V10" s="13">
        <f>'Calcs-1'!V87*Assumptions!$B52</f>
        <v>322.1301705</v>
      </c>
      <c r="W10" s="13">
        <f>'Calcs-1'!W87*Assumptions!$B52</f>
        <v>325.3514723</v>
      </c>
      <c r="X10" s="13">
        <f>'Calcs-1'!X87*Assumptions!$B52</f>
        <v>328.604987</v>
      </c>
      <c r="Y10" s="13">
        <f>'Calcs-1'!Y87*Assumptions!$B52</f>
        <v>331.8910368</v>
      </c>
    </row>
    <row r="11">
      <c r="A11" s="7" t="s">
        <v>95</v>
      </c>
      <c r="B11" s="13">
        <f t="shared" ref="B11:Y11" si="1">SUM(B3:B10)</f>
        <v>84184</v>
      </c>
      <c r="C11" s="13">
        <f t="shared" si="1"/>
        <v>86276.84</v>
      </c>
      <c r="D11" s="13">
        <f t="shared" si="1"/>
        <v>88424.0284</v>
      </c>
      <c r="E11" s="13">
        <f t="shared" si="1"/>
        <v>90627.02908</v>
      </c>
      <c r="F11" s="13">
        <f t="shared" si="1"/>
        <v>92887.34654</v>
      </c>
      <c r="G11" s="13">
        <f t="shared" si="1"/>
        <v>95206.52703</v>
      </c>
      <c r="H11" s="13">
        <f t="shared" si="1"/>
        <v>97586.15973</v>
      </c>
      <c r="I11" s="13">
        <f t="shared" si="1"/>
        <v>100027.878</v>
      </c>
      <c r="J11" s="13">
        <f t="shared" si="1"/>
        <v>102533.3606</v>
      </c>
      <c r="K11" s="13">
        <f t="shared" si="1"/>
        <v>105104.3331</v>
      </c>
      <c r="L11" s="13">
        <f t="shared" si="1"/>
        <v>107742.569</v>
      </c>
      <c r="M11" s="13">
        <f t="shared" si="1"/>
        <v>110449.8911</v>
      </c>
      <c r="N11" s="13">
        <f t="shared" si="1"/>
        <v>113228.1733</v>
      </c>
      <c r="O11" s="13">
        <f t="shared" si="1"/>
        <v>116079.3416</v>
      </c>
      <c r="P11" s="13">
        <f t="shared" si="1"/>
        <v>119005.3757</v>
      </c>
      <c r="Q11" s="13">
        <f t="shared" si="1"/>
        <v>122008.3105</v>
      </c>
      <c r="R11" s="13">
        <f t="shared" si="1"/>
        <v>125090.2382</v>
      </c>
      <c r="S11" s="13">
        <f t="shared" si="1"/>
        <v>128253.3089</v>
      </c>
      <c r="T11" s="13">
        <f t="shared" si="1"/>
        <v>131499.7332</v>
      </c>
      <c r="U11" s="13">
        <f t="shared" si="1"/>
        <v>134831.7835</v>
      </c>
      <c r="V11" s="13">
        <f t="shared" si="1"/>
        <v>138251.7958</v>
      </c>
      <c r="W11" s="13">
        <f t="shared" si="1"/>
        <v>141762.1716</v>
      </c>
      <c r="X11" s="13">
        <f t="shared" si="1"/>
        <v>145365.3796</v>
      </c>
      <c r="Y11" s="13">
        <f t="shared" si="1"/>
        <v>149063.9579</v>
      </c>
    </row>
    <row r="12">
      <c r="A12" s="7"/>
      <c r="B12" s="7"/>
      <c r="C12" s="7"/>
      <c r="D12" s="7"/>
      <c r="E12" s="7"/>
      <c r="F12" s="7"/>
      <c r="G12" s="7"/>
      <c r="H12" s="7"/>
      <c r="I12" s="7"/>
      <c r="J12" s="7"/>
      <c r="K12" s="7"/>
      <c r="L12" s="7"/>
      <c r="M12" s="7"/>
      <c r="N12" s="7"/>
      <c r="O12" s="7"/>
      <c r="P12" s="7"/>
      <c r="Q12" s="7"/>
      <c r="R12" s="7"/>
      <c r="S12" s="7"/>
      <c r="T12" s="7"/>
      <c r="U12" s="7"/>
      <c r="V12" s="7"/>
      <c r="W12" s="7"/>
      <c r="X12" s="7"/>
      <c r="Y12" s="7"/>
    </row>
    <row r="13">
      <c r="A13" s="10" t="s">
        <v>96</v>
      </c>
      <c r="B13" s="7"/>
      <c r="C13" s="7"/>
      <c r="D13" s="7"/>
      <c r="E13" s="7"/>
      <c r="F13" s="7"/>
      <c r="G13" s="7"/>
      <c r="H13" s="7"/>
      <c r="I13" s="7"/>
      <c r="J13" s="7"/>
      <c r="K13" s="7"/>
      <c r="L13" s="7"/>
      <c r="M13" s="7"/>
      <c r="N13" s="7"/>
      <c r="O13" s="7"/>
      <c r="P13" s="7"/>
      <c r="Q13" s="7"/>
      <c r="R13" s="7"/>
      <c r="S13" s="7"/>
      <c r="T13" s="7"/>
      <c r="U13" s="7"/>
      <c r="V13" s="7"/>
      <c r="W13" s="7"/>
      <c r="X13" s="7"/>
      <c r="Y13" s="7"/>
    </row>
    <row r="14">
      <c r="A14" s="7" t="str">
        <f t="shared" ref="A14:A21" si="3">A3</f>
        <v>Flour</v>
      </c>
      <c r="B14" s="17">
        <v>0.0</v>
      </c>
      <c r="C14" s="17">
        <v>0.0</v>
      </c>
      <c r="D14" s="13">
        <f t="shared" ref="D14:Y14" si="2">B3</f>
        <v>10000</v>
      </c>
      <c r="E14" s="13">
        <f t="shared" si="2"/>
        <v>10200</v>
      </c>
      <c r="F14" s="13">
        <f t="shared" si="2"/>
        <v>10404</v>
      </c>
      <c r="G14" s="13">
        <f t="shared" si="2"/>
        <v>10612.08</v>
      </c>
      <c r="H14" s="13">
        <f t="shared" si="2"/>
        <v>10824.3216</v>
      </c>
      <c r="I14" s="13">
        <f t="shared" si="2"/>
        <v>11040.80803</v>
      </c>
      <c r="J14" s="13">
        <f t="shared" si="2"/>
        <v>11261.62419</v>
      </c>
      <c r="K14" s="13">
        <f t="shared" si="2"/>
        <v>11486.85668</v>
      </c>
      <c r="L14" s="13">
        <f t="shared" si="2"/>
        <v>11716.59381</v>
      </c>
      <c r="M14" s="13">
        <f t="shared" si="2"/>
        <v>11950.92569</v>
      </c>
      <c r="N14" s="13">
        <f t="shared" si="2"/>
        <v>12189.9442</v>
      </c>
      <c r="O14" s="13">
        <f t="shared" si="2"/>
        <v>12433.74308</v>
      </c>
      <c r="P14" s="13">
        <f t="shared" si="2"/>
        <v>12682.41795</v>
      </c>
      <c r="Q14" s="13">
        <f t="shared" si="2"/>
        <v>12936.0663</v>
      </c>
      <c r="R14" s="13">
        <f t="shared" si="2"/>
        <v>13194.78763</v>
      </c>
      <c r="S14" s="13">
        <f t="shared" si="2"/>
        <v>13458.68338</v>
      </c>
      <c r="T14" s="13">
        <f t="shared" si="2"/>
        <v>13727.85705</v>
      </c>
      <c r="U14" s="13">
        <f t="shared" si="2"/>
        <v>14002.41419</v>
      </c>
      <c r="V14" s="13">
        <f t="shared" si="2"/>
        <v>14282.46248</v>
      </c>
      <c r="W14" s="13">
        <f t="shared" si="2"/>
        <v>14568.11173</v>
      </c>
      <c r="X14" s="13">
        <f t="shared" si="2"/>
        <v>14859.47396</v>
      </c>
      <c r="Y14" s="13">
        <f t="shared" si="2"/>
        <v>15156.66344</v>
      </c>
    </row>
    <row r="15">
      <c r="A15" s="7" t="str">
        <f t="shared" si="3"/>
        <v>Sugar</v>
      </c>
      <c r="B15" s="17">
        <v>0.0</v>
      </c>
      <c r="C15" s="17">
        <v>0.0</v>
      </c>
      <c r="D15" s="17">
        <v>0.0</v>
      </c>
      <c r="E15" s="13">
        <f t="shared" ref="E15:Y15" si="4">B4</f>
        <v>3600</v>
      </c>
      <c r="F15" s="13">
        <f t="shared" si="4"/>
        <v>3672</v>
      </c>
      <c r="G15" s="13">
        <f t="shared" si="4"/>
        <v>3745.44</v>
      </c>
      <c r="H15" s="13">
        <f t="shared" si="4"/>
        <v>3820.3488</v>
      </c>
      <c r="I15" s="13">
        <f t="shared" si="4"/>
        <v>3896.755776</v>
      </c>
      <c r="J15" s="13">
        <f t="shared" si="4"/>
        <v>3974.690892</v>
      </c>
      <c r="K15" s="13">
        <f t="shared" si="4"/>
        <v>4054.184709</v>
      </c>
      <c r="L15" s="13">
        <f t="shared" si="4"/>
        <v>4135.268404</v>
      </c>
      <c r="M15" s="13">
        <f t="shared" si="4"/>
        <v>4217.973772</v>
      </c>
      <c r="N15" s="13">
        <f t="shared" si="4"/>
        <v>4302.333247</v>
      </c>
      <c r="O15" s="13">
        <f t="shared" si="4"/>
        <v>4388.379912</v>
      </c>
      <c r="P15" s="13">
        <f t="shared" si="4"/>
        <v>4476.14751</v>
      </c>
      <c r="Q15" s="13">
        <f t="shared" si="4"/>
        <v>4565.67046</v>
      </c>
      <c r="R15" s="13">
        <f t="shared" si="4"/>
        <v>4656.98387</v>
      </c>
      <c r="S15" s="13">
        <f t="shared" si="4"/>
        <v>4750.123547</v>
      </c>
      <c r="T15" s="13">
        <f t="shared" si="4"/>
        <v>4845.126018</v>
      </c>
      <c r="U15" s="13">
        <f t="shared" si="4"/>
        <v>4942.028538</v>
      </c>
      <c r="V15" s="13">
        <f t="shared" si="4"/>
        <v>5040.869109</v>
      </c>
      <c r="W15" s="13">
        <f t="shared" si="4"/>
        <v>5141.686491</v>
      </c>
      <c r="X15" s="13">
        <f t="shared" si="4"/>
        <v>5244.520221</v>
      </c>
      <c r="Y15" s="13">
        <f t="shared" si="4"/>
        <v>5349.410626</v>
      </c>
    </row>
    <row r="16">
      <c r="A16" s="7" t="str">
        <f t="shared" si="3"/>
        <v>Condensed Milk</v>
      </c>
      <c r="B16" s="17">
        <v>0.0</v>
      </c>
      <c r="C16" s="17">
        <v>0.0</v>
      </c>
      <c r="D16" s="17">
        <v>0.0</v>
      </c>
      <c r="E16" s="13">
        <f t="shared" ref="E16:Y16" si="5">B5</f>
        <v>24500</v>
      </c>
      <c r="F16" s="13">
        <f t="shared" si="5"/>
        <v>25235</v>
      </c>
      <c r="G16" s="13">
        <f t="shared" si="5"/>
        <v>25992.05</v>
      </c>
      <c r="H16" s="13">
        <f t="shared" si="5"/>
        <v>26771.8115</v>
      </c>
      <c r="I16" s="13">
        <f t="shared" si="5"/>
        <v>27574.96585</v>
      </c>
      <c r="J16" s="13">
        <f t="shared" si="5"/>
        <v>28402.21482</v>
      </c>
      <c r="K16" s="13">
        <f t="shared" si="5"/>
        <v>29254.28126</v>
      </c>
      <c r="L16" s="13">
        <f t="shared" si="5"/>
        <v>30131.9097</v>
      </c>
      <c r="M16" s="13">
        <f t="shared" si="5"/>
        <v>31035.86699</v>
      </c>
      <c r="N16" s="13">
        <f t="shared" si="5"/>
        <v>31966.943</v>
      </c>
      <c r="O16" s="13">
        <f t="shared" si="5"/>
        <v>32925.95129</v>
      </c>
      <c r="P16" s="13">
        <f t="shared" si="5"/>
        <v>33913.72983</v>
      </c>
      <c r="Q16" s="13">
        <f t="shared" si="5"/>
        <v>34931.14173</v>
      </c>
      <c r="R16" s="13">
        <f t="shared" si="5"/>
        <v>35979.07598</v>
      </c>
      <c r="S16" s="13">
        <f t="shared" si="5"/>
        <v>37058.44826</v>
      </c>
      <c r="T16" s="13">
        <f t="shared" si="5"/>
        <v>38170.20171</v>
      </c>
      <c r="U16" s="13">
        <f t="shared" si="5"/>
        <v>39315.30776</v>
      </c>
      <c r="V16" s="13">
        <f t="shared" si="5"/>
        <v>40494.76699</v>
      </c>
      <c r="W16" s="13">
        <f t="shared" si="5"/>
        <v>41709.61</v>
      </c>
      <c r="X16" s="13">
        <f t="shared" si="5"/>
        <v>42960.8983</v>
      </c>
      <c r="Y16" s="13">
        <f t="shared" si="5"/>
        <v>44249.72525</v>
      </c>
    </row>
    <row r="17">
      <c r="A17" s="7" t="str">
        <f t="shared" si="3"/>
        <v>Vanilla Extract</v>
      </c>
      <c r="B17" s="17">
        <v>0.0</v>
      </c>
      <c r="C17" s="13">
        <f t="shared" ref="C17:Y17" si="6">B6</f>
        <v>7500</v>
      </c>
      <c r="D17" s="13">
        <f t="shared" si="6"/>
        <v>7650</v>
      </c>
      <c r="E17" s="13">
        <f t="shared" si="6"/>
        <v>7803</v>
      </c>
      <c r="F17" s="13">
        <f t="shared" si="6"/>
        <v>7959.06</v>
      </c>
      <c r="G17" s="13">
        <f t="shared" si="6"/>
        <v>8118.2412</v>
      </c>
      <c r="H17" s="13">
        <f t="shared" si="6"/>
        <v>8280.606024</v>
      </c>
      <c r="I17" s="13">
        <f t="shared" si="6"/>
        <v>8446.218144</v>
      </c>
      <c r="J17" s="13">
        <f t="shared" si="6"/>
        <v>8615.142507</v>
      </c>
      <c r="K17" s="13">
        <f t="shared" si="6"/>
        <v>8787.445358</v>
      </c>
      <c r="L17" s="13">
        <f t="shared" si="6"/>
        <v>8963.194265</v>
      </c>
      <c r="M17" s="13">
        <f t="shared" si="6"/>
        <v>9142.45815</v>
      </c>
      <c r="N17" s="13">
        <f t="shared" si="6"/>
        <v>9325.307313</v>
      </c>
      <c r="O17" s="13">
        <f t="shared" si="6"/>
        <v>9511.813459</v>
      </c>
      <c r="P17" s="13">
        <f t="shared" si="6"/>
        <v>9702.049728</v>
      </c>
      <c r="Q17" s="13">
        <f t="shared" si="6"/>
        <v>9896.090723</v>
      </c>
      <c r="R17" s="13">
        <f t="shared" si="6"/>
        <v>10094.01254</v>
      </c>
      <c r="S17" s="13">
        <f t="shared" si="6"/>
        <v>10295.89279</v>
      </c>
      <c r="T17" s="13">
        <f t="shared" si="6"/>
        <v>10501.81064</v>
      </c>
      <c r="U17" s="13">
        <f t="shared" si="6"/>
        <v>10711.84686</v>
      </c>
      <c r="V17" s="13">
        <f t="shared" si="6"/>
        <v>10926.08379</v>
      </c>
      <c r="W17" s="13">
        <f t="shared" si="6"/>
        <v>11144.60547</v>
      </c>
      <c r="X17" s="13">
        <f t="shared" si="6"/>
        <v>11367.49758</v>
      </c>
      <c r="Y17" s="13">
        <f t="shared" si="6"/>
        <v>11594.84753</v>
      </c>
    </row>
    <row r="18">
      <c r="A18" s="7" t="str">
        <f t="shared" si="3"/>
        <v>Tutti frutti</v>
      </c>
      <c r="B18" s="17">
        <v>0.0</v>
      </c>
      <c r="C18" s="13">
        <f t="shared" ref="C18:Y18" si="7">B7</f>
        <v>20000</v>
      </c>
      <c r="D18" s="13">
        <f t="shared" si="7"/>
        <v>20400</v>
      </c>
      <c r="E18" s="13">
        <f t="shared" si="7"/>
        <v>20808</v>
      </c>
      <c r="F18" s="13">
        <f t="shared" si="7"/>
        <v>21224.16</v>
      </c>
      <c r="G18" s="13">
        <f t="shared" si="7"/>
        <v>21648.6432</v>
      </c>
      <c r="H18" s="13">
        <f t="shared" si="7"/>
        <v>22081.61606</v>
      </c>
      <c r="I18" s="13">
        <f t="shared" si="7"/>
        <v>22523.24839</v>
      </c>
      <c r="J18" s="13">
        <f t="shared" si="7"/>
        <v>22973.71335</v>
      </c>
      <c r="K18" s="13">
        <f t="shared" si="7"/>
        <v>23433.18762</v>
      </c>
      <c r="L18" s="13">
        <f t="shared" si="7"/>
        <v>23901.85137</v>
      </c>
      <c r="M18" s="13">
        <f t="shared" si="7"/>
        <v>24379.8884</v>
      </c>
      <c r="N18" s="13">
        <f t="shared" si="7"/>
        <v>24867.48617</v>
      </c>
      <c r="O18" s="13">
        <f t="shared" si="7"/>
        <v>25364.83589</v>
      </c>
      <c r="P18" s="13">
        <f t="shared" si="7"/>
        <v>25872.13261</v>
      </c>
      <c r="Q18" s="13">
        <f t="shared" si="7"/>
        <v>26389.57526</v>
      </c>
      <c r="R18" s="13">
        <f t="shared" si="7"/>
        <v>26917.36677</v>
      </c>
      <c r="S18" s="13">
        <f t="shared" si="7"/>
        <v>27455.7141</v>
      </c>
      <c r="T18" s="13">
        <f t="shared" si="7"/>
        <v>28004.82838</v>
      </c>
      <c r="U18" s="13">
        <f t="shared" si="7"/>
        <v>28564.92495</v>
      </c>
      <c r="V18" s="13">
        <f t="shared" si="7"/>
        <v>29136.22345</v>
      </c>
      <c r="W18" s="13">
        <f t="shared" si="7"/>
        <v>29718.94792</v>
      </c>
      <c r="X18" s="13">
        <f t="shared" si="7"/>
        <v>30313.32688</v>
      </c>
      <c r="Y18" s="13">
        <f t="shared" si="7"/>
        <v>30919.59342</v>
      </c>
    </row>
    <row r="19">
      <c r="A19" s="7" t="str">
        <f t="shared" si="3"/>
        <v>Cocoa</v>
      </c>
      <c r="B19" s="17">
        <v>0.0</v>
      </c>
      <c r="C19" s="17">
        <v>0.0</v>
      </c>
      <c r="D19" s="13">
        <f t="shared" ref="D19:Y19" si="8">B8</f>
        <v>17500</v>
      </c>
      <c r="E19" s="13">
        <f t="shared" si="8"/>
        <v>18025</v>
      </c>
      <c r="F19" s="13">
        <f t="shared" si="8"/>
        <v>18565.75</v>
      </c>
      <c r="G19" s="13">
        <f t="shared" si="8"/>
        <v>19122.7225</v>
      </c>
      <c r="H19" s="13">
        <f t="shared" si="8"/>
        <v>19696.40418</v>
      </c>
      <c r="I19" s="13">
        <f t="shared" si="8"/>
        <v>20287.2963</v>
      </c>
      <c r="J19" s="13">
        <f t="shared" si="8"/>
        <v>20895.91519</v>
      </c>
      <c r="K19" s="13">
        <f t="shared" si="8"/>
        <v>21522.79264</v>
      </c>
      <c r="L19" s="13">
        <f t="shared" si="8"/>
        <v>22168.47642</v>
      </c>
      <c r="M19" s="13">
        <f t="shared" si="8"/>
        <v>22833.53072</v>
      </c>
      <c r="N19" s="13">
        <f t="shared" si="8"/>
        <v>23518.53664</v>
      </c>
      <c r="O19" s="13">
        <f t="shared" si="8"/>
        <v>24224.09274</v>
      </c>
      <c r="P19" s="13">
        <f t="shared" si="8"/>
        <v>24950.81552</v>
      </c>
      <c r="Q19" s="13">
        <f t="shared" si="8"/>
        <v>25699.33999</v>
      </c>
      <c r="R19" s="13">
        <f t="shared" si="8"/>
        <v>26470.32018</v>
      </c>
      <c r="S19" s="13">
        <f t="shared" si="8"/>
        <v>27264.42979</v>
      </c>
      <c r="T19" s="13">
        <f t="shared" si="8"/>
        <v>28082.36268</v>
      </c>
      <c r="U19" s="13">
        <f t="shared" si="8"/>
        <v>28924.83356</v>
      </c>
      <c r="V19" s="13">
        <f t="shared" si="8"/>
        <v>29792.57857</v>
      </c>
      <c r="W19" s="13">
        <f t="shared" si="8"/>
        <v>30686.35593</v>
      </c>
      <c r="X19" s="13">
        <f t="shared" si="8"/>
        <v>31606.94661</v>
      </c>
      <c r="Y19" s="13">
        <f t="shared" si="8"/>
        <v>32555.155</v>
      </c>
    </row>
    <row r="20">
      <c r="A20" s="7" t="str">
        <f t="shared" si="3"/>
        <v>Pineapple powder</v>
      </c>
      <c r="B20" s="13">
        <f t="shared" ref="B20:Y20" si="9">B9</f>
        <v>820</v>
      </c>
      <c r="C20" s="13">
        <f t="shared" si="9"/>
        <v>828.2</v>
      </c>
      <c r="D20" s="13">
        <f t="shared" si="9"/>
        <v>836.482</v>
      </c>
      <c r="E20" s="13">
        <f t="shared" si="9"/>
        <v>844.84682</v>
      </c>
      <c r="F20" s="13">
        <f t="shared" si="9"/>
        <v>853.2952882</v>
      </c>
      <c r="G20" s="13">
        <f t="shared" si="9"/>
        <v>861.8282411</v>
      </c>
      <c r="H20" s="13">
        <f t="shared" si="9"/>
        <v>870.4465235</v>
      </c>
      <c r="I20" s="13">
        <f t="shared" si="9"/>
        <v>879.1509887</v>
      </c>
      <c r="J20" s="13">
        <f t="shared" si="9"/>
        <v>887.9424986</v>
      </c>
      <c r="K20" s="13">
        <f t="shared" si="9"/>
        <v>896.8219236</v>
      </c>
      <c r="L20" s="13">
        <f t="shared" si="9"/>
        <v>905.7901428</v>
      </c>
      <c r="M20" s="13">
        <f t="shared" si="9"/>
        <v>914.8480443</v>
      </c>
      <c r="N20" s="13">
        <f t="shared" si="9"/>
        <v>923.9965247</v>
      </c>
      <c r="O20" s="13">
        <f t="shared" si="9"/>
        <v>933.23649</v>
      </c>
      <c r="P20" s="13">
        <f t="shared" si="9"/>
        <v>942.5688549</v>
      </c>
      <c r="Q20" s="13">
        <f t="shared" si="9"/>
        <v>951.9945434</v>
      </c>
      <c r="R20" s="13">
        <f t="shared" si="9"/>
        <v>961.5144888</v>
      </c>
      <c r="S20" s="13">
        <f t="shared" si="9"/>
        <v>971.1296337</v>
      </c>
      <c r="T20" s="13">
        <f t="shared" si="9"/>
        <v>980.8409301</v>
      </c>
      <c r="U20" s="13">
        <f t="shared" si="9"/>
        <v>990.6493394</v>
      </c>
      <c r="V20" s="13">
        <f t="shared" si="9"/>
        <v>1000.555833</v>
      </c>
      <c r="W20" s="13">
        <f t="shared" si="9"/>
        <v>1010.561391</v>
      </c>
      <c r="X20" s="13">
        <f t="shared" si="9"/>
        <v>1020.667005</v>
      </c>
      <c r="Y20" s="13">
        <f t="shared" si="9"/>
        <v>1030.873675</v>
      </c>
    </row>
    <row r="21">
      <c r="A21" s="7" t="str">
        <f t="shared" si="3"/>
        <v>Orange Powder</v>
      </c>
      <c r="B21" s="13">
        <f t="shared" ref="B21:Y21" si="10">B10</f>
        <v>264</v>
      </c>
      <c r="C21" s="13">
        <f t="shared" si="10"/>
        <v>266.64</v>
      </c>
      <c r="D21" s="13">
        <f t="shared" si="10"/>
        <v>269.3064</v>
      </c>
      <c r="E21" s="13">
        <f t="shared" si="10"/>
        <v>271.999464</v>
      </c>
      <c r="F21" s="13">
        <f t="shared" si="10"/>
        <v>274.7194586</v>
      </c>
      <c r="G21" s="13">
        <f t="shared" si="10"/>
        <v>277.4666532</v>
      </c>
      <c r="H21" s="13">
        <f t="shared" si="10"/>
        <v>280.2413198</v>
      </c>
      <c r="I21" s="13">
        <f t="shared" si="10"/>
        <v>283.043733</v>
      </c>
      <c r="J21" s="13">
        <f t="shared" si="10"/>
        <v>285.8741703</v>
      </c>
      <c r="K21" s="13">
        <f t="shared" si="10"/>
        <v>288.732912</v>
      </c>
      <c r="L21" s="13">
        <f t="shared" si="10"/>
        <v>291.6202411</v>
      </c>
      <c r="M21" s="13">
        <f t="shared" si="10"/>
        <v>294.5364435</v>
      </c>
      <c r="N21" s="13">
        <f t="shared" si="10"/>
        <v>297.481808</v>
      </c>
      <c r="O21" s="13">
        <f t="shared" si="10"/>
        <v>300.456626</v>
      </c>
      <c r="P21" s="13">
        <f t="shared" si="10"/>
        <v>303.4611923</v>
      </c>
      <c r="Q21" s="13">
        <f t="shared" si="10"/>
        <v>306.4958042</v>
      </c>
      <c r="R21" s="13">
        <f t="shared" si="10"/>
        <v>309.5607623</v>
      </c>
      <c r="S21" s="13">
        <f t="shared" si="10"/>
        <v>312.6563699</v>
      </c>
      <c r="T21" s="13">
        <f t="shared" si="10"/>
        <v>315.7829336</v>
      </c>
      <c r="U21" s="13">
        <f t="shared" si="10"/>
        <v>318.9407629</v>
      </c>
      <c r="V21" s="13">
        <f t="shared" si="10"/>
        <v>322.1301705</v>
      </c>
      <c r="W21" s="13">
        <f t="shared" si="10"/>
        <v>325.3514723</v>
      </c>
      <c r="X21" s="13">
        <f t="shared" si="10"/>
        <v>328.604987</v>
      </c>
      <c r="Y21" s="13">
        <f t="shared" si="10"/>
        <v>331.8910368</v>
      </c>
    </row>
    <row r="22">
      <c r="A22" s="7" t="s">
        <v>97</v>
      </c>
      <c r="B22" s="13">
        <f t="shared" ref="B22:Y22" si="11">SUM(B14:B21)</f>
        <v>1084</v>
      </c>
      <c r="C22" s="13">
        <f t="shared" si="11"/>
        <v>28594.84</v>
      </c>
      <c r="D22" s="13">
        <f t="shared" si="11"/>
        <v>56655.7884</v>
      </c>
      <c r="E22" s="13">
        <f t="shared" si="11"/>
        <v>86052.84628</v>
      </c>
      <c r="F22" s="13">
        <f t="shared" si="11"/>
        <v>88187.98475</v>
      </c>
      <c r="G22" s="13">
        <f t="shared" si="11"/>
        <v>90378.47179</v>
      </c>
      <c r="H22" s="13">
        <f t="shared" si="11"/>
        <v>92625.79601</v>
      </c>
      <c r="I22" s="13">
        <f t="shared" si="11"/>
        <v>94931.4872</v>
      </c>
      <c r="J22" s="13">
        <f t="shared" si="11"/>
        <v>97297.11762</v>
      </c>
      <c r="K22" s="13">
        <f t="shared" si="11"/>
        <v>99724.30311</v>
      </c>
      <c r="L22" s="13">
        <f t="shared" si="11"/>
        <v>102214.7044</v>
      </c>
      <c r="M22" s="13">
        <f t="shared" si="11"/>
        <v>104770.0282</v>
      </c>
      <c r="N22" s="13">
        <f t="shared" si="11"/>
        <v>107392.0289</v>
      </c>
      <c r="O22" s="13">
        <f t="shared" si="11"/>
        <v>110082.5095</v>
      </c>
      <c r="P22" s="13">
        <f t="shared" si="11"/>
        <v>112843.3232</v>
      </c>
      <c r="Q22" s="13">
        <f t="shared" si="11"/>
        <v>115676.3748</v>
      </c>
      <c r="R22" s="13">
        <f t="shared" si="11"/>
        <v>118583.6222</v>
      </c>
      <c r="S22" s="13">
        <f t="shared" si="11"/>
        <v>121567.0779</v>
      </c>
      <c r="T22" s="13">
        <f t="shared" si="11"/>
        <v>124628.8104</v>
      </c>
      <c r="U22" s="13">
        <f t="shared" si="11"/>
        <v>127770.946</v>
      </c>
      <c r="V22" s="13">
        <f t="shared" si="11"/>
        <v>130995.6704</v>
      </c>
      <c r="W22" s="13">
        <f t="shared" si="11"/>
        <v>134305.2304</v>
      </c>
      <c r="X22" s="13">
        <f t="shared" si="11"/>
        <v>137701.9355</v>
      </c>
      <c r="Y22" s="13">
        <f t="shared" si="11"/>
        <v>141188.16</v>
      </c>
    </row>
    <row r="23">
      <c r="A23" s="7"/>
      <c r="B23" s="7"/>
      <c r="C23" s="7"/>
      <c r="D23" s="7"/>
      <c r="E23" s="7"/>
      <c r="F23" s="7"/>
      <c r="G23" s="7"/>
      <c r="H23" s="7"/>
      <c r="I23" s="7"/>
      <c r="J23" s="7"/>
      <c r="K23" s="7"/>
      <c r="L23" s="7"/>
      <c r="M23" s="7"/>
      <c r="N23" s="7"/>
      <c r="O23" s="7"/>
      <c r="P23" s="7"/>
      <c r="Q23" s="7"/>
      <c r="R23" s="7"/>
      <c r="S23" s="7"/>
      <c r="T23" s="7"/>
      <c r="U23" s="7"/>
      <c r="V23" s="7"/>
      <c r="W23" s="7"/>
      <c r="X23" s="7"/>
      <c r="Y23" s="7"/>
    </row>
    <row r="24">
      <c r="A24" s="10" t="s">
        <v>98</v>
      </c>
      <c r="B24" s="7"/>
      <c r="C24" s="7"/>
      <c r="D24" s="7"/>
      <c r="E24" s="7"/>
      <c r="F24" s="7"/>
      <c r="G24" s="7"/>
      <c r="H24" s="7"/>
      <c r="I24" s="7"/>
      <c r="J24" s="7"/>
      <c r="K24" s="7"/>
      <c r="L24" s="7"/>
      <c r="M24" s="7"/>
      <c r="N24" s="7"/>
      <c r="O24" s="7"/>
      <c r="P24" s="7"/>
      <c r="Q24" s="7"/>
      <c r="R24" s="7"/>
      <c r="S24" s="7"/>
      <c r="T24" s="7"/>
      <c r="U24" s="7"/>
      <c r="V24" s="7"/>
      <c r="W24" s="7"/>
      <c r="X24" s="7"/>
      <c r="Y24" s="7"/>
    </row>
    <row r="25">
      <c r="A25" s="7" t="str">
        <f t="shared" ref="A25:A32" si="13">A14</f>
        <v>Flour</v>
      </c>
      <c r="B25" s="13">
        <f t="shared" ref="B25:B32" si="14">B3-B14</f>
        <v>10000</v>
      </c>
      <c r="C25" s="13">
        <f t="shared" ref="C25:Y25" si="12">B25+C3-C14</f>
        <v>20200</v>
      </c>
      <c r="D25" s="13">
        <f t="shared" si="12"/>
        <v>20604</v>
      </c>
      <c r="E25" s="13">
        <f t="shared" si="12"/>
        <v>21016.08</v>
      </c>
      <c r="F25" s="13">
        <f t="shared" si="12"/>
        <v>21436.4016</v>
      </c>
      <c r="G25" s="13">
        <f t="shared" si="12"/>
        <v>21865.12963</v>
      </c>
      <c r="H25" s="13">
        <f t="shared" si="12"/>
        <v>22302.43222</v>
      </c>
      <c r="I25" s="13">
        <f t="shared" si="12"/>
        <v>22748.48087</v>
      </c>
      <c r="J25" s="13">
        <f t="shared" si="12"/>
        <v>23203.45049</v>
      </c>
      <c r="K25" s="13">
        <f t="shared" si="12"/>
        <v>23667.5195</v>
      </c>
      <c r="L25" s="13">
        <f t="shared" si="12"/>
        <v>24140.86989</v>
      </c>
      <c r="M25" s="13">
        <f t="shared" si="12"/>
        <v>24623.68728</v>
      </c>
      <c r="N25" s="13">
        <f t="shared" si="12"/>
        <v>25116.16103</v>
      </c>
      <c r="O25" s="13">
        <f t="shared" si="12"/>
        <v>25618.48425</v>
      </c>
      <c r="P25" s="13">
        <f t="shared" si="12"/>
        <v>26130.85394</v>
      </c>
      <c r="Q25" s="13">
        <f t="shared" si="12"/>
        <v>26653.47101</v>
      </c>
      <c r="R25" s="13">
        <f t="shared" si="12"/>
        <v>27186.54043</v>
      </c>
      <c r="S25" s="13">
        <f t="shared" si="12"/>
        <v>27730.27124</v>
      </c>
      <c r="T25" s="13">
        <f t="shared" si="12"/>
        <v>28284.87667</v>
      </c>
      <c r="U25" s="13">
        <f t="shared" si="12"/>
        <v>28850.5742</v>
      </c>
      <c r="V25" s="13">
        <f t="shared" si="12"/>
        <v>29427.58569</v>
      </c>
      <c r="W25" s="13">
        <f t="shared" si="12"/>
        <v>30016.1374</v>
      </c>
      <c r="X25" s="13">
        <f t="shared" si="12"/>
        <v>30616.46015</v>
      </c>
      <c r="Y25" s="13">
        <f t="shared" si="12"/>
        <v>31228.78935</v>
      </c>
    </row>
    <row r="26">
      <c r="A26" s="7" t="str">
        <f t="shared" si="13"/>
        <v>Sugar</v>
      </c>
      <c r="B26" s="13">
        <f t="shared" si="14"/>
        <v>3600</v>
      </c>
      <c r="C26" s="13">
        <f t="shared" ref="C26:Y26" si="15">B26+C4-C15</f>
        <v>7272</v>
      </c>
      <c r="D26" s="13">
        <f t="shared" si="15"/>
        <v>11017.44</v>
      </c>
      <c r="E26" s="13">
        <f t="shared" si="15"/>
        <v>11237.7888</v>
      </c>
      <c r="F26" s="13">
        <f t="shared" si="15"/>
        <v>11462.54458</v>
      </c>
      <c r="G26" s="13">
        <f t="shared" si="15"/>
        <v>11691.79547</v>
      </c>
      <c r="H26" s="13">
        <f t="shared" si="15"/>
        <v>11925.63138</v>
      </c>
      <c r="I26" s="13">
        <f t="shared" si="15"/>
        <v>12164.144</v>
      </c>
      <c r="J26" s="13">
        <f t="shared" si="15"/>
        <v>12407.42688</v>
      </c>
      <c r="K26" s="13">
        <f t="shared" si="15"/>
        <v>12655.57542</v>
      </c>
      <c r="L26" s="13">
        <f t="shared" si="15"/>
        <v>12908.68693</v>
      </c>
      <c r="M26" s="13">
        <f t="shared" si="15"/>
        <v>13166.86067</v>
      </c>
      <c r="N26" s="13">
        <f t="shared" si="15"/>
        <v>13430.19788</v>
      </c>
      <c r="O26" s="13">
        <f t="shared" si="15"/>
        <v>13698.80184</v>
      </c>
      <c r="P26" s="13">
        <f t="shared" si="15"/>
        <v>13972.77788</v>
      </c>
      <c r="Q26" s="13">
        <f t="shared" si="15"/>
        <v>14252.23343</v>
      </c>
      <c r="R26" s="13">
        <f t="shared" si="15"/>
        <v>14537.2781</v>
      </c>
      <c r="S26" s="13">
        <f t="shared" si="15"/>
        <v>14828.02367</v>
      </c>
      <c r="T26" s="13">
        <f t="shared" si="15"/>
        <v>15124.58414</v>
      </c>
      <c r="U26" s="13">
        <f t="shared" si="15"/>
        <v>15427.07582</v>
      </c>
      <c r="V26" s="13">
        <f t="shared" si="15"/>
        <v>15735.61734</v>
      </c>
      <c r="W26" s="13">
        <f t="shared" si="15"/>
        <v>16050.32968</v>
      </c>
      <c r="X26" s="13">
        <f t="shared" si="15"/>
        <v>16371.33628</v>
      </c>
      <c r="Y26" s="13">
        <f t="shared" si="15"/>
        <v>16698.763</v>
      </c>
    </row>
    <row r="27">
      <c r="A27" s="7" t="str">
        <f t="shared" si="13"/>
        <v>Condensed Milk</v>
      </c>
      <c r="B27" s="13">
        <f t="shared" si="14"/>
        <v>24500</v>
      </c>
      <c r="C27" s="13">
        <f t="shared" ref="C27:Y27" si="16">B27+C5-C16</f>
        <v>49735</v>
      </c>
      <c r="D27" s="13">
        <f t="shared" si="16"/>
        <v>75727.05</v>
      </c>
      <c r="E27" s="13">
        <f t="shared" si="16"/>
        <v>77998.8615</v>
      </c>
      <c r="F27" s="13">
        <f t="shared" si="16"/>
        <v>80338.82735</v>
      </c>
      <c r="G27" s="13">
        <f t="shared" si="16"/>
        <v>82748.99217</v>
      </c>
      <c r="H27" s="13">
        <f t="shared" si="16"/>
        <v>85231.46193</v>
      </c>
      <c r="I27" s="13">
        <f t="shared" si="16"/>
        <v>87788.40579</v>
      </c>
      <c r="J27" s="13">
        <f t="shared" si="16"/>
        <v>90422.05796</v>
      </c>
      <c r="K27" s="13">
        <f t="shared" si="16"/>
        <v>93134.7197</v>
      </c>
      <c r="L27" s="13">
        <f t="shared" si="16"/>
        <v>95928.76129</v>
      </c>
      <c r="M27" s="13">
        <f t="shared" si="16"/>
        <v>98806.62413</v>
      </c>
      <c r="N27" s="13">
        <f t="shared" si="16"/>
        <v>101770.8229</v>
      </c>
      <c r="O27" s="13">
        <f t="shared" si="16"/>
        <v>104823.9475</v>
      </c>
      <c r="P27" s="13">
        <f t="shared" si="16"/>
        <v>107968.666</v>
      </c>
      <c r="Q27" s="13">
        <f t="shared" si="16"/>
        <v>111207.7259</v>
      </c>
      <c r="R27" s="13">
        <f t="shared" si="16"/>
        <v>114543.9577</v>
      </c>
      <c r="S27" s="13">
        <f t="shared" si="16"/>
        <v>117980.2765</v>
      </c>
      <c r="T27" s="13">
        <f t="shared" si="16"/>
        <v>121519.6847</v>
      </c>
      <c r="U27" s="13">
        <f t="shared" si="16"/>
        <v>125165.2753</v>
      </c>
      <c r="V27" s="13">
        <f t="shared" si="16"/>
        <v>128920.2336</v>
      </c>
      <c r="W27" s="13">
        <f t="shared" si="16"/>
        <v>132787.8406</v>
      </c>
      <c r="X27" s="13">
        <f t="shared" si="16"/>
        <v>136771.4758</v>
      </c>
      <c r="Y27" s="13">
        <f t="shared" si="16"/>
        <v>140874.62</v>
      </c>
    </row>
    <row r="28">
      <c r="A28" s="7" t="str">
        <f t="shared" si="13"/>
        <v>Vanilla Extract</v>
      </c>
      <c r="B28" s="13">
        <f t="shared" si="14"/>
        <v>7500</v>
      </c>
      <c r="C28" s="13">
        <f t="shared" ref="C28:Y28" si="17">B28+C6-C17</f>
        <v>7650</v>
      </c>
      <c r="D28" s="13">
        <f t="shared" si="17"/>
        <v>7803</v>
      </c>
      <c r="E28" s="13">
        <f t="shared" si="17"/>
        <v>7959.06</v>
      </c>
      <c r="F28" s="13">
        <f t="shared" si="17"/>
        <v>8118.2412</v>
      </c>
      <c r="G28" s="13">
        <f t="shared" si="17"/>
        <v>8280.606024</v>
      </c>
      <c r="H28" s="13">
        <f t="shared" si="17"/>
        <v>8446.218144</v>
      </c>
      <c r="I28" s="13">
        <f t="shared" si="17"/>
        <v>8615.142507</v>
      </c>
      <c r="J28" s="13">
        <f t="shared" si="17"/>
        <v>8787.445358</v>
      </c>
      <c r="K28" s="13">
        <f t="shared" si="17"/>
        <v>8963.194265</v>
      </c>
      <c r="L28" s="13">
        <f t="shared" si="17"/>
        <v>9142.45815</v>
      </c>
      <c r="M28" s="13">
        <f t="shared" si="17"/>
        <v>9325.307313</v>
      </c>
      <c r="N28" s="13">
        <f t="shared" si="17"/>
        <v>9511.813459</v>
      </c>
      <c r="O28" s="13">
        <f t="shared" si="17"/>
        <v>9702.049728</v>
      </c>
      <c r="P28" s="13">
        <f t="shared" si="17"/>
        <v>9896.090723</v>
      </c>
      <c r="Q28" s="13">
        <f t="shared" si="17"/>
        <v>10094.01254</v>
      </c>
      <c r="R28" s="13">
        <f t="shared" si="17"/>
        <v>10295.89279</v>
      </c>
      <c r="S28" s="13">
        <f t="shared" si="17"/>
        <v>10501.81064</v>
      </c>
      <c r="T28" s="13">
        <f t="shared" si="17"/>
        <v>10711.84686</v>
      </c>
      <c r="U28" s="13">
        <f t="shared" si="17"/>
        <v>10926.08379</v>
      </c>
      <c r="V28" s="13">
        <f t="shared" si="17"/>
        <v>11144.60547</v>
      </c>
      <c r="W28" s="13">
        <f t="shared" si="17"/>
        <v>11367.49758</v>
      </c>
      <c r="X28" s="13">
        <f t="shared" si="17"/>
        <v>11594.84753</v>
      </c>
      <c r="Y28" s="13">
        <f t="shared" si="17"/>
        <v>11826.74448</v>
      </c>
    </row>
    <row r="29">
      <c r="A29" s="7" t="str">
        <f t="shared" si="13"/>
        <v>Tutti frutti</v>
      </c>
      <c r="B29" s="13">
        <f t="shared" si="14"/>
        <v>20000</v>
      </c>
      <c r="C29" s="13">
        <f t="shared" ref="C29:Y29" si="18">B29+C7-C18</f>
        <v>20400</v>
      </c>
      <c r="D29" s="13">
        <f t="shared" si="18"/>
        <v>20808</v>
      </c>
      <c r="E29" s="13">
        <f t="shared" si="18"/>
        <v>21224.16</v>
      </c>
      <c r="F29" s="13">
        <f t="shared" si="18"/>
        <v>21648.6432</v>
      </c>
      <c r="G29" s="13">
        <f t="shared" si="18"/>
        <v>22081.61606</v>
      </c>
      <c r="H29" s="13">
        <f t="shared" si="18"/>
        <v>22523.24839</v>
      </c>
      <c r="I29" s="13">
        <f t="shared" si="18"/>
        <v>22973.71335</v>
      </c>
      <c r="J29" s="13">
        <f t="shared" si="18"/>
        <v>23433.18762</v>
      </c>
      <c r="K29" s="13">
        <f t="shared" si="18"/>
        <v>23901.85137</v>
      </c>
      <c r="L29" s="13">
        <f t="shared" si="18"/>
        <v>24379.8884</v>
      </c>
      <c r="M29" s="13">
        <f t="shared" si="18"/>
        <v>24867.48617</v>
      </c>
      <c r="N29" s="13">
        <f t="shared" si="18"/>
        <v>25364.83589</v>
      </c>
      <c r="O29" s="13">
        <f t="shared" si="18"/>
        <v>25872.13261</v>
      </c>
      <c r="P29" s="13">
        <f t="shared" si="18"/>
        <v>26389.57526</v>
      </c>
      <c r="Q29" s="13">
        <f t="shared" si="18"/>
        <v>26917.36677</v>
      </c>
      <c r="R29" s="13">
        <f t="shared" si="18"/>
        <v>27455.7141</v>
      </c>
      <c r="S29" s="13">
        <f t="shared" si="18"/>
        <v>28004.82838</v>
      </c>
      <c r="T29" s="13">
        <f t="shared" si="18"/>
        <v>28564.92495</v>
      </c>
      <c r="U29" s="13">
        <f t="shared" si="18"/>
        <v>29136.22345</v>
      </c>
      <c r="V29" s="13">
        <f t="shared" si="18"/>
        <v>29718.94792</v>
      </c>
      <c r="W29" s="13">
        <f t="shared" si="18"/>
        <v>30313.32688</v>
      </c>
      <c r="X29" s="13">
        <f t="shared" si="18"/>
        <v>30919.59342</v>
      </c>
      <c r="Y29" s="13">
        <f t="shared" si="18"/>
        <v>31537.98528</v>
      </c>
    </row>
    <row r="30">
      <c r="A30" s="7" t="str">
        <f t="shared" si="13"/>
        <v>Cocoa</v>
      </c>
      <c r="B30" s="13">
        <f t="shared" si="14"/>
        <v>17500</v>
      </c>
      <c r="C30" s="13">
        <f t="shared" ref="C30:Y30" si="19">B30+C8-C19</f>
        <v>35525</v>
      </c>
      <c r="D30" s="13">
        <f t="shared" si="19"/>
        <v>36590.75</v>
      </c>
      <c r="E30" s="13">
        <f t="shared" si="19"/>
        <v>37688.4725</v>
      </c>
      <c r="F30" s="13">
        <f t="shared" si="19"/>
        <v>38819.12668</v>
      </c>
      <c r="G30" s="13">
        <f t="shared" si="19"/>
        <v>39983.70048</v>
      </c>
      <c r="H30" s="13">
        <f t="shared" si="19"/>
        <v>41183.21149</v>
      </c>
      <c r="I30" s="13">
        <f t="shared" si="19"/>
        <v>42418.70783</v>
      </c>
      <c r="J30" s="13">
        <f t="shared" si="19"/>
        <v>43691.26907</v>
      </c>
      <c r="K30" s="13">
        <f t="shared" si="19"/>
        <v>45002.00714</v>
      </c>
      <c r="L30" s="13">
        <f t="shared" si="19"/>
        <v>46352.06736</v>
      </c>
      <c r="M30" s="13">
        <f t="shared" si="19"/>
        <v>47742.62938</v>
      </c>
      <c r="N30" s="13">
        <f t="shared" si="19"/>
        <v>49174.90826</v>
      </c>
      <c r="O30" s="13">
        <f t="shared" si="19"/>
        <v>50650.15551</v>
      </c>
      <c r="P30" s="13">
        <f t="shared" si="19"/>
        <v>52169.66017</v>
      </c>
      <c r="Q30" s="13">
        <f t="shared" si="19"/>
        <v>53734.74998</v>
      </c>
      <c r="R30" s="13">
        <f t="shared" si="19"/>
        <v>55346.79247</v>
      </c>
      <c r="S30" s="13">
        <f t="shared" si="19"/>
        <v>57007.19625</v>
      </c>
      <c r="T30" s="13">
        <f t="shared" si="19"/>
        <v>58717.41214</v>
      </c>
      <c r="U30" s="13">
        <f t="shared" si="19"/>
        <v>60478.9345</v>
      </c>
      <c r="V30" s="13">
        <f t="shared" si="19"/>
        <v>62293.30254</v>
      </c>
      <c r="W30" s="13">
        <f t="shared" si="19"/>
        <v>64162.10161</v>
      </c>
      <c r="X30" s="13">
        <f t="shared" si="19"/>
        <v>66086.96466</v>
      </c>
      <c r="Y30" s="13">
        <f t="shared" si="19"/>
        <v>68069.5736</v>
      </c>
    </row>
    <row r="31">
      <c r="A31" s="7" t="str">
        <f t="shared" si="13"/>
        <v>Pineapple powder</v>
      </c>
      <c r="B31" s="13">
        <f t="shared" si="14"/>
        <v>0</v>
      </c>
      <c r="C31" s="13">
        <f t="shared" ref="C31:Y31" si="20">B31+C9-C20</f>
        <v>0</v>
      </c>
      <c r="D31" s="13">
        <f t="shared" si="20"/>
        <v>0</v>
      </c>
      <c r="E31" s="13">
        <f t="shared" si="20"/>
        <v>0</v>
      </c>
      <c r="F31" s="13">
        <f t="shared" si="20"/>
        <v>0</v>
      </c>
      <c r="G31" s="13">
        <f t="shared" si="20"/>
        <v>0</v>
      </c>
      <c r="H31" s="13">
        <f t="shared" si="20"/>
        <v>0</v>
      </c>
      <c r="I31" s="13">
        <f t="shared" si="20"/>
        <v>0</v>
      </c>
      <c r="J31" s="13">
        <f t="shared" si="20"/>
        <v>0</v>
      </c>
      <c r="K31" s="13">
        <f t="shared" si="20"/>
        <v>0</v>
      </c>
      <c r="L31" s="13">
        <f t="shared" si="20"/>
        <v>0</v>
      </c>
      <c r="M31" s="13">
        <f t="shared" si="20"/>
        <v>0</v>
      </c>
      <c r="N31" s="13">
        <f t="shared" si="20"/>
        <v>0</v>
      </c>
      <c r="O31" s="13">
        <f t="shared" si="20"/>
        <v>0</v>
      </c>
      <c r="P31" s="13">
        <f t="shared" si="20"/>
        <v>0</v>
      </c>
      <c r="Q31" s="13">
        <f t="shared" si="20"/>
        <v>0</v>
      </c>
      <c r="R31" s="13">
        <f t="shared" si="20"/>
        <v>0</v>
      </c>
      <c r="S31" s="13">
        <f t="shared" si="20"/>
        <v>0</v>
      </c>
      <c r="T31" s="13">
        <f t="shared" si="20"/>
        <v>0</v>
      </c>
      <c r="U31" s="13">
        <f t="shared" si="20"/>
        <v>0</v>
      </c>
      <c r="V31" s="13">
        <f t="shared" si="20"/>
        <v>0</v>
      </c>
      <c r="W31" s="13">
        <f t="shared" si="20"/>
        <v>0</v>
      </c>
      <c r="X31" s="13">
        <f t="shared" si="20"/>
        <v>0</v>
      </c>
      <c r="Y31" s="13">
        <f t="shared" si="20"/>
        <v>0</v>
      </c>
    </row>
    <row r="32">
      <c r="A32" s="7" t="str">
        <f t="shared" si="13"/>
        <v>Orange Powder</v>
      </c>
      <c r="B32" s="13">
        <f t="shared" si="14"/>
        <v>0</v>
      </c>
      <c r="C32" s="13">
        <f t="shared" ref="C32:Y32" si="21">B32+C10-C21</f>
        <v>0</v>
      </c>
      <c r="D32" s="13">
        <f t="shared" si="21"/>
        <v>0</v>
      </c>
      <c r="E32" s="13">
        <f t="shared" si="21"/>
        <v>0</v>
      </c>
      <c r="F32" s="13">
        <f t="shared" si="21"/>
        <v>0</v>
      </c>
      <c r="G32" s="13">
        <f t="shared" si="21"/>
        <v>0</v>
      </c>
      <c r="H32" s="13">
        <f t="shared" si="21"/>
        <v>0</v>
      </c>
      <c r="I32" s="13">
        <f t="shared" si="21"/>
        <v>0</v>
      </c>
      <c r="J32" s="13">
        <f t="shared" si="21"/>
        <v>0</v>
      </c>
      <c r="K32" s="13">
        <f t="shared" si="21"/>
        <v>0</v>
      </c>
      <c r="L32" s="13">
        <f t="shared" si="21"/>
        <v>0</v>
      </c>
      <c r="M32" s="13">
        <f t="shared" si="21"/>
        <v>0</v>
      </c>
      <c r="N32" s="13">
        <f t="shared" si="21"/>
        <v>0</v>
      </c>
      <c r="O32" s="13">
        <f t="shared" si="21"/>
        <v>0</v>
      </c>
      <c r="P32" s="13">
        <f t="shared" si="21"/>
        <v>0</v>
      </c>
      <c r="Q32" s="13">
        <f t="shared" si="21"/>
        <v>0</v>
      </c>
      <c r="R32" s="13">
        <f t="shared" si="21"/>
        <v>0</v>
      </c>
      <c r="S32" s="13">
        <f t="shared" si="21"/>
        <v>0</v>
      </c>
      <c r="T32" s="13">
        <f t="shared" si="21"/>
        <v>0</v>
      </c>
      <c r="U32" s="13">
        <f t="shared" si="21"/>
        <v>0</v>
      </c>
      <c r="V32" s="13">
        <f t="shared" si="21"/>
        <v>0</v>
      </c>
      <c r="W32" s="13">
        <f t="shared" si="21"/>
        <v>0</v>
      </c>
      <c r="X32" s="13">
        <f t="shared" si="21"/>
        <v>0</v>
      </c>
      <c r="Y32" s="13">
        <f t="shared" si="21"/>
        <v>0</v>
      </c>
    </row>
    <row r="33">
      <c r="A33" s="7" t="s">
        <v>99</v>
      </c>
      <c r="B33" s="13">
        <f t="shared" ref="B33:Y33" si="22">SUM(B25:B32)</f>
        <v>83100</v>
      </c>
      <c r="C33" s="13">
        <f t="shared" si="22"/>
        <v>140782</v>
      </c>
      <c r="D33" s="13">
        <f t="shared" si="22"/>
        <v>172550.24</v>
      </c>
      <c r="E33" s="13">
        <f t="shared" si="22"/>
        <v>177124.4228</v>
      </c>
      <c r="F33" s="13">
        <f t="shared" si="22"/>
        <v>181823.7846</v>
      </c>
      <c r="G33" s="13">
        <f t="shared" si="22"/>
        <v>186651.8398</v>
      </c>
      <c r="H33" s="13">
        <f t="shared" si="22"/>
        <v>191612.2036</v>
      </c>
      <c r="I33" s="13">
        <f t="shared" si="22"/>
        <v>196708.5944</v>
      </c>
      <c r="J33" s="13">
        <f t="shared" si="22"/>
        <v>201944.8374</v>
      </c>
      <c r="K33" s="13">
        <f t="shared" si="22"/>
        <v>207324.8674</v>
      </c>
      <c r="L33" s="13">
        <f t="shared" si="22"/>
        <v>212852.732</v>
      </c>
      <c r="M33" s="13">
        <f t="shared" si="22"/>
        <v>218532.5949</v>
      </c>
      <c r="N33" s="13">
        <f t="shared" si="22"/>
        <v>224368.7394</v>
      </c>
      <c r="O33" s="13">
        <f t="shared" si="22"/>
        <v>230365.5715</v>
      </c>
      <c r="P33" s="13">
        <f t="shared" si="22"/>
        <v>236527.6239</v>
      </c>
      <c r="Q33" s="13">
        <f t="shared" si="22"/>
        <v>242859.5597</v>
      </c>
      <c r="R33" s="13">
        <f t="shared" si="22"/>
        <v>249366.1756</v>
      </c>
      <c r="S33" s="13">
        <f t="shared" si="22"/>
        <v>256052.4066</v>
      </c>
      <c r="T33" s="13">
        <f t="shared" si="22"/>
        <v>262923.3295</v>
      </c>
      <c r="U33" s="13">
        <f t="shared" si="22"/>
        <v>269984.1671</v>
      </c>
      <c r="V33" s="13">
        <f t="shared" si="22"/>
        <v>277240.2925</v>
      </c>
      <c r="W33" s="13">
        <f t="shared" si="22"/>
        <v>284697.2337</v>
      </c>
      <c r="X33" s="13">
        <f t="shared" si="22"/>
        <v>292360.6778</v>
      </c>
      <c r="Y33" s="13">
        <f t="shared" si="22"/>
        <v>300236.4758</v>
      </c>
    </row>
    <row r="34">
      <c r="A34" s="7"/>
      <c r="B34" s="7"/>
      <c r="C34" s="7"/>
      <c r="D34" s="7"/>
      <c r="E34" s="7"/>
      <c r="F34" s="7"/>
      <c r="G34" s="7"/>
      <c r="H34" s="7"/>
      <c r="I34" s="7"/>
      <c r="J34" s="7"/>
      <c r="K34" s="7"/>
      <c r="L34" s="7"/>
      <c r="M34" s="7"/>
      <c r="N34" s="7"/>
      <c r="O34" s="7"/>
      <c r="P34" s="7"/>
      <c r="Q34" s="7"/>
      <c r="R34" s="7"/>
      <c r="S34" s="7"/>
      <c r="T34" s="7"/>
      <c r="U34" s="7"/>
      <c r="V34" s="7"/>
      <c r="W34" s="7"/>
      <c r="X34" s="7"/>
      <c r="Y34" s="7"/>
    </row>
    <row r="35">
      <c r="A35" s="7"/>
      <c r="B35" s="7"/>
      <c r="C35" s="7"/>
      <c r="D35" s="7"/>
      <c r="E35" s="7"/>
      <c r="F35" s="7"/>
      <c r="G35" s="7"/>
      <c r="H35" s="7"/>
      <c r="I35" s="7"/>
      <c r="J35" s="7"/>
      <c r="K35" s="7"/>
      <c r="L35" s="7"/>
      <c r="M35" s="7"/>
      <c r="N35" s="7"/>
      <c r="O35" s="7"/>
      <c r="P35" s="7"/>
      <c r="Q35" s="7"/>
      <c r="R35" s="7"/>
      <c r="S35" s="7"/>
      <c r="T35" s="7"/>
      <c r="U35" s="7"/>
      <c r="V35" s="7"/>
      <c r="W35" s="7"/>
      <c r="X35" s="7"/>
      <c r="Y35"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c r="B1" s="7" t="s">
        <v>57</v>
      </c>
      <c r="C1" s="7" t="s">
        <v>58</v>
      </c>
      <c r="D1" s="7" t="s">
        <v>59</v>
      </c>
      <c r="E1" s="7" t="s">
        <v>60</v>
      </c>
      <c r="F1" s="7" t="s">
        <v>61</v>
      </c>
      <c r="G1" s="7" t="s">
        <v>62</v>
      </c>
      <c r="H1" s="7" t="s">
        <v>63</v>
      </c>
      <c r="I1" s="7" t="s">
        <v>64</v>
      </c>
      <c r="J1" s="7" t="s">
        <v>65</v>
      </c>
      <c r="K1" s="7" t="s">
        <v>66</v>
      </c>
      <c r="L1" s="7" t="s">
        <v>67</v>
      </c>
      <c r="M1" s="7" t="s">
        <v>68</v>
      </c>
      <c r="N1" s="7" t="s">
        <v>69</v>
      </c>
      <c r="O1" s="7" t="s">
        <v>70</v>
      </c>
      <c r="P1" s="7" t="s">
        <v>71</v>
      </c>
      <c r="Q1" s="7" t="s">
        <v>72</v>
      </c>
      <c r="R1" s="7" t="s">
        <v>73</v>
      </c>
      <c r="S1" s="7" t="s">
        <v>74</v>
      </c>
      <c r="T1" s="7" t="s">
        <v>75</v>
      </c>
      <c r="U1" s="7" t="s">
        <v>76</v>
      </c>
      <c r="V1" s="7" t="s">
        <v>77</v>
      </c>
      <c r="W1" s="7" t="s">
        <v>78</v>
      </c>
      <c r="X1" s="7" t="s">
        <v>79</v>
      </c>
      <c r="Y1" s="7" t="s">
        <v>80</v>
      </c>
    </row>
    <row r="2">
      <c r="A2" s="7" t="s">
        <v>100</v>
      </c>
      <c r="B2" s="7"/>
      <c r="C2" s="7"/>
      <c r="D2" s="7"/>
      <c r="E2" s="7"/>
      <c r="F2" s="7"/>
      <c r="G2" s="7"/>
      <c r="H2" s="7"/>
      <c r="I2" s="7"/>
      <c r="J2" s="7"/>
      <c r="K2" s="7"/>
      <c r="L2" s="7"/>
      <c r="M2" s="7"/>
      <c r="N2" s="7"/>
      <c r="O2" s="7"/>
      <c r="P2" s="7"/>
      <c r="Q2" s="7"/>
      <c r="R2" s="7"/>
      <c r="S2" s="7"/>
      <c r="T2" s="7"/>
      <c r="U2" s="7"/>
      <c r="V2" s="7"/>
      <c r="W2" s="7"/>
      <c r="X2" s="7"/>
      <c r="Y2" s="7"/>
    </row>
    <row r="3">
      <c r="A3" s="7" t="str">
        <f>Assumptions!A65</f>
        <v>Distributor 1</v>
      </c>
      <c r="B3" s="13">
        <f>'Sales and Costs'!B9*Assumptions!$B65</f>
        <v>27574</v>
      </c>
      <c r="C3" s="13">
        <f>'Sales and Costs'!C9*Assumptions!$B65</f>
        <v>28341.73</v>
      </c>
      <c r="D3" s="13">
        <f>'Sales and Costs'!D9*Assumptions!$B65</f>
        <v>29131.52585</v>
      </c>
      <c r="E3" s="13">
        <f>'Sales and Costs'!E9*Assumptions!$B65</f>
        <v>29944.04105</v>
      </c>
      <c r="F3" s="13">
        <f>'Sales and Costs'!F9*Assumptions!$B65</f>
        <v>30779.94898</v>
      </c>
      <c r="G3" s="13">
        <f>'Sales and Costs'!G9*Assumptions!$B65</f>
        <v>31639.94355</v>
      </c>
      <c r="H3" s="13">
        <f>'Sales and Costs'!H9*Assumptions!$B65</f>
        <v>32524.73981</v>
      </c>
      <c r="I3" s="13">
        <f>'Sales and Costs'!I9*Assumptions!$B65</f>
        <v>33435.07461</v>
      </c>
      <c r="J3" s="13">
        <f>'Sales and Costs'!J9*Assumptions!$B65</f>
        <v>34371.70731</v>
      </c>
      <c r="K3" s="13">
        <f>'Sales and Costs'!K9*Assumptions!$B65</f>
        <v>35335.42045</v>
      </c>
      <c r="L3" s="13">
        <f>'Sales and Costs'!L9*Assumptions!$B65</f>
        <v>36327.02051</v>
      </c>
      <c r="M3" s="13">
        <f>'Sales and Costs'!M9*Assumptions!$B65</f>
        <v>37347.33862</v>
      </c>
      <c r="N3" s="13">
        <f>'Sales and Costs'!N9*Assumptions!$B65</f>
        <v>38397.23136</v>
      </c>
      <c r="O3" s="13">
        <f>'Sales and Costs'!O9*Assumptions!$B65</f>
        <v>39477.58155</v>
      </c>
      <c r="P3" s="13">
        <f>'Sales and Costs'!P9*Assumptions!$B65</f>
        <v>40589.29908</v>
      </c>
      <c r="Q3" s="13">
        <f>'Sales and Costs'!Q9*Assumptions!$B65</f>
        <v>41733.32174</v>
      </c>
      <c r="R3" s="13">
        <f>'Sales and Costs'!R9*Assumptions!$B65</f>
        <v>42910.6161</v>
      </c>
      <c r="S3" s="13">
        <f>'Sales and Costs'!S9*Assumptions!$B65</f>
        <v>44122.17845</v>
      </c>
      <c r="T3" s="13">
        <f>'Sales and Costs'!T9*Assumptions!$B65</f>
        <v>45369.03568</v>
      </c>
      <c r="U3" s="13">
        <f>'Sales and Costs'!U9*Assumptions!$B65</f>
        <v>46652.24628</v>
      </c>
      <c r="V3" s="13">
        <f>'Sales and Costs'!V9*Assumptions!$B65</f>
        <v>47972.90133</v>
      </c>
      <c r="W3" s="13">
        <f>'Sales and Costs'!W9*Assumptions!$B65</f>
        <v>49332.1255</v>
      </c>
      <c r="X3" s="13">
        <f>'Sales and Costs'!X9*Assumptions!$B65</f>
        <v>50731.07815</v>
      </c>
      <c r="Y3" s="13">
        <f>'Sales and Costs'!Y9*Assumptions!$B65</f>
        <v>52170.95437</v>
      </c>
    </row>
    <row r="4">
      <c r="A4" s="7" t="str">
        <f>Assumptions!A66</f>
        <v>Distributor 2</v>
      </c>
      <c r="B4" s="13">
        <f>'Sales and Costs'!B9*Assumptions!$B66</f>
        <v>20680.5</v>
      </c>
      <c r="C4" s="13">
        <f>'Sales and Costs'!C9*Assumptions!$B66</f>
        <v>21256.2975</v>
      </c>
      <c r="D4" s="13">
        <f>'Sales and Costs'!D9*Assumptions!$B66</f>
        <v>21848.64439</v>
      </c>
      <c r="E4" s="13">
        <f>'Sales and Costs'!E9*Assumptions!$B66</f>
        <v>22458.03079</v>
      </c>
      <c r="F4" s="13">
        <f>'Sales and Costs'!F9*Assumptions!$B66</f>
        <v>23084.96174</v>
      </c>
      <c r="G4" s="13">
        <f>'Sales and Costs'!G9*Assumptions!$B66</f>
        <v>23729.95767</v>
      </c>
      <c r="H4" s="13">
        <f>'Sales and Costs'!H9*Assumptions!$B66</f>
        <v>24393.55486</v>
      </c>
      <c r="I4" s="13">
        <f>'Sales and Costs'!I9*Assumptions!$B66</f>
        <v>25076.30596</v>
      </c>
      <c r="J4" s="13">
        <f>'Sales and Costs'!J9*Assumptions!$B66</f>
        <v>25778.78048</v>
      </c>
      <c r="K4" s="13">
        <f>'Sales and Costs'!K9*Assumptions!$B66</f>
        <v>26501.56534</v>
      </c>
      <c r="L4" s="13">
        <f>'Sales and Costs'!L9*Assumptions!$B66</f>
        <v>27245.26538</v>
      </c>
      <c r="M4" s="13">
        <f>'Sales and Costs'!M9*Assumptions!$B66</f>
        <v>28010.50396</v>
      </c>
      <c r="N4" s="13">
        <f>'Sales and Costs'!N9*Assumptions!$B66</f>
        <v>28797.92352</v>
      </c>
      <c r="O4" s="13">
        <f>'Sales and Costs'!O9*Assumptions!$B66</f>
        <v>29608.18617</v>
      </c>
      <c r="P4" s="13">
        <f>'Sales and Costs'!P9*Assumptions!$B66</f>
        <v>30441.97431</v>
      </c>
      <c r="Q4" s="13">
        <f>'Sales and Costs'!Q9*Assumptions!$B66</f>
        <v>31299.9913</v>
      </c>
      <c r="R4" s="13">
        <f>'Sales and Costs'!R9*Assumptions!$B66</f>
        <v>32182.96208</v>
      </c>
      <c r="S4" s="13">
        <f>'Sales and Costs'!S9*Assumptions!$B66</f>
        <v>33091.63384</v>
      </c>
      <c r="T4" s="13">
        <f>'Sales and Costs'!T9*Assumptions!$B66</f>
        <v>34026.77676</v>
      </c>
      <c r="U4" s="13">
        <f>'Sales and Costs'!U9*Assumptions!$B66</f>
        <v>34989.18471</v>
      </c>
      <c r="V4" s="13">
        <f>'Sales and Costs'!V9*Assumptions!$B66</f>
        <v>35979.676</v>
      </c>
      <c r="W4" s="13">
        <f>'Sales and Costs'!W9*Assumptions!$B66</f>
        <v>36999.09413</v>
      </c>
      <c r="X4" s="13">
        <f>'Sales and Costs'!X9*Assumptions!$B66</f>
        <v>38048.30861</v>
      </c>
      <c r="Y4" s="13">
        <f>'Sales and Costs'!Y9*Assumptions!$B66</f>
        <v>39128.21578</v>
      </c>
    </row>
    <row r="5">
      <c r="A5" s="7" t="str">
        <f>Assumptions!A67</f>
        <v>Big Retailer</v>
      </c>
      <c r="B5" s="13">
        <f>'Sales and Costs'!B9*Assumptions!$B67</f>
        <v>55148</v>
      </c>
      <c r="C5" s="13">
        <f>'Sales and Costs'!C9*Assumptions!$B67</f>
        <v>56683.46</v>
      </c>
      <c r="D5" s="13">
        <f>'Sales and Costs'!D9*Assumptions!$B67</f>
        <v>58263.0517</v>
      </c>
      <c r="E5" s="13">
        <f>'Sales and Costs'!E9*Assumptions!$B67</f>
        <v>59888.0821</v>
      </c>
      <c r="F5" s="13">
        <f>'Sales and Costs'!F9*Assumptions!$B67</f>
        <v>61559.89797</v>
      </c>
      <c r="G5" s="13">
        <f>'Sales and Costs'!G9*Assumptions!$B67</f>
        <v>63279.88711</v>
      </c>
      <c r="H5" s="13">
        <f>'Sales and Costs'!H9*Assumptions!$B67</f>
        <v>65049.47962</v>
      </c>
      <c r="I5" s="13">
        <f>'Sales and Costs'!I9*Assumptions!$B67</f>
        <v>66870.14922</v>
      </c>
      <c r="J5" s="13">
        <f>'Sales and Costs'!J9*Assumptions!$B67</f>
        <v>68743.41462</v>
      </c>
      <c r="K5" s="13">
        <f>'Sales and Costs'!K9*Assumptions!$B67</f>
        <v>70670.84091</v>
      </c>
      <c r="L5" s="13">
        <f>'Sales and Costs'!L9*Assumptions!$B67</f>
        <v>72654.04102</v>
      </c>
      <c r="M5" s="13">
        <f>'Sales and Costs'!M9*Assumptions!$B67</f>
        <v>74694.67724</v>
      </c>
      <c r="N5" s="13">
        <f>'Sales and Costs'!N9*Assumptions!$B67</f>
        <v>76794.46272</v>
      </c>
      <c r="O5" s="13">
        <f>'Sales and Costs'!O9*Assumptions!$B67</f>
        <v>78955.16311</v>
      </c>
      <c r="P5" s="13">
        <f>'Sales and Costs'!P9*Assumptions!$B67</f>
        <v>81178.59816</v>
      </c>
      <c r="Q5" s="13">
        <f>'Sales and Costs'!Q9*Assumptions!$B67</f>
        <v>83466.64347</v>
      </c>
      <c r="R5" s="13">
        <f>'Sales and Costs'!R9*Assumptions!$B67</f>
        <v>85821.2322</v>
      </c>
      <c r="S5" s="13">
        <f>'Sales and Costs'!S9*Assumptions!$B67</f>
        <v>88244.3569</v>
      </c>
      <c r="T5" s="13">
        <f>'Sales and Costs'!T9*Assumptions!$B67</f>
        <v>90738.07136</v>
      </c>
      <c r="U5" s="13">
        <f>'Sales and Costs'!U9*Assumptions!$B67</f>
        <v>93304.49257</v>
      </c>
      <c r="V5" s="13">
        <f>'Sales and Costs'!V9*Assumptions!$B67</f>
        <v>95945.80266</v>
      </c>
      <c r="W5" s="13">
        <f>'Sales and Costs'!W9*Assumptions!$B67</f>
        <v>98664.251</v>
      </c>
      <c r="X5" s="13">
        <f>'Sales and Costs'!X9*Assumptions!$B67</f>
        <v>101462.1563</v>
      </c>
      <c r="Y5" s="13">
        <f>'Sales and Costs'!Y9*Assumptions!$B67</f>
        <v>104341.9087</v>
      </c>
    </row>
    <row r="6">
      <c r="A6" s="7" t="str">
        <f>Assumptions!A68</f>
        <v>Cash</v>
      </c>
      <c r="B6" s="13">
        <f>'Sales and Costs'!B9*Assumptions!$B68</f>
        <v>34467.5</v>
      </c>
      <c r="C6" s="13">
        <f>'Sales and Costs'!C9*Assumptions!$B68</f>
        <v>35427.1625</v>
      </c>
      <c r="D6" s="13">
        <f>'Sales and Costs'!D9*Assumptions!$B68</f>
        <v>36414.40731</v>
      </c>
      <c r="E6" s="13">
        <f>'Sales and Costs'!E9*Assumptions!$B68</f>
        <v>37430.05131</v>
      </c>
      <c r="F6" s="13">
        <f>'Sales and Costs'!F9*Assumptions!$B68</f>
        <v>38474.93623</v>
      </c>
      <c r="G6" s="13">
        <f>'Sales and Costs'!G9*Assumptions!$B68</f>
        <v>39549.92944</v>
      </c>
      <c r="H6" s="13">
        <f>'Sales and Costs'!H9*Assumptions!$B68</f>
        <v>40655.92476</v>
      </c>
      <c r="I6" s="13">
        <f>'Sales and Costs'!I9*Assumptions!$B68</f>
        <v>41793.84326</v>
      </c>
      <c r="J6" s="13">
        <f>'Sales and Costs'!J9*Assumptions!$B68</f>
        <v>42964.63414</v>
      </c>
      <c r="K6" s="13">
        <f>'Sales and Costs'!K9*Assumptions!$B68</f>
        <v>44169.27557</v>
      </c>
      <c r="L6" s="13">
        <f>'Sales and Costs'!L9*Assumptions!$B68</f>
        <v>45408.77564</v>
      </c>
      <c r="M6" s="13">
        <f>'Sales and Costs'!M9*Assumptions!$B68</f>
        <v>46684.17327</v>
      </c>
      <c r="N6" s="13">
        <f>'Sales and Costs'!N9*Assumptions!$B68</f>
        <v>47996.5392</v>
      </c>
      <c r="O6" s="13">
        <f>'Sales and Costs'!O9*Assumptions!$B68</f>
        <v>49346.97694</v>
      </c>
      <c r="P6" s="13">
        <f>'Sales and Costs'!P9*Assumptions!$B68</f>
        <v>50736.62385</v>
      </c>
      <c r="Q6" s="13">
        <f>'Sales and Costs'!Q9*Assumptions!$B68</f>
        <v>52166.65217</v>
      </c>
      <c r="R6" s="13">
        <f>'Sales and Costs'!R9*Assumptions!$B68</f>
        <v>53638.27013</v>
      </c>
      <c r="S6" s="13">
        <f>'Sales and Costs'!S9*Assumptions!$B68</f>
        <v>55152.72306</v>
      </c>
      <c r="T6" s="13">
        <f>'Sales and Costs'!T9*Assumptions!$B68</f>
        <v>56711.2946</v>
      </c>
      <c r="U6" s="13">
        <f>'Sales and Costs'!U9*Assumptions!$B68</f>
        <v>58315.30786</v>
      </c>
      <c r="V6" s="13">
        <f>'Sales and Costs'!V9*Assumptions!$B68</f>
        <v>59966.12666</v>
      </c>
      <c r="W6" s="13">
        <f>'Sales and Costs'!W9*Assumptions!$B68</f>
        <v>61665.15688</v>
      </c>
      <c r="X6" s="13">
        <f>'Sales and Costs'!X9*Assumptions!$B68</f>
        <v>63413.84768</v>
      </c>
      <c r="Y6" s="13">
        <f>'Sales and Costs'!Y9*Assumptions!$B68</f>
        <v>65213.69297</v>
      </c>
    </row>
    <row r="7">
      <c r="A7" s="7" t="s">
        <v>91</v>
      </c>
      <c r="B7" s="13">
        <f t="shared" ref="B7:Y7" si="1">SUM(B3:B6)</f>
        <v>137870</v>
      </c>
      <c r="C7" s="13">
        <f t="shared" si="1"/>
        <v>141708.65</v>
      </c>
      <c r="D7" s="13">
        <f t="shared" si="1"/>
        <v>145657.6293</v>
      </c>
      <c r="E7" s="13">
        <f t="shared" si="1"/>
        <v>149720.2052</v>
      </c>
      <c r="F7" s="13">
        <f t="shared" si="1"/>
        <v>153899.7449</v>
      </c>
      <c r="G7" s="13">
        <f t="shared" si="1"/>
        <v>158199.7178</v>
      </c>
      <c r="H7" s="13">
        <f t="shared" si="1"/>
        <v>162623.699</v>
      </c>
      <c r="I7" s="13">
        <f t="shared" si="1"/>
        <v>167175.3731</v>
      </c>
      <c r="J7" s="13">
        <f t="shared" si="1"/>
        <v>171858.5365</v>
      </c>
      <c r="K7" s="13">
        <f t="shared" si="1"/>
        <v>176677.1023</v>
      </c>
      <c r="L7" s="13">
        <f t="shared" si="1"/>
        <v>181635.1026</v>
      </c>
      <c r="M7" s="13">
        <f t="shared" si="1"/>
        <v>186736.6931</v>
      </c>
      <c r="N7" s="13">
        <f t="shared" si="1"/>
        <v>191986.1568</v>
      </c>
      <c r="O7" s="13">
        <f t="shared" si="1"/>
        <v>197387.9078</v>
      </c>
      <c r="P7" s="13">
        <f t="shared" si="1"/>
        <v>202946.4954</v>
      </c>
      <c r="Q7" s="13">
        <f t="shared" si="1"/>
        <v>208666.6087</v>
      </c>
      <c r="R7" s="13">
        <f t="shared" si="1"/>
        <v>214553.0805</v>
      </c>
      <c r="S7" s="13">
        <f t="shared" si="1"/>
        <v>220610.8922</v>
      </c>
      <c r="T7" s="13">
        <f t="shared" si="1"/>
        <v>226845.1784</v>
      </c>
      <c r="U7" s="13">
        <f t="shared" si="1"/>
        <v>233261.2314</v>
      </c>
      <c r="V7" s="13">
        <f t="shared" si="1"/>
        <v>239864.5067</v>
      </c>
      <c r="W7" s="13">
        <f t="shared" si="1"/>
        <v>246660.6275</v>
      </c>
      <c r="X7" s="13">
        <f t="shared" si="1"/>
        <v>253655.3907</v>
      </c>
      <c r="Y7" s="13">
        <f t="shared" si="1"/>
        <v>260854.7719</v>
      </c>
    </row>
    <row r="8">
      <c r="A8" s="7"/>
      <c r="B8" s="7"/>
      <c r="C8" s="7"/>
      <c r="D8" s="7"/>
      <c r="E8" s="7"/>
      <c r="F8" s="7"/>
      <c r="G8" s="7"/>
      <c r="H8" s="7"/>
      <c r="I8" s="7"/>
      <c r="J8" s="7"/>
      <c r="K8" s="7"/>
      <c r="L8" s="7"/>
      <c r="M8" s="7"/>
      <c r="N8" s="7"/>
      <c r="O8" s="7"/>
      <c r="P8" s="7"/>
      <c r="Q8" s="7"/>
      <c r="R8" s="7"/>
      <c r="S8" s="7"/>
      <c r="T8" s="7"/>
      <c r="U8" s="7"/>
      <c r="V8" s="7"/>
      <c r="W8" s="7"/>
      <c r="X8" s="7"/>
      <c r="Y8" s="7"/>
    </row>
    <row r="9">
      <c r="A9" s="7" t="s">
        <v>50</v>
      </c>
      <c r="B9" s="7"/>
      <c r="C9" s="7"/>
      <c r="D9" s="7"/>
      <c r="E9" s="7"/>
      <c r="F9" s="7"/>
      <c r="G9" s="7"/>
      <c r="H9" s="7"/>
      <c r="I9" s="7"/>
      <c r="J9" s="7"/>
      <c r="K9" s="7"/>
      <c r="L9" s="7"/>
      <c r="M9" s="7"/>
      <c r="N9" s="7"/>
      <c r="O9" s="7"/>
      <c r="P9" s="7"/>
      <c r="Q9" s="7"/>
      <c r="R9" s="7"/>
      <c r="S9" s="7"/>
      <c r="T9" s="7"/>
      <c r="U9" s="7"/>
      <c r="V9" s="7"/>
      <c r="W9" s="7"/>
      <c r="X9" s="7"/>
      <c r="Y9" s="7"/>
    </row>
    <row r="10">
      <c r="A10" s="7" t="str">
        <f t="shared" ref="A10:A13" si="3">A3</f>
        <v>Distributor 1</v>
      </c>
      <c r="B10" s="17">
        <v>0.0</v>
      </c>
      <c r="C10" s="17">
        <v>0.0</v>
      </c>
      <c r="D10" s="13">
        <f t="shared" ref="D10:Y10" si="2">B3</f>
        <v>27574</v>
      </c>
      <c r="E10" s="13">
        <f t="shared" si="2"/>
        <v>28341.73</v>
      </c>
      <c r="F10" s="13">
        <f t="shared" si="2"/>
        <v>29131.52585</v>
      </c>
      <c r="G10" s="13">
        <f t="shared" si="2"/>
        <v>29944.04105</v>
      </c>
      <c r="H10" s="13">
        <f t="shared" si="2"/>
        <v>30779.94898</v>
      </c>
      <c r="I10" s="13">
        <f t="shared" si="2"/>
        <v>31639.94355</v>
      </c>
      <c r="J10" s="13">
        <f t="shared" si="2"/>
        <v>32524.73981</v>
      </c>
      <c r="K10" s="13">
        <f t="shared" si="2"/>
        <v>33435.07461</v>
      </c>
      <c r="L10" s="13">
        <f t="shared" si="2"/>
        <v>34371.70731</v>
      </c>
      <c r="M10" s="13">
        <f t="shared" si="2"/>
        <v>35335.42045</v>
      </c>
      <c r="N10" s="13">
        <f t="shared" si="2"/>
        <v>36327.02051</v>
      </c>
      <c r="O10" s="13">
        <f t="shared" si="2"/>
        <v>37347.33862</v>
      </c>
      <c r="P10" s="13">
        <f t="shared" si="2"/>
        <v>38397.23136</v>
      </c>
      <c r="Q10" s="13">
        <f t="shared" si="2"/>
        <v>39477.58155</v>
      </c>
      <c r="R10" s="13">
        <f t="shared" si="2"/>
        <v>40589.29908</v>
      </c>
      <c r="S10" s="13">
        <f t="shared" si="2"/>
        <v>41733.32174</v>
      </c>
      <c r="T10" s="13">
        <f t="shared" si="2"/>
        <v>42910.6161</v>
      </c>
      <c r="U10" s="13">
        <f t="shared" si="2"/>
        <v>44122.17845</v>
      </c>
      <c r="V10" s="13">
        <f t="shared" si="2"/>
        <v>45369.03568</v>
      </c>
      <c r="W10" s="13">
        <f t="shared" si="2"/>
        <v>46652.24628</v>
      </c>
      <c r="X10" s="13">
        <f t="shared" si="2"/>
        <v>47972.90133</v>
      </c>
      <c r="Y10" s="13">
        <f t="shared" si="2"/>
        <v>49332.1255</v>
      </c>
    </row>
    <row r="11">
      <c r="A11" s="7" t="str">
        <f t="shared" si="3"/>
        <v>Distributor 2</v>
      </c>
      <c r="B11" s="17">
        <v>0.0</v>
      </c>
      <c r="C11" s="13">
        <f t="shared" ref="C11:Y11" si="4">B4</f>
        <v>20680.5</v>
      </c>
      <c r="D11" s="13">
        <f t="shared" si="4"/>
        <v>21256.2975</v>
      </c>
      <c r="E11" s="13">
        <f t="shared" si="4"/>
        <v>21848.64439</v>
      </c>
      <c r="F11" s="13">
        <f t="shared" si="4"/>
        <v>22458.03079</v>
      </c>
      <c r="G11" s="13">
        <f t="shared" si="4"/>
        <v>23084.96174</v>
      </c>
      <c r="H11" s="13">
        <f t="shared" si="4"/>
        <v>23729.95767</v>
      </c>
      <c r="I11" s="13">
        <f t="shared" si="4"/>
        <v>24393.55486</v>
      </c>
      <c r="J11" s="13">
        <f t="shared" si="4"/>
        <v>25076.30596</v>
      </c>
      <c r="K11" s="13">
        <f t="shared" si="4"/>
        <v>25778.78048</v>
      </c>
      <c r="L11" s="13">
        <f t="shared" si="4"/>
        <v>26501.56534</v>
      </c>
      <c r="M11" s="13">
        <f t="shared" si="4"/>
        <v>27245.26538</v>
      </c>
      <c r="N11" s="13">
        <f t="shared" si="4"/>
        <v>28010.50396</v>
      </c>
      <c r="O11" s="13">
        <f t="shared" si="4"/>
        <v>28797.92352</v>
      </c>
      <c r="P11" s="13">
        <f t="shared" si="4"/>
        <v>29608.18617</v>
      </c>
      <c r="Q11" s="13">
        <f t="shared" si="4"/>
        <v>30441.97431</v>
      </c>
      <c r="R11" s="13">
        <f t="shared" si="4"/>
        <v>31299.9913</v>
      </c>
      <c r="S11" s="13">
        <f t="shared" si="4"/>
        <v>32182.96208</v>
      </c>
      <c r="T11" s="13">
        <f t="shared" si="4"/>
        <v>33091.63384</v>
      </c>
      <c r="U11" s="13">
        <f t="shared" si="4"/>
        <v>34026.77676</v>
      </c>
      <c r="V11" s="13">
        <f t="shared" si="4"/>
        <v>34989.18471</v>
      </c>
      <c r="W11" s="13">
        <f t="shared" si="4"/>
        <v>35979.676</v>
      </c>
      <c r="X11" s="13">
        <f t="shared" si="4"/>
        <v>36999.09413</v>
      </c>
      <c r="Y11" s="13">
        <f t="shared" si="4"/>
        <v>38048.30861</v>
      </c>
    </row>
    <row r="12">
      <c r="A12" s="7" t="str">
        <f t="shared" si="3"/>
        <v>Big Retailer</v>
      </c>
      <c r="B12" s="17">
        <v>0.0</v>
      </c>
      <c r="C12" s="17">
        <v>0.0</v>
      </c>
      <c r="D12" s="13">
        <f t="shared" ref="D12:Y12" si="5">B5</f>
        <v>55148</v>
      </c>
      <c r="E12" s="13">
        <f t="shared" si="5"/>
        <v>56683.46</v>
      </c>
      <c r="F12" s="13">
        <f t="shared" si="5"/>
        <v>58263.0517</v>
      </c>
      <c r="G12" s="13">
        <f t="shared" si="5"/>
        <v>59888.0821</v>
      </c>
      <c r="H12" s="13">
        <f t="shared" si="5"/>
        <v>61559.89797</v>
      </c>
      <c r="I12" s="13">
        <f t="shared" si="5"/>
        <v>63279.88711</v>
      </c>
      <c r="J12" s="13">
        <f t="shared" si="5"/>
        <v>65049.47962</v>
      </c>
      <c r="K12" s="13">
        <f t="shared" si="5"/>
        <v>66870.14922</v>
      </c>
      <c r="L12" s="13">
        <f t="shared" si="5"/>
        <v>68743.41462</v>
      </c>
      <c r="M12" s="13">
        <f t="shared" si="5"/>
        <v>70670.84091</v>
      </c>
      <c r="N12" s="13">
        <f t="shared" si="5"/>
        <v>72654.04102</v>
      </c>
      <c r="O12" s="13">
        <f t="shared" si="5"/>
        <v>74694.67724</v>
      </c>
      <c r="P12" s="13">
        <f t="shared" si="5"/>
        <v>76794.46272</v>
      </c>
      <c r="Q12" s="13">
        <f t="shared" si="5"/>
        <v>78955.16311</v>
      </c>
      <c r="R12" s="13">
        <f t="shared" si="5"/>
        <v>81178.59816</v>
      </c>
      <c r="S12" s="13">
        <f t="shared" si="5"/>
        <v>83466.64347</v>
      </c>
      <c r="T12" s="13">
        <f t="shared" si="5"/>
        <v>85821.2322</v>
      </c>
      <c r="U12" s="13">
        <f t="shared" si="5"/>
        <v>88244.3569</v>
      </c>
      <c r="V12" s="13">
        <f t="shared" si="5"/>
        <v>90738.07136</v>
      </c>
      <c r="W12" s="13">
        <f t="shared" si="5"/>
        <v>93304.49257</v>
      </c>
      <c r="X12" s="13">
        <f t="shared" si="5"/>
        <v>95945.80266</v>
      </c>
      <c r="Y12" s="13">
        <f t="shared" si="5"/>
        <v>98664.251</v>
      </c>
    </row>
    <row r="13">
      <c r="A13" s="7" t="str">
        <f t="shared" si="3"/>
        <v>Cash</v>
      </c>
      <c r="B13" s="13">
        <f t="shared" ref="B13:Y13" si="6">B6</f>
        <v>34467.5</v>
      </c>
      <c r="C13" s="13">
        <f t="shared" si="6"/>
        <v>35427.1625</v>
      </c>
      <c r="D13" s="13">
        <f t="shared" si="6"/>
        <v>36414.40731</v>
      </c>
      <c r="E13" s="13">
        <f t="shared" si="6"/>
        <v>37430.05131</v>
      </c>
      <c r="F13" s="13">
        <f t="shared" si="6"/>
        <v>38474.93623</v>
      </c>
      <c r="G13" s="13">
        <f t="shared" si="6"/>
        <v>39549.92944</v>
      </c>
      <c r="H13" s="13">
        <f t="shared" si="6"/>
        <v>40655.92476</v>
      </c>
      <c r="I13" s="13">
        <f t="shared" si="6"/>
        <v>41793.84326</v>
      </c>
      <c r="J13" s="13">
        <f t="shared" si="6"/>
        <v>42964.63414</v>
      </c>
      <c r="K13" s="13">
        <f t="shared" si="6"/>
        <v>44169.27557</v>
      </c>
      <c r="L13" s="13">
        <f t="shared" si="6"/>
        <v>45408.77564</v>
      </c>
      <c r="M13" s="13">
        <f t="shared" si="6"/>
        <v>46684.17327</v>
      </c>
      <c r="N13" s="13">
        <f t="shared" si="6"/>
        <v>47996.5392</v>
      </c>
      <c r="O13" s="13">
        <f t="shared" si="6"/>
        <v>49346.97694</v>
      </c>
      <c r="P13" s="13">
        <f t="shared" si="6"/>
        <v>50736.62385</v>
      </c>
      <c r="Q13" s="13">
        <f t="shared" si="6"/>
        <v>52166.65217</v>
      </c>
      <c r="R13" s="13">
        <f t="shared" si="6"/>
        <v>53638.27013</v>
      </c>
      <c r="S13" s="13">
        <f t="shared" si="6"/>
        <v>55152.72306</v>
      </c>
      <c r="T13" s="13">
        <f t="shared" si="6"/>
        <v>56711.2946</v>
      </c>
      <c r="U13" s="13">
        <f t="shared" si="6"/>
        <v>58315.30786</v>
      </c>
      <c r="V13" s="13">
        <f t="shared" si="6"/>
        <v>59966.12666</v>
      </c>
      <c r="W13" s="13">
        <f t="shared" si="6"/>
        <v>61665.15688</v>
      </c>
      <c r="X13" s="13">
        <f t="shared" si="6"/>
        <v>63413.84768</v>
      </c>
      <c r="Y13" s="13">
        <f t="shared" si="6"/>
        <v>65213.69297</v>
      </c>
    </row>
    <row r="14">
      <c r="A14" s="7" t="s">
        <v>101</v>
      </c>
      <c r="B14" s="13">
        <f t="shared" ref="B14:Y14" si="7">SUM(B10:B13)</f>
        <v>34467.5</v>
      </c>
      <c r="C14" s="13">
        <f t="shared" si="7"/>
        <v>56107.6625</v>
      </c>
      <c r="D14" s="13">
        <f t="shared" si="7"/>
        <v>140392.7048</v>
      </c>
      <c r="E14" s="13">
        <f t="shared" si="7"/>
        <v>144303.8857</v>
      </c>
      <c r="F14" s="13">
        <f t="shared" si="7"/>
        <v>148327.5446</v>
      </c>
      <c r="G14" s="13">
        <f t="shared" si="7"/>
        <v>152467.0143</v>
      </c>
      <c r="H14" s="13">
        <f t="shared" si="7"/>
        <v>156725.7294</v>
      </c>
      <c r="I14" s="13">
        <f t="shared" si="7"/>
        <v>161107.2288</v>
      </c>
      <c r="J14" s="13">
        <f t="shared" si="7"/>
        <v>165615.1595</v>
      </c>
      <c r="K14" s="13">
        <f t="shared" si="7"/>
        <v>170253.2799</v>
      </c>
      <c r="L14" s="13">
        <f t="shared" si="7"/>
        <v>175025.4629</v>
      </c>
      <c r="M14" s="13">
        <f t="shared" si="7"/>
        <v>179935.7</v>
      </c>
      <c r="N14" s="13">
        <f t="shared" si="7"/>
        <v>184988.1047</v>
      </c>
      <c r="O14" s="13">
        <f t="shared" si="7"/>
        <v>190186.9163</v>
      </c>
      <c r="P14" s="13">
        <f t="shared" si="7"/>
        <v>195536.5041</v>
      </c>
      <c r="Q14" s="13">
        <f t="shared" si="7"/>
        <v>201041.3711</v>
      </c>
      <c r="R14" s="13">
        <f t="shared" si="7"/>
        <v>206706.1587</v>
      </c>
      <c r="S14" s="13">
        <f t="shared" si="7"/>
        <v>212535.6503</v>
      </c>
      <c r="T14" s="13">
        <f t="shared" si="7"/>
        <v>218534.7767</v>
      </c>
      <c r="U14" s="13">
        <f t="shared" si="7"/>
        <v>224708.62</v>
      </c>
      <c r="V14" s="13">
        <f t="shared" si="7"/>
        <v>231062.4184</v>
      </c>
      <c r="W14" s="13">
        <f t="shared" si="7"/>
        <v>237601.5717</v>
      </c>
      <c r="X14" s="13">
        <f t="shared" si="7"/>
        <v>244331.6458</v>
      </c>
      <c r="Y14" s="13">
        <f t="shared" si="7"/>
        <v>251258.3781</v>
      </c>
    </row>
    <row r="15">
      <c r="A15" s="7"/>
      <c r="B15" s="7"/>
      <c r="C15" s="7"/>
      <c r="D15" s="7"/>
      <c r="E15" s="7"/>
      <c r="F15" s="7"/>
      <c r="G15" s="7"/>
      <c r="H15" s="7"/>
      <c r="I15" s="7"/>
      <c r="J15" s="7"/>
      <c r="K15" s="7"/>
      <c r="L15" s="7"/>
      <c r="M15" s="7"/>
      <c r="N15" s="7"/>
      <c r="O15" s="7"/>
      <c r="P15" s="7"/>
      <c r="Q15" s="7"/>
      <c r="R15" s="7"/>
      <c r="S15" s="7"/>
      <c r="T15" s="7"/>
      <c r="U15" s="7"/>
      <c r="V15" s="7"/>
      <c r="W15" s="7"/>
      <c r="X15" s="7"/>
      <c r="Y15" s="7"/>
    </row>
    <row r="16">
      <c r="A16" s="10" t="s">
        <v>102</v>
      </c>
      <c r="B16" s="7"/>
      <c r="C16" s="7"/>
      <c r="D16" s="7"/>
      <c r="E16" s="7"/>
      <c r="F16" s="7"/>
      <c r="G16" s="7"/>
      <c r="H16" s="7"/>
      <c r="I16" s="7"/>
      <c r="J16" s="7"/>
      <c r="K16" s="7"/>
      <c r="L16" s="7"/>
      <c r="M16" s="7"/>
      <c r="N16" s="7"/>
      <c r="O16" s="7"/>
      <c r="P16" s="7"/>
      <c r="Q16" s="7"/>
      <c r="R16" s="7"/>
      <c r="S16" s="7"/>
      <c r="T16" s="7"/>
      <c r="U16" s="7"/>
      <c r="V16" s="7"/>
      <c r="W16" s="7"/>
      <c r="X16" s="7"/>
      <c r="Y16" s="7"/>
    </row>
    <row r="17">
      <c r="A17" s="7" t="str">
        <f t="shared" ref="A17:A20" si="9">A10</f>
        <v>Distributor 1</v>
      </c>
      <c r="B17" s="13">
        <f t="shared" ref="B17:B20" si="10">B3-B10</f>
        <v>27574</v>
      </c>
      <c r="C17" s="13">
        <f t="shared" ref="C17:Y17" si="8">B17+C3-C10</f>
        <v>55915.73</v>
      </c>
      <c r="D17" s="13">
        <f t="shared" si="8"/>
        <v>57473.25585</v>
      </c>
      <c r="E17" s="13">
        <f t="shared" si="8"/>
        <v>59075.5669</v>
      </c>
      <c r="F17" s="13">
        <f t="shared" si="8"/>
        <v>60723.99003</v>
      </c>
      <c r="G17" s="13">
        <f t="shared" si="8"/>
        <v>62419.89254</v>
      </c>
      <c r="H17" s="13">
        <f t="shared" si="8"/>
        <v>64164.68336</v>
      </c>
      <c r="I17" s="13">
        <f t="shared" si="8"/>
        <v>65959.81442</v>
      </c>
      <c r="J17" s="13">
        <f t="shared" si="8"/>
        <v>67806.78192</v>
      </c>
      <c r="K17" s="13">
        <f t="shared" si="8"/>
        <v>69707.12776</v>
      </c>
      <c r="L17" s="13">
        <f t="shared" si="8"/>
        <v>71662.44096</v>
      </c>
      <c r="M17" s="13">
        <f t="shared" si="8"/>
        <v>73674.35913</v>
      </c>
      <c r="N17" s="13">
        <f t="shared" si="8"/>
        <v>75744.56998</v>
      </c>
      <c r="O17" s="13">
        <f t="shared" si="8"/>
        <v>77874.81292</v>
      </c>
      <c r="P17" s="13">
        <f t="shared" si="8"/>
        <v>80066.88064</v>
      </c>
      <c r="Q17" s="13">
        <f t="shared" si="8"/>
        <v>82322.62082</v>
      </c>
      <c r="R17" s="13">
        <f t="shared" si="8"/>
        <v>84643.93784</v>
      </c>
      <c r="S17" s="13">
        <f t="shared" si="8"/>
        <v>87032.79455</v>
      </c>
      <c r="T17" s="13">
        <f t="shared" si="8"/>
        <v>89491.21413</v>
      </c>
      <c r="U17" s="13">
        <f t="shared" si="8"/>
        <v>92021.28197</v>
      </c>
      <c r="V17" s="13">
        <f t="shared" si="8"/>
        <v>94625.14761</v>
      </c>
      <c r="W17" s="13">
        <f t="shared" si="8"/>
        <v>97305.02683</v>
      </c>
      <c r="X17" s="13">
        <f t="shared" si="8"/>
        <v>100063.2036</v>
      </c>
      <c r="Y17" s="13">
        <f t="shared" si="8"/>
        <v>102902.0325</v>
      </c>
    </row>
    <row r="18">
      <c r="A18" s="7" t="str">
        <f t="shared" si="9"/>
        <v>Distributor 2</v>
      </c>
      <c r="B18" s="13">
        <f t="shared" si="10"/>
        <v>20680.5</v>
      </c>
      <c r="C18" s="13">
        <f t="shared" ref="C18:Y18" si="11">B18+C4-C11</f>
        <v>21256.2975</v>
      </c>
      <c r="D18" s="13">
        <f t="shared" si="11"/>
        <v>21848.64439</v>
      </c>
      <c r="E18" s="13">
        <f t="shared" si="11"/>
        <v>22458.03079</v>
      </c>
      <c r="F18" s="13">
        <f t="shared" si="11"/>
        <v>23084.96174</v>
      </c>
      <c r="G18" s="13">
        <f t="shared" si="11"/>
        <v>23729.95767</v>
      </c>
      <c r="H18" s="13">
        <f t="shared" si="11"/>
        <v>24393.55486</v>
      </c>
      <c r="I18" s="13">
        <f t="shared" si="11"/>
        <v>25076.30596</v>
      </c>
      <c r="J18" s="13">
        <f t="shared" si="11"/>
        <v>25778.78048</v>
      </c>
      <c r="K18" s="13">
        <f t="shared" si="11"/>
        <v>26501.56534</v>
      </c>
      <c r="L18" s="13">
        <f t="shared" si="11"/>
        <v>27245.26538</v>
      </c>
      <c r="M18" s="13">
        <f t="shared" si="11"/>
        <v>28010.50396</v>
      </c>
      <c r="N18" s="13">
        <f t="shared" si="11"/>
        <v>28797.92352</v>
      </c>
      <c r="O18" s="13">
        <f t="shared" si="11"/>
        <v>29608.18617</v>
      </c>
      <c r="P18" s="13">
        <f t="shared" si="11"/>
        <v>30441.97431</v>
      </c>
      <c r="Q18" s="13">
        <f t="shared" si="11"/>
        <v>31299.9913</v>
      </c>
      <c r="R18" s="13">
        <f t="shared" si="11"/>
        <v>32182.96208</v>
      </c>
      <c r="S18" s="13">
        <f t="shared" si="11"/>
        <v>33091.63384</v>
      </c>
      <c r="T18" s="13">
        <f t="shared" si="11"/>
        <v>34026.77676</v>
      </c>
      <c r="U18" s="13">
        <f t="shared" si="11"/>
        <v>34989.18471</v>
      </c>
      <c r="V18" s="13">
        <f t="shared" si="11"/>
        <v>35979.676</v>
      </c>
      <c r="W18" s="13">
        <f t="shared" si="11"/>
        <v>36999.09413</v>
      </c>
      <c r="X18" s="13">
        <f t="shared" si="11"/>
        <v>38048.30861</v>
      </c>
      <c r="Y18" s="13">
        <f t="shared" si="11"/>
        <v>39128.21578</v>
      </c>
    </row>
    <row r="19">
      <c r="A19" s="7" t="str">
        <f t="shared" si="9"/>
        <v>Big Retailer</v>
      </c>
      <c r="B19" s="13">
        <f t="shared" si="10"/>
        <v>55148</v>
      </c>
      <c r="C19" s="13">
        <f t="shared" ref="C19:Y19" si="12">B19+C5-C12</f>
        <v>111831.46</v>
      </c>
      <c r="D19" s="13">
        <f t="shared" si="12"/>
        <v>114946.5117</v>
      </c>
      <c r="E19" s="13">
        <f t="shared" si="12"/>
        <v>118151.1338</v>
      </c>
      <c r="F19" s="13">
        <f t="shared" si="12"/>
        <v>121447.9801</v>
      </c>
      <c r="G19" s="13">
        <f t="shared" si="12"/>
        <v>124839.7851</v>
      </c>
      <c r="H19" s="13">
        <f t="shared" si="12"/>
        <v>128329.3667</v>
      </c>
      <c r="I19" s="13">
        <f t="shared" si="12"/>
        <v>131919.6288</v>
      </c>
      <c r="J19" s="13">
        <f t="shared" si="12"/>
        <v>135613.5638</v>
      </c>
      <c r="K19" s="13">
        <f t="shared" si="12"/>
        <v>139414.2555</v>
      </c>
      <c r="L19" s="13">
        <f t="shared" si="12"/>
        <v>143324.8819</v>
      </c>
      <c r="M19" s="13">
        <f t="shared" si="12"/>
        <v>147348.7183</v>
      </c>
      <c r="N19" s="13">
        <f t="shared" si="12"/>
        <v>151489.14</v>
      </c>
      <c r="O19" s="13">
        <f t="shared" si="12"/>
        <v>155749.6258</v>
      </c>
      <c r="P19" s="13">
        <f t="shared" si="12"/>
        <v>160133.7613</v>
      </c>
      <c r="Q19" s="13">
        <f t="shared" si="12"/>
        <v>164645.2416</v>
      </c>
      <c r="R19" s="13">
        <f t="shared" si="12"/>
        <v>169287.8757</v>
      </c>
      <c r="S19" s="13">
        <f t="shared" si="12"/>
        <v>174065.5891</v>
      </c>
      <c r="T19" s="13">
        <f t="shared" si="12"/>
        <v>178982.4283</v>
      </c>
      <c r="U19" s="13">
        <f t="shared" si="12"/>
        <v>184042.5639</v>
      </c>
      <c r="V19" s="13">
        <f t="shared" si="12"/>
        <v>189250.2952</v>
      </c>
      <c r="W19" s="13">
        <f t="shared" si="12"/>
        <v>194610.0537</v>
      </c>
      <c r="X19" s="13">
        <f t="shared" si="12"/>
        <v>200126.4073</v>
      </c>
      <c r="Y19" s="13">
        <f t="shared" si="12"/>
        <v>205804.065</v>
      </c>
    </row>
    <row r="20">
      <c r="A20" s="7" t="str">
        <f t="shared" si="9"/>
        <v>Cash</v>
      </c>
      <c r="B20" s="13">
        <f t="shared" si="10"/>
        <v>0</v>
      </c>
      <c r="C20" s="13">
        <f t="shared" ref="C20:Y20" si="13">B20+C6-C13</f>
        <v>0</v>
      </c>
      <c r="D20" s="13">
        <f t="shared" si="13"/>
        <v>0</v>
      </c>
      <c r="E20" s="13">
        <f t="shared" si="13"/>
        <v>0</v>
      </c>
      <c r="F20" s="13">
        <f t="shared" si="13"/>
        <v>0</v>
      </c>
      <c r="G20" s="13">
        <f t="shared" si="13"/>
        <v>0</v>
      </c>
      <c r="H20" s="13">
        <f t="shared" si="13"/>
        <v>0</v>
      </c>
      <c r="I20" s="13">
        <f t="shared" si="13"/>
        <v>0</v>
      </c>
      <c r="J20" s="13">
        <f t="shared" si="13"/>
        <v>0</v>
      </c>
      <c r="K20" s="13">
        <f t="shared" si="13"/>
        <v>0</v>
      </c>
      <c r="L20" s="13">
        <f t="shared" si="13"/>
        <v>0</v>
      </c>
      <c r="M20" s="13">
        <f t="shared" si="13"/>
        <v>0</v>
      </c>
      <c r="N20" s="13">
        <f t="shared" si="13"/>
        <v>0</v>
      </c>
      <c r="O20" s="13">
        <f t="shared" si="13"/>
        <v>0</v>
      </c>
      <c r="P20" s="13">
        <f t="shared" si="13"/>
        <v>0</v>
      </c>
      <c r="Q20" s="13">
        <f t="shared" si="13"/>
        <v>0</v>
      </c>
      <c r="R20" s="13">
        <f t="shared" si="13"/>
        <v>0</v>
      </c>
      <c r="S20" s="13">
        <f t="shared" si="13"/>
        <v>0</v>
      </c>
      <c r="T20" s="13">
        <f t="shared" si="13"/>
        <v>0</v>
      </c>
      <c r="U20" s="13">
        <f t="shared" si="13"/>
        <v>0</v>
      </c>
      <c r="V20" s="13">
        <f t="shared" si="13"/>
        <v>0</v>
      </c>
      <c r="W20" s="13">
        <f t="shared" si="13"/>
        <v>0</v>
      </c>
      <c r="X20" s="13">
        <f t="shared" si="13"/>
        <v>0</v>
      </c>
      <c r="Y20" s="13">
        <f t="shared" si="13"/>
        <v>0</v>
      </c>
    </row>
    <row r="21">
      <c r="A21" s="7" t="s">
        <v>103</v>
      </c>
      <c r="B21" s="13">
        <f t="shared" ref="B21:Y21" si="14">SUM(B17:B20)</f>
        <v>103402.5</v>
      </c>
      <c r="C21" s="13">
        <f t="shared" si="14"/>
        <v>189003.4875</v>
      </c>
      <c r="D21" s="13">
        <f t="shared" si="14"/>
        <v>194268.4119</v>
      </c>
      <c r="E21" s="13">
        <f t="shared" si="14"/>
        <v>199684.7315</v>
      </c>
      <c r="F21" s="13">
        <f t="shared" si="14"/>
        <v>205256.9318</v>
      </c>
      <c r="G21" s="13">
        <f t="shared" si="14"/>
        <v>210989.6353</v>
      </c>
      <c r="H21" s="13">
        <f t="shared" si="14"/>
        <v>216887.6049</v>
      </c>
      <c r="I21" s="13">
        <f t="shared" si="14"/>
        <v>222955.7492</v>
      </c>
      <c r="J21" s="13">
        <f t="shared" si="14"/>
        <v>229199.1262</v>
      </c>
      <c r="K21" s="13">
        <f t="shared" si="14"/>
        <v>235622.9486</v>
      </c>
      <c r="L21" s="13">
        <f t="shared" si="14"/>
        <v>242232.5883</v>
      </c>
      <c r="M21" s="13">
        <f t="shared" si="14"/>
        <v>249033.5814</v>
      </c>
      <c r="N21" s="13">
        <f t="shared" si="14"/>
        <v>256031.6335</v>
      </c>
      <c r="O21" s="13">
        <f t="shared" si="14"/>
        <v>263232.6249</v>
      </c>
      <c r="P21" s="13">
        <f t="shared" si="14"/>
        <v>270642.6162</v>
      </c>
      <c r="Q21" s="13">
        <f t="shared" si="14"/>
        <v>278267.8538</v>
      </c>
      <c r="R21" s="13">
        <f t="shared" si="14"/>
        <v>286114.7756</v>
      </c>
      <c r="S21" s="13">
        <f t="shared" si="14"/>
        <v>294190.0175</v>
      </c>
      <c r="T21" s="13">
        <f t="shared" si="14"/>
        <v>302500.4192</v>
      </c>
      <c r="U21" s="13">
        <f t="shared" si="14"/>
        <v>311053.0306</v>
      </c>
      <c r="V21" s="13">
        <f t="shared" si="14"/>
        <v>319855.1188</v>
      </c>
      <c r="W21" s="13">
        <f t="shared" si="14"/>
        <v>328914.1746</v>
      </c>
      <c r="X21" s="13">
        <f t="shared" si="14"/>
        <v>338237.9195</v>
      </c>
      <c r="Y21" s="13">
        <f t="shared" si="14"/>
        <v>347834.3133</v>
      </c>
    </row>
    <row r="22">
      <c r="A22" s="7"/>
      <c r="B22" s="7"/>
      <c r="C22" s="7"/>
      <c r="D22" s="7"/>
      <c r="E22" s="7"/>
      <c r="F22" s="7"/>
      <c r="G22" s="7"/>
      <c r="H22" s="7"/>
      <c r="I22" s="7"/>
      <c r="J22" s="7"/>
      <c r="K22" s="7"/>
      <c r="L22" s="7"/>
      <c r="M22" s="7"/>
      <c r="N22" s="7"/>
      <c r="O22" s="7"/>
      <c r="P22" s="7"/>
      <c r="Q22" s="7"/>
      <c r="R22" s="7"/>
      <c r="S22" s="7"/>
      <c r="T22" s="7"/>
      <c r="U22" s="7"/>
      <c r="V22" s="7"/>
      <c r="W22" s="7"/>
      <c r="X22" s="7"/>
      <c r="Y22" s="7"/>
    </row>
    <row r="23">
      <c r="A23" s="7"/>
      <c r="B23" s="7"/>
      <c r="C23" s="7"/>
      <c r="D23" s="7"/>
      <c r="E23" s="7"/>
      <c r="F23" s="7"/>
      <c r="G23" s="7"/>
      <c r="H23" s="7"/>
      <c r="I23" s="7"/>
      <c r="J23" s="7"/>
      <c r="K23" s="7"/>
      <c r="L23" s="7"/>
      <c r="M23" s="7"/>
      <c r="N23" s="7"/>
      <c r="O23" s="7"/>
      <c r="P23" s="7"/>
      <c r="Q23" s="7"/>
      <c r="R23" s="7"/>
      <c r="S23" s="7"/>
      <c r="T23" s="7"/>
      <c r="U23" s="7"/>
      <c r="V23" s="7"/>
      <c r="W23" s="7"/>
      <c r="X23" s="7"/>
      <c r="Y23" s="7"/>
    </row>
    <row r="24">
      <c r="A24" s="7"/>
      <c r="B24" s="7"/>
      <c r="C24" s="7"/>
      <c r="D24" s="7"/>
      <c r="E24" s="7"/>
      <c r="F24" s="7"/>
      <c r="G24" s="7"/>
      <c r="H24" s="7"/>
      <c r="I24" s="7"/>
      <c r="J24" s="7"/>
      <c r="K24" s="7"/>
      <c r="L24" s="7"/>
      <c r="M24" s="7"/>
      <c r="N24" s="7"/>
      <c r="O24" s="7"/>
      <c r="P24" s="7"/>
      <c r="Q24" s="7"/>
      <c r="R24" s="7"/>
      <c r="S24" s="7"/>
      <c r="T24" s="7"/>
      <c r="U24" s="7"/>
      <c r="V24" s="7"/>
      <c r="W24" s="7"/>
      <c r="X24" s="7"/>
      <c r="Y24"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7.25"/>
  </cols>
  <sheetData>
    <row r="1">
      <c r="A1" s="7"/>
      <c r="B1" s="7" t="s">
        <v>57</v>
      </c>
      <c r="C1" s="7" t="s">
        <v>58</v>
      </c>
      <c r="D1" s="7" t="s">
        <v>59</v>
      </c>
      <c r="E1" s="7" t="s">
        <v>60</v>
      </c>
      <c r="F1" s="7" t="s">
        <v>61</v>
      </c>
      <c r="G1" s="7" t="s">
        <v>62</v>
      </c>
      <c r="H1" s="7" t="s">
        <v>63</v>
      </c>
      <c r="I1" s="7" t="s">
        <v>64</v>
      </c>
      <c r="J1" s="7" t="s">
        <v>65</v>
      </c>
      <c r="K1" s="7" t="s">
        <v>66</v>
      </c>
      <c r="L1" s="7" t="s">
        <v>67</v>
      </c>
      <c r="M1" s="7" t="s">
        <v>68</v>
      </c>
      <c r="N1" s="7" t="s">
        <v>69</v>
      </c>
      <c r="O1" s="7" t="s">
        <v>70</v>
      </c>
      <c r="P1" s="7" t="s">
        <v>71</v>
      </c>
      <c r="Q1" s="7" t="s">
        <v>72</v>
      </c>
      <c r="R1" s="7" t="s">
        <v>73</v>
      </c>
      <c r="S1" s="7" t="s">
        <v>74</v>
      </c>
      <c r="T1" s="7" t="s">
        <v>75</v>
      </c>
      <c r="U1" s="7" t="s">
        <v>76</v>
      </c>
      <c r="V1" s="7" t="s">
        <v>77</v>
      </c>
      <c r="W1" s="7" t="s">
        <v>78</v>
      </c>
      <c r="X1" s="7" t="s">
        <v>79</v>
      </c>
      <c r="Y1" s="7" t="s">
        <v>80</v>
      </c>
    </row>
    <row r="2">
      <c r="A2" s="7" t="s">
        <v>104</v>
      </c>
      <c r="B2" s="7"/>
      <c r="C2" s="7"/>
      <c r="D2" s="7"/>
      <c r="E2" s="7"/>
      <c r="F2" s="7"/>
      <c r="G2" s="7"/>
      <c r="H2" s="7"/>
      <c r="I2" s="7"/>
      <c r="J2" s="7"/>
      <c r="K2" s="7"/>
      <c r="L2" s="7"/>
      <c r="M2" s="7"/>
      <c r="N2" s="7"/>
      <c r="O2" s="7"/>
      <c r="P2" s="7"/>
      <c r="Q2" s="7"/>
      <c r="R2" s="7"/>
      <c r="S2" s="7"/>
      <c r="T2" s="7"/>
      <c r="U2" s="7"/>
      <c r="V2" s="7"/>
      <c r="W2" s="7"/>
      <c r="X2" s="7"/>
      <c r="Y2" s="7"/>
    </row>
    <row r="3">
      <c r="A3" s="7" t="str">
        <f>Assumptions!A45</f>
        <v>Flour</v>
      </c>
      <c r="B3" s="17">
        <v>0.0</v>
      </c>
      <c r="C3" s="21">
        <f t="shared" ref="C3:Y3" si="1">B23</f>
        <v>31.5</v>
      </c>
      <c r="D3" s="21">
        <f t="shared" si="1"/>
        <v>62.208</v>
      </c>
      <c r="E3" s="21">
        <f t="shared" si="1"/>
        <v>92.0523</v>
      </c>
      <c r="F3" s="21">
        <f t="shared" si="1"/>
        <v>120.9576876</v>
      </c>
      <c r="G3" s="21">
        <f t="shared" si="1"/>
        <v>148.8452906</v>
      </c>
      <c r="H3" s="21">
        <f t="shared" si="1"/>
        <v>175.6324235</v>
      </c>
      <c r="I3" s="21">
        <f t="shared" si="1"/>
        <v>201.2324284</v>
      </c>
      <c r="J3" s="21">
        <f t="shared" si="1"/>
        <v>225.5545093</v>
      </c>
      <c r="K3" s="21">
        <f t="shared" si="1"/>
        <v>248.5035595</v>
      </c>
      <c r="L3" s="21">
        <f t="shared" si="1"/>
        <v>269.9799832</v>
      </c>
      <c r="M3" s="21">
        <f t="shared" si="1"/>
        <v>289.8795086</v>
      </c>
      <c r="N3" s="21">
        <f t="shared" si="1"/>
        <v>308.0929952</v>
      </c>
      <c r="O3" s="21">
        <f t="shared" si="1"/>
        <v>324.5062322</v>
      </c>
      <c r="P3" s="21">
        <f t="shared" si="1"/>
        <v>338.9997296</v>
      </c>
      <c r="Q3" s="21">
        <f t="shared" si="1"/>
        <v>351.448501</v>
      </c>
      <c r="R3" s="21">
        <f t="shared" si="1"/>
        <v>361.7218379</v>
      </c>
      <c r="S3" s="21">
        <f t="shared" si="1"/>
        <v>369.6830748</v>
      </c>
      <c r="T3" s="21">
        <f t="shared" si="1"/>
        <v>375.1893453</v>
      </c>
      <c r="U3" s="21">
        <f t="shared" si="1"/>
        <v>378.0913286</v>
      </c>
      <c r="V3" s="21">
        <f t="shared" si="1"/>
        <v>378.2329862</v>
      </c>
      <c r="W3" s="21">
        <f t="shared" si="1"/>
        <v>375.4512879</v>
      </c>
      <c r="X3" s="21">
        <f t="shared" si="1"/>
        <v>369.5759272</v>
      </c>
      <c r="Y3" s="21">
        <f t="shared" si="1"/>
        <v>360.4290256</v>
      </c>
    </row>
    <row r="4">
      <c r="A4" s="7" t="str">
        <f>Assumptions!A46</f>
        <v>Sugar</v>
      </c>
      <c r="B4" s="17">
        <v>0.0</v>
      </c>
      <c r="C4" s="21">
        <f t="shared" ref="C4:Y4" si="2">B24</f>
        <v>16.1</v>
      </c>
      <c r="D4" s="21">
        <f t="shared" si="2"/>
        <v>31.918</v>
      </c>
      <c r="E4" s="21">
        <f t="shared" si="2"/>
        <v>47.42522</v>
      </c>
      <c r="F4" s="21">
        <f t="shared" si="2"/>
        <v>62.591461</v>
      </c>
      <c r="G4" s="21">
        <f t="shared" si="2"/>
        <v>77.38504587</v>
      </c>
      <c r="H4" s="21">
        <f t="shared" si="2"/>
        <v>91.77275788</v>
      </c>
      <c r="I4" s="21">
        <f t="shared" si="2"/>
        <v>105.7197769</v>
      </c>
      <c r="J4" s="21">
        <f t="shared" si="2"/>
        <v>119.1896129</v>
      </c>
      <c r="K4" s="21">
        <f t="shared" si="2"/>
        <v>132.1440372</v>
      </c>
      <c r="L4" s="21">
        <f t="shared" si="2"/>
        <v>144.5430106</v>
      </c>
      <c r="M4" s="21">
        <f t="shared" si="2"/>
        <v>156.3446092</v>
      </c>
      <c r="N4" s="21">
        <f t="shared" si="2"/>
        <v>167.5049467</v>
      </c>
      <c r="O4" s="21">
        <f t="shared" si="2"/>
        <v>177.9780945</v>
      </c>
      <c r="P4" s="21">
        <f t="shared" si="2"/>
        <v>187.7159976</v>
      </c>
      <c r="Q4" s="21">
        <f t="shared" si="2"/>
        <v>196.6683884</v>
      </c>
      <c r="R4" s="21">
        <f t="shared" si="2"/>
        <v>204.7826962</v>
      </c>
      <c r="S4" s="21">
        <f t="shared" si="2"/>
        <v>212.003954</v>
      </c>
      <c r="T4" s="21">
        <f t="shared" si="2"/>
        <v>218.2747005</v>
      </c>
      <c r="U4" s="21">
        <f t="shared" si="2"/>
        <v>223.5348798</v>
      </c>
      <c r="V4" s="21">
        <f t="shared" si="2"/>
        <v>227.721736</v>
      </c>
      <c r="W4" s="21">
        <f t="shared" si="2"/>
        <v>230.7697043</v>
      </c>
      <c r="X4" s="21">
        <f t="shared" si="2"/>
        <v>232.6102977</v>
      </c>
      <c r="Y4" s="21">
        <f t="shared" si="2"/>
        <v>233.1719891</v>
      </c>
    </row>
    <row r="5">
      <c r="A5" s="7" t="str">
        <f>Assumptions!A47</f>
        <v>Condensed Milk</v>
      </c>
      <c r="B5" s="17">
        <v>0.0</v>
      </c>
      <c r="C5" s="21">
        <f t="shared" ref="C5:Y5" si="3">B25</f>
        <v>4.8</v>
      </c>
      <c r="D5" s="21">
        <f t="shared" si="3"/>
        <v>9.712</v>
      </c>
      <c r="E5" s="21">
        <f t="shared" si="3"/>
        <v>14.72968</v>
      </c>
      <c r="F5" s="21">
        <f t="shared" si="3"/>
        <v>19.8460352</v>
      </c>
      <c r="G5" s="21">
        <f t="shared" si="3"/>
        <v>25.05333409</v>
      </c>
      <c r="H5" s="21">
        <f t="shared" si="3"/>
        <v>30.34307439</v>
      </c>
      <c r="I5" s="21">
        <f t="shared" si="3"/>
        <v>35.70593679</v>
      </c>
      <c r="J5" s="21">
        <f t="shared" si="3"/>
        <v>41.13173628</v>
      </c>
      <c r="K5" s="21">
        <f t="shared" si="3"/>
        <v>46.60937113</v>
      </c>
      <c r="L5" s="21">
        <f t="shared" si="3"/>
        <v>52.12676917</v>
      </c>
      <c r="M5" s="21">
        <f t="shared" si="3"/>
        <v>57.67083157</v>
      </c>
      <c r="N5" s="21">
        <f t="shared" si="3"/>
        <v>63.22737361</v>
      </c>
      <c r="O5" s="21">
        <f t="shared" si="3"/>
        <v>68.78106266</v>
      </c>
      <c r="P5" s="21">
        <f t="shared" si="3"/>
        <v>74.31535307</v>
      </c>
      <c r="Q5" s="21">
        <f t="shared" si="3"/>
        <v>79.81241776</v>
      </c>
      <c r="R5" s="21">
        <f t="shared" si="3"/>
        <v>85.25307659</v>
      </c>
      <c r="S5" s="21">
        <f t="shared" si="3"/>
        <v>90.61672105</v>
      </c>
      <c r="T5" s="21">
        <f t="shared" si="3"/>
        <v>95.88123546</v>
      </c>
      <c r="U5" s="21">
        <f t="shared" si="3"/>
        <v>101.0229142</v>
      </c>
      <c r="V5" s="21">
        <f t="shared" si="3"/>
        <v>106.0163749</v>
      </c>
      <c r="W5" s="21">
        <f t="shared" si="3"/>
        <v>110.8344677</v>
      </c>
      <c r="X5" s="21">
        <f t="shared" si="3"/>
        <v>115.4481796</v>
      </c>
      <c r="Y5" s="21">
        <f t="shared" si="3"/>
        <v>119.8265348</v>
      </c>
    </row>
    <row r="6">
      <c r="A6" s="7" t="str">
        <f>Assumptions!A48</f>
        <v>Vanilla Extract</v>
      </c>
      <c r="B6" s="17">
        <v>0.0</v>
      </c>
      <c r="C6" s="21">
        <f t="shared" ref="C6:Y6" si="4">B26</f>
        <v>0.4</v>
      </c>
      <c r="D6" s="21">
        <f t="shared" si="4"/>
        <v>0.804</v>
      </c>
      <c r="E6" s="21">
        <f t="shared" si="4"/>
        <v>1.21186</v>
      </c>
      <c r="F6" s="21">
        <f t="shared" si="4"/>
        <v>1.6234296</v>
      </c>
      <c r="G6" s="21">
        <f t="shared" si="4"/>
        <v>2.038547554</v>
      </c>
      <c r="H6" s="21">
        <f t="shared" si="4"/>
        <v>2.457041308</v>
      </c>
      <c r="I6" s="21">
        <f t="shared" si="4"/>
        <v>2.87872652</v>
      </c>
      <c r="J6" s="21">
        <f t="shared" si="4"/>
        <v>3.303406567</v>
      </c>
      <c r="K6" s="21">
        <f t="shared" si="4"/>
        <v>3.730872027</v>
      </c>
      <c r="L6" s="21">
        <f t="shared" si="4"/>
        <v>4.160900149</v>
      </c>
      <c r="M6" s="21">
        <f t="shared" si="4"/>
        <v>4.593254301</v>
      </c>
      <c r="N6" s="21">
        <f t="shared" si="4"/>
        <v>5.027683399</v>
      </c>
      <c r="O6" s="21">
        <f t="shared" si="4"/>
        <v>5.463921316</v>
      </c>
      <c r="P6" s="21">
        <f t="shared" si="4"/>
        <v>5.901686268</v>
      </c>
      <c r="Q6" s="21">
        <f t="shared" si="4"/>
        <v>6.340680183</v>
      </c>
      <c r="R6" s="21">
        <f t="shared" si="4"/>
        <v>6.780588039</v>
      </c>
      <c r="S6" s="21">
        <f t="shared" si="4"/>
        <v>7.221077191</v>
      </c>
      <c r="T6" s="21">
        <f t="shared" si="4"/>
        <v>7.66179666</v>
      </c>
      <c r="U6" s="21">
        <f t="shared" si="4"/>
        <v>8.102376413</v>
      </c>
      <c r="V6" s="21">
        <f t="shared" si="4"/>
        <v>8.542426601</v>
      </c>
      <c r="W6" s="21">
        <f t="shared" si="4"/>
        <v>8.981536782</v>
      </c>
      <c r="X6" s="21">
        <f t="shared" si="4"/>
        <v>9.419275116</v>
      </c>
      <c r="Y6" s="21">
        <f t="shared" si="4"/>
        <v>9.855187526</v>
      </c>
    </row>
    <row r="7">
      <c r="A7" s="7" t="str">
        <f>Assumptions!A49</f>
        <v>Tutti frutti</v>
      </c>
      <c r="B7" s="17">
        <v>0.0</v>
      </c>
      <c r="C7" s="21">
        <f t="shared" ref="C7:Y7" si="5">B27</f>
        <v>8</v>
      </c>
      <c r="D7" s="21">
        <f t="shared" si="5"/>
        <v>15.98</v>
      </c>
      <c r="E7" s="21">
        <f t="shared" si="5"/>
        <v>23.9342</v>
      </c>
      <c r="F7" s="21">
        <f t="shared" si="5"/>
        <v>31.856522</v>
      </c>
      <c r="G7" s="21">
        <f t="shared" si="5"/>
        <v>39.74059958</v>
      </c>
      <c r="H7" s="21">
        <f t="shared" si="5"/>
        <v>47.57976713</v>
      </c>
      <c r="I7" s="21">
        <f t="shared" si="5"/>
        <v>55.36704869</v>
      </c>
      <c r="J7" s="21">
        <f t="shared" si="5"/>
        <v>63.09514647</v>
      </c>
      <c r="K7" s="21">
        <f t="shared" si="5"/>
        <v>70.75642891</v>
      </c>
      <c r="L7" s="21">
        <f t="shared" si="5"/>
        <v>78.34291839</v>
      </c>
      <c r="M7" s="21">
        <f t="shared" si="5"/>
        <v>85.84627848</v>
      </c>
      <c r="N7" s="21">
        <f t="shared" si="5"/>
        <v>93.25780082</v>
      </c>
      <c r="O7" s="21">
        <f t="shared" si="5"/>
        <v>100.5683915</v>
      </c>
      <c r="P7" s="21">
        <f t="shared" si="5"/>
        <v>107.7685571</v>
      </c>
      <c r="Q7" s="21">
        <f t="shared" si="5"/>
        <v>114.8483899</v>
      </c>
      <c r="R7" s="21">
        <f t="shared" si="5"/>
        <v>121.7975532</v>
      </c>
      <c r="S7" s="21">
        <f t="shared" si="5"/>
        <v>128.6052656</v>
      </c>
      <c r="T7" s="21">
        <f t="shared" si="5"/>
        <v>135.2602851</v>
      </c>
      <c r="U7" s="21">
        <f t="shared" si="5"/>
        <v>141.7508924</v>
      </c>
      <c r="V7" s="21">
        <f t="shared" si="5"/>
        <v>148.064874</v>
      </c>
      <c r="W7" s="21">
        <f t="shared" si="5"/>
        <v>154.189504</v>
      </c>
      <c r="X7" s="21">
        <f t="shared" si="5"/>
        <v>160.1115267</v>
      </c>
      <c r="Y7" s="21">
        <f t="shared" si="5"/>
        <v>165.8171368</v>
      </c>
    </row>
    <row r="8">
      <c r="A8" s="7" t="str">
        <f>Assumptions!A50</f>
        <v>Cocoa</v>
      </c>
      <c r="B8" s="17">
        <v>0.0</v>
      </c>
      <c r="C8" s="21">
        <f t="shared" ref="C8:Y8" si="6">B28</f>
        <v>5.6</v>
      </c>
      <c r="D8" s="21">
        <f t="shared" si="6"/>
        <v>11.236</v>
      </c>
      <c r="E8" s="21">
        <f t="shared" si="6"/>
        <v>16.9038</v>
      </c>
      <c r="F8" s="21">
        <f t="shared" si="6"/>
        <v>22.5988628</v>
      </c>
      <c r="G8" s="21">
        <f t="shared" si="6"/>
        <v>28.31629544</v>
      </c>
      <c r="H8" s="21">
        <f t="shared" si="6"/>
        <v>34.05082972</v>
      </c>
      <c r="I8" s="21">
        <f t="shared" si="6"/>
        <v>39.79680185</v>
      </c>
      <c r="J8" s="21">
        <f t="shared" si="6"/>
        <v>45.54813104</v>
      </c>
      <c r="K8" s="21">
        <f t="shared" si="6"/>
        <v>51.2982971</v>
      </c>
      <c r="L8" s="21">
        <f t="shared" si="6"/>
        <v>57.04031703</v>
      </c>
      <c r="M8" s="21">
        <f t="shared" si="6"/>
        <v>62.7667204</v>
      </c>
      <c r="N8" s="21">
        <f t="shared" si="6"/>
        <v>68.46952363</v>
      </c>
      <c r="O8" s="21">
        <f t="shared" si="6"/>
        <v>74.14020302</v>
      </c>
      <c r="P8" s="21">
        <f t="shared" si="6"/>
        <v>79.76966653</v>
      </c>
      <c r="Q8" s="21">
        <f t="shared" si="6"/>
        <v>85.34822425</v>
      </c>
      <c r="R8" s="21">
        <f t="shared" si="6"/>
        <v>90.86555741</v>
      </c>
      <c r="S8" s="21">
        <f t="shared" si="6"/>
        <v>96.31068602</v>
      </c>
      <c r="T8" s="21">
        <f t="shared" si="6"/>
        <v>101.671935</v>
      </c>
      <c r="U8" s="21">
        <f t="shared" si="6"/>
        <v>106.9368985</v>
      </c>
      <c r="V8" s="21">
        <f t="shared" si="6"/>
        <v>112.0924032</v>
      </c>
      <c r="W8" s="21">
        <f t="shared" si="6"/>
        <v>117.1244689</v>
      </c>
      <c r="X8" s="21">
        <f t="shared" si="6"/>
        <v>122.0182684</v>
      </c>
      <c r="Y8" s="21">
        <f t="shared" si="6"/>
        <v>126.7580844</v>
      </c>
    </row>
    <row r="9">
      <c r="A9" s="7" t="str">
        <f>Assumptions!A51</f>
        <v>Pineapple powder</v>
      </c>
      <c r="B9" s="17">
        <v>0.0</v>
      </c>
      <c r="C9" s="21">
        <f t="shared" ref="C9:Y9" si="7">B29</f>
        <v>0.2</v>
      </c>
      <c r="D9" s="21">
        <f t="shared" si="7"/>
        <v>0.402</v>
      </c>
      <c r="E9" s="21">
        <f t="shared" si="7"/>
        <v>0.60602</v>
      </c>
      <c r="F9" s="21">
        <f t="shared" si="7"/>
        <v>0.8120802</v>
      </c>
      <c r="G9" s="21">
        <f t="shared" si="7"/>
        <v>1.020201002</v>
      </c>
      <c r="H9" s="21">
        <f t="shared" si="7"/>
        <v>1.230403012</v>
      </c>
      <c r="I9" s="21">
        <f t="shared" si="7"/>
        <v>1.442707042</v>
      </c>
      <c r="J9" s="21">
        <f t="shared" si="7"/>
        <v>1.657134113</v>
      </c>
      <c r="K9" s="21">
        <f t="shared" si="7"/>
        <v>1.873705454</v>
      </c>
      <c r="L9" s="21">
        <f t="shared" si="7"/>
        <v>2.092442508</v>
      </c>
      <c r="M9" s="21">
        <f t="shared" si="7"/>
        <v>2.313366933</v>
      </c>
      <c r="N9" s="21">
        <f t="shared" si="7"/>
        <v>2.536500603</v>
      </c>
      <c r="O9" s="21">
        <f t="shared" si="7"/>
        <v>2.761865609</v>
      </c>
      <c r="P9" s="21">
        <f t="shared" si="7"/>
        <v>2.989484265</v>
      </c>
      <c r="Q9" s="21">
        <f t="shared" si="7"/>
        <v>3.219379107</v>
      </c>
      <c r="R9" s="21">
        <f t="shared" si="7"/>
        <v>3.451572898</v>
      </c>
      <c r="S9" s="21">
        <f t="shared" si="7"/>
        <v>3.686088627</v>
      </c>
      <c r="T9" s="21">
        <f t="shared" si="7"/>
        <v>3.922949514</v>
      </c>
      <c r="U9" s="21">
        <f t="shared" si="7"/>
        <v>4.162179009</v>
      </c>
      <c r="V9" s="21">
        <f t="shared" si="7"/>
        <v>4.403800799</v>
      </c>
      <c r="W9" s="21">
        <f t="shared" si="7"/>
        <v>4.647838807</v>
      </c>
      <c r="X9" s="21">
        <f t="shared" si="7"/>
        <v>4.894317195</v>
      </c>
      <c r="Y9" s="21">
        <f t="shared" si="7"/>
        <v>5.143260367</v>
      </c>
    </row>
    <row r="10">
      <c r="A10" s="7" t="str">
        <f>Assumptions!A52</f>
        <v>Orange Powder</v>
      </c>
      <c r="B10" s="17">
        <v>0.0</v>
      </c>
      <c r="C10" s="21">
        <f t="shared" ref="C10:Y10" si="8">B30</f>
        <v>0.2</v>
      </c>
      <c r="D10" s="21">
        <f t="shared" si="8"/>
        <v>0.402</v>
      </c>
      <c r="E10" s="21">
        <f t="shared" si="8"/>
        <v>0.60602</v>
      </c>
      <c r="F10" s="21">
        <f t="shared" si="8"/>
        <v>0.8120802</v>
      </c>
      <c r="G10" s="21">
        <f t="shared" si="8"/>
        <v>1.020201002</v>
      </c>
      <c r="H10" s="21">
        <f t="shared" si="8"/>
        <v>1.230403012</v>
      </c>
      <c r="I10" s="21">
        <f t="shared" si="8"/>
        <v>1.442707042</v>
      </c>
      <c r="J10" s="21">
        <f t="shared" si="8"/>
        <v>1.657134113</v>
      </c>
      <c r="K10" s="21">
        <f t="shared" si="8"/>
        <v>1.873705454</v>
      </c>
      <c r="L10" s="21">
        <f t="shared" si="8"/>
        <v>2.092442508</v>
      </c>
      <c r="M10" s="21">
        <f t="shared" si="8"/>
        <v>2.313366933</v>
      </c>
      <c r="N10" s="21">
        <f t="shared" si="8"/>
        <v>2.536500603</v>
      </c>
      <c r="O10" s="21">
        <f t="shared" si="8"/>
        <v>2.761865609</v>
      </c>
      <c r="P10" s="21">
        <f t="shared" si="8"/>
        <v>2.989484265</v>
      </c>
      <c r="Q10" s="21">
        <f t="shared" si="8"/>
        <v>3.219379107</v>
      </c>
      <c r="R10" s="21">
        <f t="shared" si="8"/>
        <v>3.451572898</v>
      </c>
      <c r="S10" s="21">
        <f t="shared" si="8"/>
        <v>3.686088627</v>
      </c>
      <c r="T10" s="21">
        <f t="shared" si="8"/>
        <v>3.922949514</v>
      </c>
      <c r="U10" s="21">
        <f t="shared" si="8"/>
        <v>4.162179009</v>
      </c>
      <c r="V10" s="21">
        <f t="shared" si="8"/>
        <v>4.403800799</v>
      </c>
      <c r="W10" s="21">
        <f t="shared" si="8"/>
        <v>4.647838807</v>
      </c>
      <c r="X10" s="21">
        <f t="shared" si="8"/>
        <v>4.894317195</v>
      </c>
      <c r="Y10" s="21">
        <f t="shared" si="8"/>
        <v>5.143260367</v>
      </c>
    </row>
    <row r="11">
      <c r="A11" s="7" t="str">
        <f>Assumptions!A53</f>
        <v/>
      </c>
      <c r="B11" s="7"/>
      <c r="C11" s="7"/>
      <c r="D11" s="7"/>
      <c r="E11" s="7"/>
      <c r="F11" s="7"/>
      <c r="G11" s="7"/>
      <c r="H11" s="7"/>
      <c r="I11" s="7"/>
      <c r="J11" s="7"/>
      <c r="K11" s="7"/>
      <c r="L11" s="7"/>
      <c r="M11" s="7"/>
      <c r="N11" s="7"/>
      <c r="O11" s="7"/>
      <c r="P11" s="7"/>
      <c r="Q11" s="7"/>
      <c r="R11" s="7"/>
      <c r="S11" s="7"/>
      <c r="T11" s="7"/>
      <c r="U11" s="7"/>
      <c r="V11" s="7"/>
      <c r="W11" s="7"/>
      <c r="X11" s="7"/>
      <c r="Y11" s="7"/>
    </row>
    <row r="12">
      <c r="A12" s="7" t="s">
        <v>105</v>
      </c>
      <c r="B12" s="7"/>
      <c r="C12" s="7"/>
      <c r="D12" s="7"/>
      <c r="E12" s="7"/>
      <c r="F12" s="7"/>
      <c r="G12" s="7"/>
      <c r="H12" s="7"/>
      <c r="I12" s="7"/>
      <c r="J12" s="7"/>
      <c r="K12" s="7"/>
      <c r="L12" s="7"/>
      <c r="M12" s="7"/>
      <c r="N12" s="7"/>
      <c r="O12" s="7"/>
      <c r="P12" s="7"/>
      <c r="Q12" s="7"/>
      <c r="R12" s="7"/>
      <c r="S12" s="7"/>
      <c r="T12" s="7"/>
      <c r="U12" s="7"/>
      <c r="V12" s="7"/>
      <c r="W12" s="7"/>
      <c r="X12" s="7"/>
      <c r="Y12" s="7"/>
    </row>
    <row r="13">
      <c r="A13" s="7" t="str">
        <f t="shared" ref="A13:A20" si="9">A3</f>
        <v>Flour</v>
      </c>
      <c r="B13" s="21">
        <f>'Calcs-1'!B80-'Calcs-1'!B69</f>
        <v>31.5</v>
      </c>
      <c r="C13" s="21">
        <f>'Calcs-1'!C80-'Calcs-1'!C69</f>
        <v>30.708</v>
      </c>
      <c r="D13" s="21">
        <f>'Calcs-1'!D80-'Calcs-1'!D69</f>
        <v>29.8443</v>
      </c>
      <c r="E13" s="21">
        <f>'Calcs-1'!E80-'Calcs-1'!E69</f>
        <v>28.9053876</v>
      </c>
      <c r="F13" s="21">
        <f>'Calcs-1'!F80-'Calcs-1'!F69</f>
        <v>27.88760295</v>
      </c>
      <c r="G13" s="21">
        <f>'Calcs-1'!G80-'Calcs-1'!G69</f>
        <v>26.7871329</v>
      </c>
      <c r="H13" s="21">
        <f>'Calcs-1'!H80-'Calcs-1'!H69</f>
        <v>25.60000494</v>
      </c>
      <c r="I13" s="21">
        <f>'Calcs-1'!I80-'Calcs-1'!I69</f>
        <v>24.32208088</v>
      </c>
      <c r="J13" s="21">
        <f>'Calcs-1'!J80-'Calcs-1'!J69</f>
        <v>22.94905027</v>
      </c>
      <c r="K13" s="21">
        <f>'Calcs-1'!K80-'Calcs-1'!K69</f>
        <v>21.47642365</v>
      </c>
      <c r="L13" s="21">
        <f>'Calcs-1'!L80-'Calcs-1'!L69</f>
        <v>19.89952544</v>
      </c>
      <c r="M13" s="21">
        <f>'Calcs-1'!M80-'Calcs-1'!M69</f>
        <v>18.21348659</v>
      </c>
      <c r="N13" s="21">
        <f>'Calcs-1'!N80-'Calcs-1'!N69</f>
        <v>16.41323696</v>
      </c>
      <c r="O13" s="21">
        <f>'Calcs-1'!O80-'Calcs-1'!O69</f>
        <v>14.49349738</v>
      </c>
      <c r="P13" s="21">
        <f>'Calcs-1'!P80-'Calcs-1'!P69</f>
        <v>12.44877144</v>
      </c>
      <c r="Q13" s="21">
        <f>'Calcs-1'!Q80-'Calcs-1'!Q69</f>
        <v>10.27333691</v>
      </c>
      <c r="R13" s="21">
        <f>'Calcs-1'!R80-'Calcs-1'!R69</f>
        <v>7.961236876</v>
      </c>
      <c r="S13" s="21">
        <f>'Calcs-1'!S80-'Calcs-1'!S69</f>
        <v>5.506270472</v>
      </c>
      <c r="T13" s="21">
        <f>'Calcs-1'!T80-'Calcs-1'!T69</f>
        <v>2.901983337</v>
      </c>
      <c r="U13" s="21">
        <f>'Calcs-1'!U80-'Calcs-1'!U69</f>
        <v>0.1416576278</v>
      </c>
      <c r="V13" s="21">
        <f>'Calcs-1'!V80-'Calcs-1'!V69</f>
        <v>-2.781698318</v>
      </c>
      <c r="W13" s="21">
        <f>'Calcs-1'!W80-'Calcs-1'!W69</f>
        <v>-5.875360732</v>
      </c>
      <c r="X13" s="21">
        <f>'Calcs-1'!X80-'Calcs-1'!X69</f>
        <v>-9.146901571</v>
      </c>
      <c r="Y13" s="21">
        <f>'Calcs-1'!Y80-'Calcs-1'!Y69</f>
        <v>-12.60420012</v>
      </c>
    </row>
    <row r="14">
      <c r="A14" s="7" t="str">
        <f t="shared" si="9"/>
        <v>Sugar</v>
      </c>
      <c r="B14" s="21">
        <f>'Calcs-1'!B81-'Calcs-1'!B70</f>
        <v>16.1</v>
      </c>
      <c r="C14" s="21">
        <f>'Calcs-1'!C81-'Calcs-1'!C70</f>
        <v>15.818</v>
      </c>
      <c r="D14" s="21">
        <f>'Calcs-1'!D81-'Calcs-1'!D70</f>
        <v>15.50722</v>
      </c>
      <c r="E14" s="21">
        <f>'Calcs-1'!E81-'Calcs-1'!E70</f>
        <v>15.166241</v>
      </c>
      <c r="F14" s="21">
        <f>'Calcs-1'!F81-'Calcs-1'!F70</f>
        <v>14.79358487</v>
      </c>
      <c r="G14" s="21">
        <f>'Calcs-1'!G81-'Calcs-1'!G70</f>
        <v>14.38771201</v>
      </c>
      <c r="H14" s="21">
        <f>'Calcs-1'!H81-'Calcs-1'!H70</f>
        <v>13.94701899</v>
      </c>
      <c r="I14" s="21">
        <f>'Calcs-1'!I81-'Calcs-1'!I70</f>
        <v>13.469836</v>
      </c>
      <c r="J14" s="21">
        <f>'Calcs-1'!J81-'Calcs-1'!J70</f>
        <v>12.95442428</v>
      </c>
      <c r="K14" s="21">
        <f>'Calcs-1'!K81-'Calcs-1'!K70</f>
        <v>12.39897343</v>
      </c>
      <c r="L14" s="21">
        <f>'Calcs-1'!L81-'Calcs-1'!L70</f>
        <v>11.80159859</v>
      </c>
      <c r="M14" s="21">
        <f>'Calcs-1'!M81-'Calcs-1'!M70</f>
        <v>11.16033755</v>
      </c>
      <c r="N14" s="21">
        <f>'Calcs-1'!N81-'Calcs-1'!N70</f>
        <v>10.47314775</v>
      </c>
      <c r="O14" s="21">
        <f>'Calcs-1'!O81-'Calcs-1'!O70</f>
        <v>9.737903104</v>
      </c>
      <c r="P14" s="21">
        <f>'Calcs-1'!P81-'Calcs-1'!P70</f>
        <v>8.952390794</v>
      </c>
      <c r="Q14" s="21">
        <f>'Calcs-1'!Q81-'Calcs-1'!Q70</f>
        <v>8.114307864</v>
      </c>
      <c r="R14" s="21">
        <f>'Calcs-1'!R81-'Calcs-1'!R70</f>
        <v>7.221257725</v>
      </c>
      <c r="S14" s="21">
        <f>'Calcs-1'!S81-'Calcs-1'!S70</f>
        <v>6.270746513</v>
      </c>
      <c r="T14" s="21">
        <f>'Calcs-1'!T81-'Calcs-1'!T70</f>
        <v>5.260179314</v>
      </c>
      <c r="U14" s="21">
        <f>'Calcs-1'!U81-'Calcs-1'!U70</f>
        <v>4.186856231</v>
      </c>
      <c r="V14" s="21">
        <f>'Calcs-1'!V81-'Calcs-1'!V70</f>
        <v>3.047968318</v>
      </c>
      <c r="W14" s="21">
        <f>'Calcs-1'!W81-'Calcs-1'!W70</f>
        <v>1.840593346</v>
      </c>
      <c r="X14" s="21">
        <f>'Calcs-1'!X81-'Calcs-1'!X70</f>
        <v>0.5616914112</v>
      </c>
      <c r="Y14" s="21">
        <f>'Calcs-1'!Y81-'Calcs-1'!Y70</f>
        <v>-0.791899625</v>
      </c>
    </row>
    <row r="15">
      <c r="A15" s="7" t="str">
        <f t="shared" si="9"/>
        <v>Condensed Milk</v>
      </c>
      <c r="B15" s="21">
        <f>'Calcs-1'!B82-'Calcs-1'!B71</f>
        <v>4.8</v>
      </c>
      <c r="C15" s="21">
        <f>'Calcs-1'!C82-'Calcs-1'!C71</f>
        <v>4.912</v>
      </c>
      <c r="D15" s="21">
        <f>'Calcs-1'!D82-'Calcs-1'!D71</f>
        <v>5.01768</v>
      </c>
      <c r="E15" s="21">
        <f>'Calcs-1'!E82-'Calcs-1'!E71</f>
        <v>5.1163552</v>
      </c>
      <c r="F15" s="21">
        <f>'Calcs-1'!F82-'Calcs-1'!F71</f>
        <v>5.207298888</v>
      </c>
      <c r="G15" s="21">
        <f>'Calcs-1'!G82-'Calcs-1'!G71</f>
        <v>5.289740303</v>
      </c>
      <c r="H15" s="21">
        <f>'Calcs-1'!H82-'Calcs-1'!H71</f>
        <v>5.362862397</v>
      </c>
      <c r="I15" s="21">
        <f>'Calcs-1'!I82-'Calcs-1'!I71</f>
        <v>5.425799494</v>
      </c>
      <c r="J15" s="21">
        <f>'Calcs-1'!J82-'Calcs-1'!J71</f>
        <v>5.477634843</v>
      </c>
      <c r="K15" s="21">
        <f>'Calcs-1'!K82-'Calcs-1'!K71</f>
        <v>5.51739805</v>
      </c>
      <c r="L15" s="21">
        <f>'Calcs-1'!L82-'Calcs-1'!L71</f>
        <v>5.544062396</v>
      </c>
      <c r="M15" s="21">
        <f>'Calcs-1'!M82-'Calcs-1'!M71</f>
        <v>5.556542035</v>
      </c>
      <c r="N15" s="21">
        <f>'Calcs-1'!N82-'Calcs-1'!N71</f>
        <v>5.553689055</v>
      </c>
      <c r="O15" s="21">
        <f>'Calcs-1'!O82-'Calcs-1'!O71</f>
        <v>5.534290407</v>
      </c>
      <c r="P15" s="21">
        <f>'Calcs-1'!P82-'Calcs-1'!P71</f>
        <v>5.497064696</v>
      </c>
      <c r="Q15" s="21">
        <f>'Calcs-1'!Q82-'Calcs-1'!Q71</f>
        <v>5.440658822</v>
      </c>
      <c r="R15" s="21">
        <f>'Calcs-1'!R82-'Calcs-1'!R71</f>
        <v>5.363644464</v>
      </c>
      <c r="S15" s="21">
        <f>'Calcs-1'!S82-'Calcs-1'!S71</f>
        <v>5.264514413</v>
      </c>
      <c r="T15" s="21">
        <f>'Calcs-1'!T82-'Calcs-1'!T71</f>
        <v>5.141678728</v>
      </c>
      <c r="U15" s="21">
        <f>'Calcs-1'!U82-'Calcs-1'!U71</f>
        <v>4.993460721</v>
      </c>
      <c r="V15" s="21">
        <f>'Calcs-1'!V82-'Calcs-1'!V71</f>
        <v>4.818092764</v>
      </c>
      <c r="W15" s="21">
        <f>'Calcs-1'!W82-'Calcs-1'!W71</f>
        <v>4.613711896</v>
      </c>
      <c r="X15" s="21">
        <f>'Calcs-1'!X82-'Calcs-1'!X71</f>
        <v>4.378355242</v>
      </c>
      <c r="Y15" s="21">
        <f>'Calcs-1'!Y82-'Calcs-1'!Y71</f>
        <v>4.109955217</v>
      </c>
    </row>
    <row r="16">
      <c r="A16" s="7" t="str">
        <f t="shared" si="9"/>
        <v>Vanilla Extract</v>
      </c>
      <c r="B16" s="21">
        <f>'Calcs-1'!B83-'Calcs-1'!B72</f>
        <v>0.4</v>
      </c>
      <c r="C16" s="21">
        <f>'Calcs-1'!C83-'Calcs-1'!C72</f>
        <v>0.404</v>
      </c>
      <c r="D16" s="21">
        <f>'Calcs-1'!D83-'Calcs-1'!D72</f>
        <v>0.40786</v>
      </c>
      <c r="E16" s="21">
        <f>'Calcs-1'!E83-'Calcs-1'!E72</f>
        <v>0.4115696</v>
      </c>
      <c r="F16" s="21">
        <f>'Calcs-1'!F83-'Calcs-1'!F72</f>
        <v>0.415117954</v>
      </c>
      <c r="G16" s="21">
        <f>'Calcs-1'!G83-'Calcs-1'!G72</f>
        <v>0.4184937538</v>
      </c>
      <c r="H16" s="21">
        <f>'Calcs-1'!H83-'Calcs-1'!H72</f>
        <v>0.4216852125</v>
      </c>
      <c r="I16" s="21">
        <f>'Calcs-1'!I83-'Calcs-1'!I72</f>
        <v>0.4246800468</v>
      </c>
      <c r="J16" s="21">
        <f>'Calcs-1'!J83-'Calcs-1'!J72</f>
        <v>0.4274654597</v>
      </c>
      <c r="K16" s="21">
        <f>'Calcs-1'!K83-'Calcs-1'!K72</f>
        <v>0.4300281217</v>
      </c>
      <c r="L16" s="21">
        <f>'Calcs-1'!L83-'Calcs-1'!L72</f>
        <v>0.4323541519</v>
      </c>
      <c r="M16" s="21">
        <f>'Calcs-1'!M83-'Calcs-1'!M72</f>
        <v>0.4344290981</v>
      </c>
      <c r="N16" s="21">
        <f>'Calcs-1'!N83-'Calcs-1'!N72</f>
        <v>0.436237917</v>
      </c>
      <c r="O16" s="21">
        <f>'Calcs-1'!O83-'Calcs-1'!O72</f>
        <v>0.4377649525</v>
      </c>
      <c r="P16" s="21">
        <f>'Calcs-1'!P83-'Calcs-1'!P72</f>
        <v>0.4389939145</v>
      </c>
      <c r="Q16" s="21">
        <f>'Calcs-1'!Q83-'Calcs-1'!Q72</f>
        <v>0.4399078564</v>
      </c>
      <c r="R16" s="21">
        <f>'Calcs-1'!R83-'Calcs-1'!R72</f>
        <v>0.4404891515</v>
      </c>
      <c r="S16" s="21">
        <f>'Calcs-1'!S83-'Calcs-1'!S72</f>
        <v>0.4407194698</v>
      </c>
      <c r="T16" s="21">
        <f>'Calcs-1'!T83-'Calcs-1'!T72</f>
        <v>0.4405797527</v>
      </c>
      <c r="U16" s="21">
        <f>'Calcs-1'!U83-'Calcs-1'!U72</f>
        <v>0.4400501876</v>
      </c>
      <c r="V16" s="21">
        <f>'Calcs-1'!V83-'Calcs-1'!V72</f>
        <v>0.4391101816</v>
      </c>
      <c r="W16" s="21">
        <f>'Calcs-1'!W83-'Calcs-1'!W72</f>
        <v>0.4377383343</v>
      </c>
      <c r="X16" s="21">
        <f>'Calcs-1'!X83-'Calcs-1'!X72</f>
        <v>0.4359124095</v>
      </c>
      <c r="Y16" s="21">
        <f>'Calcs-1'!Y83-'Calcs-1'!Y72</f>
        <v>0.4336093064</v>
      </c>
    </row>
    <row r="17">
      <c r="A17" s="7" t="str">
        <f t="shared" si="9"/>
        <v>Tutti frutti</v>
      </c>
      <c r="B17" s="21">
        <f>'Calcs-1'!B84-'Calcs-1'!B73</f>
        <v>8</v>
      </c>
      <c r="C17" s="21">
        <f>'Calcs-1'!C84-'Calcs-1'!C73</f>
        <v>7.98</v>
      </c>
      <c r="D17" s="21">
        <f>'Calcs-1'!D84-'Calcs-1'!D73</f>
        <v>7.9542</v>
      </c>
      <c r="E17" s="21">
        <f>'Calcs-1'!E84-'Calcs-1'!E73</f>
        <v>7.922322</v>
      </c>
      <c r="F17" s="21">
        <f>'Calcs-1'!F84-'Calcs-1'!F73</f>
        <v>7.88407758</v>
      </c>
      <c r="G17" s="21">
        <f>'Calcs-1'!G84-'Calcs-1'!G73</f>
        <v>7.839167546</v>
      </c>
      <c r="H17" s="21">
        <f>'Calcs-1'!H84-'Calcs-1'!H73</f>
        <v>7.787281563</v>
      </c>
      <c r="I17" s="21">
        <f>'Calcs-1'!I84-'Calcs-1'!I73</f>
        <v>7.728097781</v>
      </c>
      <c r="J17" s="21">
        <f>'Calcs-1'!J84-'Calcs-1'!J73</f>
        <v>7.661282441</v>
      </c>
      <c r="K17" s="21">
        <f>'Calcs-1'!K84-'Calcs-1'!K73</f>
        <v>7.586489475</v>
      </c>
      <c r="L17" s="21">
        <f>'Calcs-1'!L84-'Calcs-1'!L73</f>
        <v>7.503360092</v>
      </c>
      <c r="M17" s="21">
        <f>'Calcs-1'!M84-'Calcs-1'!M73</f>
        <v>7.411522345</v>
      </c>
      <c r="N17" s="21">
        <f>'Calcs-1'!N84-'Calcs-1'!N73</f>
        <v>7.310590695</v>
      </c>
      <c r="O17" s="21">
        <f>'Calcs-1'!O84-'Calcs-1'!O73</f>
        <v>7.20016555</v>
      </c>
      <c r="P17" s="21">
        <f>'Calcs-1'!P84-'Calcs-1'!P73</f>
        <v>7.079832792</v>
      </c>
      <c r="Q17" s="21">
        <f>'Calcs-1'!Q84-'Calcs-1'!Q73</f>
        <v>6.949163298</v>
      </c>
      <c r="R17" s="21">
        <f>'Calcs-1'!R84-'Calcs-1'!R73</f>
        <v>6.807712429</v>
      </c>
      <c r="S17" s="21">
        <f>'Calcs-1'!S84-'Calcs-1'!S73</f>
        <v>6.655019518</v>
      </c>
      <c r="T17" s="21">
        <f>'Calcs-1'!T84-'Calcs-1'!T73</f>
        <v>6.490607335</v>
      </c>
      <c r="U17" s="21">
        <f>'Calcs-1'!U84-'Calcs-1'!U73</f>
        <v>6.31398153</v>
      </c>
      <c r="V17" s="21">
        <f>'Calcs-1'!V84-'Calcs-1'!V73</f>
        <v>6.124630071</v>
      </c>
      <c r="W17" s="21">
        <f>'Calcs-1'!W84-'Calcs-1'!W73</f>
        <v>5.922022651</v>
      </c>
      <c r="X17" s="21">
        <f>'Calcs-1'!X84-'Calcs-1'!X73</f>
        <v>5.705610081</v>
      </c>
      <c r="Y17" s="21">
        <f>'Calcs-1'!Y84-'Calcs-1'!Y73</f>
        <v>5.474823669</v>
      </c>
    </row>
    <row r="18">
      <c r="A18" s="7" t="str">
        <f t="shared" si="9"/>
        <v>Cocoa</v>
      </c>
      <c r="B18" s="21">
        <f>'Calcs-1'!B85-'Calcs-1'!B74</f>
        <v>5.6</v>
      </c>
      <c r="C18" s="21">
        <f>'Calcs-1'!C85-'Calcs-1'!C74</f>
        <v>5.636</v>
      </c>
      <c r="D18" s="21">
        <f>'Calcs-1'!D85-'Calcs-1'!D74</f>
        <v>5.6678</v>
      </c>
      <c r="E18" s="21">
        <f>'Calcs-1'!E85-'Calcs-1'!E74</f>
        <v>5.6950628</v>
      </c>
      <c r="F18" s="21">
        <f>'Calcs-1'!F85-'Calcs-1'!F74</f>
        <v>5.717432636</v>
      </c>
      <c r="G18" s="21">
        <f>'Calcs-1'!G85-'Calcs-1'!G74</f>
        <v>5.734534285</v>
      </c>
      <c r="H18" s="21">
        <f>'Calcs-1'!H85-'Calcs-1'!H74</f>
        <v>5.745972131</v>
      </c>
      <c r="I18" s="21">
        <f>'Calcs-1'!I85-'Calcs-1'!I74</f>
        <v>5.751329184</v>
      </c>
      <c r="J18" s="21">
        <f>'Calcs-1'!J85-'Calcs-1'!J74</f>
        <v>5.750166065</v>
      </c>
      <c r="K18" s="21">
        <f>'Calcs-1'!K85-'Calcs-1'!K74</f>
        <v>5.742019932</v>
      </c>
      <c r="L18" s="21">
        <f>'Calcs-1'!L85-'Calcs-1'!L74</f>
        <v>5.726403371</v>
      </c>
      <c r="M18" s="21">
        <f>'Calcs-1'!M85-'Calcs-1'!M74</f>
        <v>5.702803226</v>
      </c>
      <c r="N18" s="21">
        <f>'Calcs-1'!N85-'Calcs-1'!N74</f>
        <v>5.670679388</v>
      </c>
      <c r="O18" s="21">
        <f>'Calcs-1'!O85-'Calcs-1'!O74</f>
        <v>5.629463516</v>
      </c>
      <c r="P18" s="21">
        <f>'Calcs-1'!P85-'Calcs-1'!P74</f>
        <v>5.578557719</v>
      </c>
      <c r="Q18" s="21">
        <f>'Calcs-1'!Q85-'Calcs-1'!Q74</f>
        <v>5.517333159</v>
      </c>
      <c r="R18" s="21">
        <f>'Calcs-1'!R85-'Calcs-1'!R74</f>
        <v>5.445128611</v>
      </c>
      <c r="S18" s="21">
        <f>'Calcs-1'!S85-'Calcs-1'!S74</f>
        <v>5.361248945</v>
      </c>
      <c r="T18" s="21">
        <f>'Calcs-1'!T85-'Calcs-1'!T74</f>
        <v>5.264963548</v>
      </c>
      <c r="U18" s="21">
        <f>'Calcs-1'!U85-'Calcs-1'!U74</f>
        <v>5.155504675</v>
      </c>
      <c r="V18" s="21">
        <f>'Calcs-1'!V85-'Calcs-1'!V74</f>
        <v>5.032065724</v>
      </c>
      <c r="W18" s="21">
        <f>'Calcs-1'!W85-'Calcs-1'!W74</f>
        <v>4.893799441</v>
      </c>
      <c r="X18" s="21">
        <f>'Calcs-1'!X85-'Calcs-1'!X74</f>
        <v>4.739816039</v>
      </c>
      <c r="Y18" s="21">
        <f>'Calcs-1'!Y85-'Calcs-1'!Y74</f>
        <v>4.569181239</v>
      </c>
    </row>
    <row r="19">
      <c r="A19" s="7" t="str">
        <f t="shared" si="9"/>
        <v>Pineapple powder</v>
      </c>
      <c r="B19" s="21">
        <f>'Calcs-1'!B86-'Calcs-1'!B75</f>
        <v>0.2</v>
      </c>
      <c r="C19" s="21">
        <f>'Calcs-1'!C86-'Calcs-1'!C75</f>
        <v>0.202</v>
      </c>
      <c r="D19" s="21">
        <f>'Calcs-1'!D86-'Calcs-1'!D75</f>
        <v>0.20402</v>
      </c>
      <c r="E19" s="21">
        <f>'Calcs-1'!E86-'Calcs-1'!E75</f>
        <v>0.2060602</v>
      </c>
      <c r="F19" s="21">
        <f>'Calcs-1'!F86-'Calcs-1'!F75</f>
        <v>0.208120802</v>
      </c>
      <c r="G19" s="21">
        <f>'Calcs-1'!G86-'Calcs-1'!G75</f>
        <v>0.21020201</v>
      </c>
      <c r="H19" s="21">
        <f>'Calcs-1'!H86-'Calcs-1'!H75</f>
        <v>0.2123040301</v>
      </c>
      <c r="I19" s="21">
        <f>'Calcs-1'!I86-'Calcs-1'!I75</f>
        <v>0.2144270704</v>
      </c>
      <c r="J19" s="21">
        <f>'Calcs-1'!J86-'Calcs-1'!J75</f>
        <v>0.2165713411</v>
      </c>
      <c r="K19" s="21">
        <f>'Calcs-1'!K86-'Calcs-1'!K75</f>
        <v>0.2187370545</v>
      </c>
      <c r="L19" s="21">
        <f>'Calcs-1'!L86-'Calcs-1'!L75</f>
        <v>0.2209244251</v>
      </c>
      <c r="M19" s="21">
        <f>'Calcs-1'!M86-'Calcs-1'!M75</f>
        <v>0.2231336693</v>
      </c>
      <c r="N19" s="21">
        <f>'Calcs-1'!N86-'Calcs-1'!N75</f>
        <v>0.225365006</v>
      </c>
      <c r="O19" s="21">
        <f>'Calcs-1'!O86-'Calcs-1'!O75</f>
        <v>0.2276186561</v>
      </c>
      <c r="P19" s="21">
        <f>'Calcs-1'!P86-'Calcs-1'!P75</f>
        <v>0.2298948426</v>
      </c>
      <c r="Q19" s="21">
        <f>'Calcs-1'!Q86-'Calcs-1'!Q75</f>
        <v>0.2321937911</v>
      </c>
      <c r="R19" s="21">
        <f>'Calcs-1'!R86-'Calcs-1'!R75</f>
        <v>0.234515729</v>
      </c>
      <c r="S19" s="21">
        <f>'Calcs-1'!S86-'Calcs-1'!S75</f>
        <v>0.2368608863</v>
      </c>
      <c r="T19" s="21">
        <f>'Calcs-1'!T86-'Calcs-1'!T75</f>
        <v>0.2392294951</v>
      </c>
      <c r="U19" s="21">
        <f>'Calcs-1'!U86-'Calcs-1'!U75</f>
        <v>0.2416217901</v>
      </c>
      <c r="V19" s="21">
        <f>'Calcs-1'!V86-'Calcs-1'!V75</f>
        <v>0.244038008</v>
      </c>
      <c r="W19" s="21">
        <f>'Calcs-1'!W86-'Calcs-1'!W75</f>
        <v>0.2464783881</v>
      </c>
      <c r="X19" s="21">
        <f>'Calcs-1'!X86-'Calcs-1'!X75</f>
        <v>0.248943172</v>
      </c>
      <c r="Y19" s="21">
        <f>'Calcs-1'!Y86-'Calcs-1'!Y75</f>
        <v>0.2514326037</v>
      </c>
    </row>
    <row r="20">
      <c r="A20" s="7" t="str">
        <f t="shared" si="9"/>
        <v>Orange Powder</v>
      </c>
      <c r="B20" s="21">
        <f>'Calcs-1'!B87-'Calcs-1'!B76</f>
        <v>0.2</v>
      </c>
      <c r="C20" s="21">
        <f>'Calcs-1'!C87-'Calcs-1'!C76</f>
        <v>0.202</v>
      </c>
      <c r="D20" s="21">
        <f>'Calcs-1'!D87-'Calcs-1'!D76</f>
        <v>0.20402</v>
      </c>
      <c r="E20" s="21">
        <f>'Calcs-1'!E87-'Calcs-1'!E76</f>
        <v>0.2060602</v>
      </c>
      <c r="F20" s="21">
        <f>'Calcs-1'!F87-'Calcs-1'!F76</f>
        <v>0.208120802</v>
      </c>
      <c r="G20" s="21">
        <f>'Calcs-1'!G87-'Calcs-1'!G76</f>
        <v>0.21020201</v>
      </c>
      <c r="H20" s="21">
        <f>'Calcs-1'!H87-'Calcs-1'!H76</f>
        <v>0.2123040301</v>
      </c>
      <c r="I20" s="21">
        <f>'Calcs-1'!I87-'Calcs-1'!I76</f>
        <v>0.2144270704</v>
      </c>
      <c r="J20" s="21">
        <f>'Calcs-1'!J87-'Calcs-1'!J76</f>
        <v>0.2165713411</v>
      </c>
      <c r="K20" s="21">
        <f>'Calcs-1'!K87-'Calcs-1'!K76</f>
        <v>0.2187370545</v>
      </c>
      <c r="L20" s="21">
        <f>'Calcs-1'!L87-'Calcs-1'!L76</f>
        <v>0.2209244251</v>
      </c>
      <c r="M20" s="21">
        <f>'Calcs-1'!M87-'Calcs-1'!M76</f>
        <v>0.2231336693</v>
      </c>
      <c r="N20" s="21">
        <f>'Calcs-1'!N87-'Calcs-1'!N76</f>
        <v>0.225365006</v>
      </c>
      <c r="O20" s="21">
        <f>'Calcs-1'!O87-'Calcs-1'!O76</f>
        <v>0.2276186561</v>
      </c>
      <c r="P20" s="21">
        <f>'Calcs-1'!P87-'Calcs-1'!P76</f>
        <v>0.2298948426</v>
      </c>
      <c r="Q20" s="21">
        <f>'Calcs-1'!Q87-'Calcs-1'!Q76</f>
        <v>0.2321937911</v>
      </c>
      <c r="R20" s="21">
        <f>'Calcs-1'!R87-'Calcs-1'!R76</f>
        <v>0.234515729</v>
      </c>
      <c r="S20" s="21">
        <f>'Calcs-1'!S87-'Calcs-1'!S76</f>
        <v>0.2368608863</v>
      </c>
      <c r="T20" s="21">
        <f>'Calcs-1'!T87-'Calcs-1'!T76</f>
        <v>0.2392294951</v>
      </c>
      <c r="U20" s="21">
        <f>'Calcs-1'!U87-'Calcs-1'!U76</f>
        <v>0.2416217901</v>
      </c>
      <c r="V20" s="21">
        <f>'Calcs-1'!V87-'Calcs-1'!V76</f>
        <v>0.244038008</v>
      </c>
      <c r="W20" s="21">
        <f>'Calcs-1'!W87-'Calcs-1'!W76</f>
        <v>0.2464783881</v>
      </c>
      <c r="X20" s="21">
        <f>'Calcs-1'!X87-'Calcs-1'!X76</f>
        <v>0.248943172</v>
      </c>
      <c r="Y20" s="21">
        <f>'Calcs-1'!Y87-'Calcs-1'!Y76</f>
        <v>0.2514326037</v>
      </c>
    </row>
    <row r="21">
      <c r="A21" s="7"/>
      <c r="B21" s="7"/>
      <c r="C21" s="7"/>
      <c r="D21" s="7"/>
      <c r="E21" s="7"/>
      <c r="F21" s="7"/>
      <c r="G21" s="7"/>
      <c r="H21" s="7"/>
      <c r="I21" s="7"/>
      <c r="J21" s="7"/>
      <c r="K21" s="7"/>
      <c r="L21" s="7"/>
      <c r="M21" s="7"/>
      <c r="N21" s="7"/>
      <c r="O21" s="7"/>
      <c r="P21" s="7"/>
      <c r="Q21" s="7"/>
      <c r="R21" s="7"/>
      <c r="S21" s="7"/>
      <c r="T21" s="7"/>
      <c r="U21" s="7"/>
      <c r="V21" s="7"/>
      <c r="W21" s="7"/>
      <c r="X21" s="7"/>
      <c r="Y21" s="7"/>
    </row>
    <row r="22">
      <c r="A22" s="7" t="s">
        <v>106</v>
      </c>
      <c r="B22" s="7"/>
      <c r="C22" s="7"/>
      <c r="D22" s="7"/>
      <c r="E22" s="7"/>
      <c r="F22" s="7"/>
      <c r="G22" s="7"/>
      <c r="H22" s="7"/>
      <c r="I22" s="7"/>
      <c r="J22" s="7"/>
      <c r="K22" s="7"/>
      <c r="L22" s="7"/>
      <c r="M22" s="7"/>
      <c r="N22" s="7"/>
      <c r="O22" s="7"/>
      <c r="P22" s="7"/>
      <c r="Q22" s="7"/>
      <c r="R22" s="7"/>
      <c r="S22" s="7"/>
      <c r="T22" s="7"/>
      <c r="U22" s="7"/>
      <c r="V22" s="7"/>
      <c r="W22" s="7"/>
      <c r="X22" s="7"/>
      <c r="Y22" s="7"/>
    </row>
    <row r="23">
      <c r="A23" s="7" t="str">
        <f t="shared" ref="A23:A30" si="11">A13</f>
        <v>Flour</v>
      </c>
      <c r="B23" s="21">
        <f t="shared" ref="B23:Y23" si="10">B3+B13</f>
        <v>31.5</v>
      </c>
      <c r="C23" s="21">
        <f t="shared" si="10"/>
        <v>62.208</v>
      </c>
      <c r="D23" s="21">
        <f t="shared" si="10"/>
        <v>92.0523</v>
      </c>
      <c r="E23" s="21">
        <f t="shared" si="10"/>
        <v>120.9576876</v>
      </c>
      <c r="F23" s="21">
        <f t="shared" si="10"/>
        <v>148.8452906</v>
      </c>
      <c r="G23" s="21">
        <f t="shared" si="10"/>
        <v>175.6324235</v>
      </c>
      <c r="H23" s="21">
        <f t="shared" si="10"/>
        <v>201.2324284</v>
      </c>
      <c r="I23" s="21">
        <f t="shared" si="10"/>
        <v>225.5545093</v>
      </c>
      <c r="J23" s="21">
        <f t="shared" si="10"/>
        <v>248.5035595</v>
      </c>
      <c r="K23" s="21">
        <f t="shared" si="10"/>
        <v>269.9799832</v>
      </c>
      <c r="L23" s="21">
        <f t="shared" si="10"/>
        <v>289.8795086</v>
      </c>
      <c r="M23" s="21">
        <f t="shared" si="10"/>
        <v>308.0929952</v>
      </c>
      <c r="N23" s="21">
        <f t="shared" si="10"/>
        <v>324.5062322</v>
      </c>
      <c r="O23" s="21">
        <f t="shared" si="10"/>
        <v>338.9997296</v>
      </c>
      <c r="P23" s="21">
        <f t="shared" si="10"/>
        <v>351.448501</v>
      </c>
      <c r="Q23" s="21">
        <f t="shared" si="10"/>
        <v>361.7218379</v>
      </c>
      <c r="R23" s="21">
        <f t="shared" si="10"/>
        <v>369.6830748</v>
      </c>
      <c r="S23" s="21">
        <f t="shared" si="10"/>
        <v>375.1893453</v>
      </c>
      <c r="T23" s="21">
        <f t="shared" si="10"/>
        <v>378.0913286</v>
      </c>
      <c r="U23" s="21">
        <f t="shared" si="10"/>
        <v>378.2329862</v>
      </c>
      <c r="V23" s="21">
        <f t="shared" si="10"/>
        <v>375.4512879</v>
      </c>
      <c r="W23" s="21">
        <f t="shared" si="10"/>
        <v>369.5759272</v>
      </c>
      <c r="X23" s="21">
        <f t="shared" si="10"/>
        <v>360.4290256</v>
      </c>
      <c r="Y23" s="21">
        <f t="shared" si="10"/>
        <v>347.8248255</v>
      </c>
    </row>
    <row r="24">
      <c r="A24" s="7" t="str">
        <f t="shared" si="11"/>
        <v>Sugar</v>
      </c>
      <c r="B24" s="21">
        <f t="shared" ref="B24:Y24" si="12">B4+B14</f>
        <v>16.1</v>
      </c>
      <c r="C24" s="21">
        <f t="shared" si="12"/>
        <v>31.918</v>
      </c>
      <c r="D24" s="21">
        <f t="shared" si="12"/>
        <v>47.42522</v>
      </c>
      <c r="E24" s="21">
        <f t="shared" si="12"/>
        <v>62.591461</v>
      </c>
      <c r="F24" s="21">
        <f t="shared" si="12"/>
        <v>77.38504587</v>
      </c>
      <c r="G24" s="21">
        <f t="shared" si="12"/>
        <v>91.77275788</v>
      </c>
      <c r="H24" s="21">
        <f t="shared" si="12"/>
        <v>105.7197769</v>
      </c>
      <c r="I24" s="21">
        <f t="shared" si="12"/>
        <v>119.1896129</v>
      </c>
      <c r="J24" s="21">
        <f t="shared" si="12"/>
        <v>132.1440372</v>
      </c>
      <c r="K24" s="21">
        <f t="shared" si="12"/>
        <v>144.5430106</v>
      </c>
      <c r="L24" s="21">
        <f t="shared" si="12"/>
        <v>156.3446092</v>
      </c>
      <c r="M24" s="21">
        <f t="shared" si="12"/>
        <v>167.5049467</v>
      </c>
      <c r="N24" s="21">
        <f t="shared" si="12"/>
        <v>177.9780945</v>
      </c>
      <c r="O24" s="21">
        <f t="shared" si="12"/>
        <v>187.7159976</v>
      </c>
      <c r="P24" s="21">
        <f t="shared" si="12"/>
        <v>196.6683884</v>
      </c>
      <c r="Q24" s="21">
        <f t="shared" si="12"/>
        <v>204.7826962</v>
      </c>
      <c r="R24" s="21">
        <f t="shared" si="12"/>
        <v>212.003954</v>
      </c>
      <c r="S24" s="21">
        <f t="shared" si="12"/>
        <v>218.2747005</v>
      </c>
      <c r="T24" s="21">
        <f t="shared" si="12"/>
        <v>223.5348798</v>
      </c>
      <c r="U24" s="21">
        <f t="shared" si="12"/>
        <v>227.721736</v>
      </c>
      <c r="V24" s="21">
        <f t="shared" si="12"/>
        <v>230.7697043</v>
      </c>
      <c r="W24" s="21">
        <f t="shared" si="12"/>
        <v>232.6102977</v>
      </c>
      <c r="X24" s="21">
        <f t="shared" si="12"/>
        <v>233.1719891</v>
      </c>
      <c r="Y24" s="21">
        <f t="shared" si="12"/>
        <v>232.3800895</v>
      </c>
    </row>
    <row r="25">
      <c r="A25" s="7" t="str">
        <f t="shared" si="11"/>
        <v>Condensed Milk</v>
      </c>
      <c r="B25" s="21">
        <f t="shared" ref="B25:Y25" si="13">B5+B15</f>
        <v>4.8</v>
      </c>
      <c r="C25" s="21">
        <f t="shared" si="13"/>
        <v>9.712</v>
      </c>
      <c r="D25" s="21">
        <f t="shared" si="13"/>
        <v>14.72968</v>
      </c>
      <c r="E25" s="21">
        <f t="shared" si="13"/>
        <v>19.8460352</v>
      </c>
      <c r="F25" s="21">
        <f t="shared" si="13"/>
        <v>25.05333409</v>
      </c>
      <c r="G25" s="21">
        <f t="shared" si="13"/>
        <v>30.34307439</v>
      </c>
      <c r="H25" s="21">
        <f t="shared" si="13"/>
        <v>35.70593679</v>
      </c>
      <c r="I25" s="21">
        <f t="shared" si="13"/>
        <v>41.13173628</v>
      </c>
      <c r="J25" s="21">
        <f t="shared" si="13"/>
        <v>46.60937113</v>
      </c>
      <c r="K25" s="21">
        <f t="shared" si="13"/>
        <v>52.12676917</v>
      </c>
      <c r="L25" s="21">
        <f t="shared" si="13"/>
        <v>57.67083157</v>
      </c>
      <c r="M25" s="21">
        <f t="shared" si="13"/>
        <v>63.22737361</v>
      </c>
      <c r="N25" s="21">
        <f t="shared" si="13"/>
        <v>68.78106266</v>
      </c>
      <c r="O25" s="21">
        <f t="shared" si="13"/>
        <v>74.31535307</v>
      </c>
      <c r="P25" s="21">
        <f t="shared" si="13"/>
        <v>79.81241776</v>
      </c>
      <c r="Q25" s="21">
        <f t="shared" si="13"/>
        <v>85.25307659</v>
      </c>
      <c r="R25" s="21">
        <f t="shared" si="13"/>
        <v>90.61672105</v>
      </c>
      <c r="S25" s="21">
        <f t="shared" si="13"/>
        <v>95.88123546</v>
      </c>
      <c r="T25" s="21">
        <f t="shared" si="13"/>
        <v>101.0229142</v>
      </c>
      <c r="U25" s="21">
        <f t="shared" si="13"/>
        <v>106.0163749</v>
      </c>
      <c r="V25" s="21">
        <f t="shared" si="13"/>
        <v>110.8344677</v>
      </c>
      <c r="W25" s="21">
        <f t="shared" si="13"/>
        <v>115.4481796</v>
      </c>
      <c r="X25" s="21">
        <f t="shared" si="13"/>
        <v>119.8265348</v>
      </c>
      <c r="Y25" s="21">
        <f t="shared" si="13"/>
        <v>123.93649</v>
      </c>
    </row>
    <row r="26">
      <c r="A26" s="7" t="str">
        <f t="shared" si="11"/>
        <v>Vanilla Extract</v>
      </c>
      <c r="B26" s="21">
        <f t="shared" ref="B26:Y26" si="14">B6+B16</f>
        <v>0.4</v>
      </c>
      <c r="C26" s="21">
        <f t="shared" si="14"/>
        <v>0.804</v>
      </c>
      <c r="D26" s="21">
        <f t="shared" si="14"/>
        <v>1.21186</v>
      </c>
      <c r="E26" s="21">
        <f t="shared" si="14"/>
        <v>1.6234296</v>
      </c>
      <c r="F26" s="21">
        <f t="shared" si="14"/>
        <v>2.038547554</v>
      </c>
      <c r="G26" s="21">
        <f t="shared" si="14"/>
        <v>2.457041308</v>
      </c>
      <c r="H26" s="21">
        <f t="shared" si="14"/>
        <v>2.87872652</v>
      </c>
      <c r="I26" s="21">
        <f t="shared" si="14"/>
        <v>3.303406567</v>
      </c>
      <c r="J26" s="21">
        <f t="shared" si="14"/>
        <v>3.730872027</v>
      </c>
      <c r="K26" s="21">
        <f t="shared" si="14"/>
        <v>4.160900149</v>
      </c>
      <c r="L26" s="21">
        <f t="shared" si="14"/>
        <v>4.593254301</v>
      </c>
      <c r="M26" s="21">
        <f t="shared" si="14"/>
        <v>5.027683399</v>
      </c>
      <c r="N26" s="21">
        <f t="shared" si="14"/>
        <v>5.463921316</v>
      </c>
      <c r="O26" s="21">
        <f t="shared" si="14"/>
        <v>5.901686268</v>
      </c>
      <c r="P26" s="21">
        <f t="shared" si="14"/>
        <v>6.340680183</v>
      </c>
      <c r="Q26" s="21">
        <f t="shared" si="14"/>
        <v>6.780588039</v>
      </c>
      <c r="R26" s="21">
        <f t="shared" si="14"/>
        <v>7.221077191</v>
      </c>
      <c r="S26" s="21">
        <f t="shared" si="14"/>
        <v>7.66179666</v>
      </c>
      <c r="T26" s="21">
        <f t="shared" si="14"/>
        <v>8.102376413</v>
      </c>
      <c r="U26" s="21">
        <f t="shared" si="14"/>
        <v>8.542426601</v>
      </c>
      <c r="V26" s="21">
        <f t="shared" si="14"/>
        <v>8.981536782</v>
      </c>
      <c r="W26" s="21">
        <f t="shared" si="14"/>
        <v>9.419275116</v>
      </c>
      <c r="X26" s="21">
        <f t="shared" si="14"/>
        <v>9.855187526</v>
      </c>
      <c r="Y26" s="21">
        <f t="shared" si="14"/>
        <v>10.28879683</v>
      </c>
    </row>
    <row r="27">
      <c r="A27" s="7" t="str">
        <f t="shared" si="11"/>
        <v>Tutti frutti</v>
      </c>
      <c r="B27" s="21">
        <f t="shared" ref="B27:Y27" si="15">B7+B17</f>
        <v>8</v>
      </c>
      <c r="C27" s="21">
        <f t="shared" si="15"/>
        <v>15.98</v>
      </c>
      <c r="D27" s="21">
        <f t="shared" si="15"/>
        <v>23.9342</v>
      </c>
      <c r="E27" s="21">
        <f t="shared" si="15"/>
        <v>31.856522</v>
      </c>
      <c r="F27" s="21">
        <f t="shared" si="15"/>
        <v>39.74059958</v>
      </c>
      <c r="G27" s="21">
        <f t="shared" si="15"/>
        <v>47.57976713</v>
      </c>
      <c r="H27" s="21">
        <f t="shared" si="15"/>
        <v>55.36704869</v>
      </c>
      <c r="I27" s="21">
        <f t="shared" si="15"/>
        <v>63.09514647</v>
      </c>
      <c r="J27" s="21">
        <f t="shared" si="15"/>
        <v>70.75642891</v>
      </c>
      <c r="K27" s="21">
        <f t="shared" si="15"/>
        <v>78.34291839</v>
      </c>
      <c r="L27" s="21">
        <f t="shared" si="15"/>
        <v>85.84627848</v>
      </c>
      <c r="M27" s="21">
        <f t="shared" si="15"/>
        <v>93.25780082</v>
      </c>
      <c r="N27" s="21">
        <f t="shared" si="15"/>
        <v>100.5683915</v>
      </c>
      <c r="O27" s="21">
        <f t="shared" si="15"/>
        <v>107.7685571</v>
      </c>
      <c r="P27" s="21">
        <f t="shared" si="15"/>
        <v>114.8483899</v>
      </c>
      <c r="Q27" s="21">
        <f t="shared" si="15"/>
        <v>121.7975532</v>
      </c>
      <c r="R27" s="21">
        <f t="shared" si="15"/>
        <v>128.6052656</v>
      </c>
      <c r="S27" s="21">
        <f t="shared" si="15"/>
        <v>135.2602851</v>
      </c>
      <c r="T27" s="21">
        <f t="shared" si="15"/>
        <v>141.7508924</v>
      </c>
      <c r="U27" s="21">
        <f t="shared" si="15"/>
        <v>148.064874</v>
      </c>
      <c r="V27" s="21">
        <f t="shared" si="15"/>
        <v>154.189504</v>
      </c>
      <c r="W27" s="21">
        <f t="shared" si="15"/>
        <v>160.1115267</v>
      </c>
      <c r="X27" s="21">
        <f t="shared" si="15"/>
        <v>165.8171368</v>
      </c>
      <c r="Y27" s="21">
        <f t="shared" si="15"/>
        <v>171.2919604</v>
      </c>
    </row>
    <row r="28">
      <c r="A28" s="7" t="str">
        <f t="shared" si="11"/>
        <v>Cocoa</v>
      </c>
      <c r="B28" s="21">
        <f t="shared" ref="B28:Y28" si="16">B8+B18</f>
        <v>5.6</v>
      </c>
      <c r="C28" s="21">
        <f t="shared" si="16"/>
        <v>11.236</v>
      </c>
      <c r="D28" s="21">
        <f t="shared" si="16"/>
        <v>16.9038</v>
      </c>
      <c r="E28" s="21">
        <f t="shared" si="16"/>
        <v>22.5988628</v>
      </c>
      <c r="F28" s="21">
        <f t="shared" si="16"/>
        <v>28.31629544</v>
      </c>
      <c r="G28" s="21">
        <f t="shared" si="16"/>
        <v>34.05082972</v>
      </c>
      <c r="H28" s="21">
        <f t="shared" si="16"/>
        <v>39.79680185</v>
      </c>
      <c r="I28" s="21">
        <f t="shared" si="16"/>
        <v>45.54813104</v>
      </c>
      <c r="J28" s="21">
        <f t="shared" si="16"/>
        <v>51.2982971</v>
      </c>
      <c r="K28" s="21">
        <f t="shared" si="16"/>
        <v>57.04031703</v>
      </c>
      <c r="L28" s="21">
        <f t="shared" si="16"/>
        <v>62.7667204</v>
      </c>
      <c r="M28" s="21">
        <f t="shared" si="16"/>
        <v>68.46952363</v>
      </c>
      <c r="N28" s="21">
        <f t="shared" si="16"/>
        <v>74.14020302</v>
      </c>
      <c r="O28" s="21">
        <f t="shared" si="16"/>
        <v>79.76966653</v>
      </c>
      <c r="P28" s="21">
        <f t="shared" si="16"/>
        <v>85.34822425</v>
      </c>
      <c r="Q28" s="21">
        <f t="shared" si="16"/>
        <v>90.86555741</v>
      </c>
      <c r="R28" s="21">
        <f t="shared" si="16"/>
        <v>96.31068602</v>
      </c>
      <c r="S28" s="21">
        <f t="shared" si="16"/>
        <v>101.671935</v>
      </c>
      <c r="T28" s="21">
        <f t="shared" si="16"/>
        <v>106.9368985</v>
      </c>
      <c r="U28" s="21">
        <f t="shared" si="16"/>
        <v>112.0924032</v>
      </c>
      <c r="V28" s="21">
        <f t="shared" si="16"/>
        <v>117.1244689</v>
      </c>
      <c r="W28" s="21">
        <f t="shared" si="16"/>
        <v>122.0182684</v>
      </c>
      <c r="X28" s="21">
        <f t="shared" si="16"/>
        <v>126.7580844</v>
      </c>
      <c r="Y28" s="21">
        <f t="shared" si="16"/>
        <v>131.3272656</v>
      </c>
    </row>
    <row r="29">
      <c r="A29" s="7" t="str">
        <f t="shared" si="11"/>
        <v>Pineapple powder</v>
      </c>
      <c r="B29" s="21">
        <f t="shared" ref="B29:Y29" si="17">B9+B19</f>
        <v>0.2</v>
      </c>
      <c r="C29" s="21">
        <f t="shared" si="17"/>
        <v>0.402</v>
      </c>
      <c r="D29" s="21">
        <f t="shared" si="17"/>
        <v>0.60602</v>
      </c>
      <c r="E29" s="21">
        <f t="shared" si="17"/>
        <v>0.8120802</v>
      </c>
      <c r="F29" s="21">
        <f t="shared" si="17"/>
        <v>1.020201002</v>
      </c>
      <c r="G29" s="21">
        <f t="shared" si="17"/>
        <v>1.230403012</v>
      </c>
      <c r="H29" s="21">
        <f t="shared" si="17"/>
        <v>1.442707042</v>
      </c>
      <c r="I29" s="21">
        <f t="shared" si="17"/>
        <v>1.657134113</v>
      </c>
      <c r="J29" s="21">
        <f t="shared" si="17"/>
        <v>1.873705454</v>
      </c>
      <c r="K29" s="21">
        <f t="shared" si="17"/>
        <v>2.092442508</v>
      </c>
      <c r="L29" s="21">
        <f t="shared" si="17"/>
        <v>2.313366933</v>
      </c>
      <c r="M29" s="21">
        <f t="shared" si="17"/>
        <v>2.536500603</v>
      </c>
      <c r="N29" s="21">
        <f t="shared" si="17"/>
        <v>2.761865609</v>
      </c>
      <c r="O29" s="21">
        <f t="shared" si="17"/>
        <v>2.989484265</v>
      </c>
      <c r="P29" s="21">
        <f t="shared" si="17"/>
        <v>3.219379107</v>
      </c>
      <c r="Q29" s="21">
        <f t="shared" si="17"/>
        <v>3.451572898</v>
      </c>
      <c r="R29" s="21">
        <f t="shared" si="17"/>
        <v>3.686088627</v>
      </c>
      <c r="S29" s="21">
        <f t="shared" si="17"/>
        <v>3.922949514</v>
      </c>
      <c r="T29" s="21">
        <f t="shared" si="17"/>
        <v>4.162179009</v>
      </c>
      <c r="U29" s="21">
        <f t="shared" si="17"/>
        <v>4.403800799</v>
      </c>
      <c r="V29" s="21">
        <f t="shared" si="17"/>
        <v>4.647838807</v>
      </c>
      <c r="W29" s="21">
        <f t="shared" si="17"/>
        <v>4.894317195</v>
      </c>
      <c r="X29" s="21">
        <f t="shared" si="17"/>
        <v>5.143260367</v>
      </c>
      <c r="Y29" s="21">
        <f t="shared" si="17"/>
        <v>5.394692971</v>
      </c>
    </row>
    <row r="30">
      <c r="A30" s="7" t="str">
        <f t="shared" si="11"/>
        <v>Orange Powder</v>
      </c>
      <c r="B30" s="21">
        <f t="shared" ref="B30:Y30" si="18">B10+B20</f>
        <v>0.2</v>
      </c>
      <c r="C30" s="21">
        <f t="shared" si="18"/>
        <v>0.402</v>
      </c>
      <c r="D30" s="21">
        <f t="shared" si="18"/>
        <v>0.60602</v>
      </c>
      <c r="E30" s="21">
        <f t="shared" si="18"/>
        <v>0.8120802</v>
      </c>
      <c r="F30" s="21">
        <f t="shared" si="18"/>
        <v>1.020201002</v>
      </c>
      <c r="G30" s="21">
        <f t="shared" si="18"/>
        <v>1.230403012</v>
      </c>
      <c r="H30" s="21">
        <f t="shared" si="18"/>
        <v>1.442707042</v>
      </c>
      <c r="I30" s="21">
        <f t="shared" si="18"/>
        <v>1.657134113</v>
      </c>
      <c r="J30" s="21">
        <f t="shared" si="18"/>
        <v>1.873705454</v>
      </c>
      <c r="K30" s="21">
        <f t="shared" si="18"/>
        <v>2.092442508</v>
      </c>
      <c r="L30" s="21">
        <f t="shared" si="18"/>
        <v>2.313366933</v>
      </c>
      <c r="M30" s="21">
        <f t="shared" si="18"/>
        <v>2.536500603</v>
      </c>
      <c r="N30" s="21">
        <f t="shared" si="18"/>
        <v>2.761865609</v>
      </c>
      <c r="O30" s="21">
        <f t="shared" si="18"/>
        <v>2.989484265</v>
      </c>
      <c r="P30" s="21">
        <f t="shared" si="18"/>
        <v>3.219379107</v>
      </c>
      <c r="Q30" s="21">
        <f t="shared" si="18"/>
        <v>3.451572898</v>
      </c>
      <c r="R30" s="21">
        <f t="shared" si="18"/>
        <v>3.686088627</v>
      </c>
      <c r="S30" s="21">
        <f t="shared" si="18"/>
        <v>3.922949514</v>
      </c>
      <c r="T30" s="21">
        <f t="shared" si="18"/>
        <v>4.162179009</v>
      </c>
      <c r="U30" s="21">
        <f t="shared" si="18"/>
        <v>4.403800799</v>
      </c>
      <c r="V30" s="21">
        <f t="shared" si="18"/>
        <v>4.647838807</v>
      </c>
      <c r="W30" s="21">
        <f t="shared" si="18"/>
        <v>4.894317195</v>
      </c>
      <c r="X30" s="21">
        <f t="shared" si="18"/>
        <v>5.143260367</v>
      </c>
      <c r="Y30" s="21">
        <f t="shared" si="18"/>
        <v>5.394692971</v>
      </c>
    </row>
    <row r="31">
      <c r="A31" s="7"/>
      <c r="B31" s="7"/>
      <c r="C31" s="7"/>
      <c r="D31" s="7"/>
      <c r="E31" s="7"/>
      <c r="F31" s="7"/>
      <c r="G31" s="7"/>
      <c r="H31" s="7"/>
      <c r="I31" s="7"/>
      <c r="J31" s="7"/>
      <c r="K31" s="7"/>
      <c r="L31" s="7"/>
      <c r="M31" s="7"/>
      <c r="N31" s="7"/>
      <c r="O31" s="7"/>
      <c r="P31" s="7"/>
      <c r="Q31" s="7"/>
      <c r="R31" s="7"/>
      <c r="S31" s="7"/>
      <c r="T31" s="7"/>
      <c r="U31" s="7"/>
      <c r="V31" s="7"/>
      <c r="W31" s="7"/>
      <c r="X31" s="7"/>
      <c r="Y31" s="7"/>
    </row>
    <row r="32">
      <c r="A32" s="10" t="s">
        <v>107</v>
      </c>
      <c r="B32" s="7"/>
      <c r="C32" s="7"/>
      <c r="D32" s="7"/>
      <c r="E32" s="7"/>
      <c r="F32" s="7"/>
      <c r="G32" s="7"/>
      <c r="H32" s="7"/>
      <c r="I32" s="7"/>
      <c r="J32" s="7"/>
      <c r="K32" s="7"/>
      <c r="L32" s="7"/>
      <c r="M32" s="7"/>
      <c r="N32" s="7"/>
      <c r="O32" s="7"/>
      <c r="P32" s="7"/>
      <c r="Q32" s="7"/>
      <c r="R32" s="7"/>
      <c r="S32" s="7"/>
      <c r="T32" s="7"/>
      <c r="U32" s="7"/>
      <c r="V32" s="7"/>
      <c r="W32" s="7"/>
      <c r="X32" s="7"/>
      <c r="Y32" s="7"/>
    </row>
    <row r="33">
      <c r="A33" s="7" t="str">
        <f t="shared" ref="A33:A40" si="19">A23</f>
        <v>Flour</v>
      </c>
      <c r="B33" s="13">
        <f>B23*Assumptions!$B45</f>
        <v>1575</v>
      </c>
      <c r="C33" s="13">
        <f>C23*Assumptions!$B45</f>
        <v>3110.4</v>
      </c>
      <c r="D33" s="13">
        <f>D23*Assumptions!$B45</f>
        <v>4602.615</v>
      </c>
      <c r="E33" s="13">
        <f>E23*Assumptions!$B45</f>
        <v>6047.88438</v>
      </c>
      <c r="F33" s="13">
        <f>F23*Assumptions!$B45</f>
        <v>7442.264528</v>
      </c>
      <c r="G33" s="13">
        <f>G23*Assumptions!$B45</f>
        <v>8781.621173</v>
      </c>
      <c r="H33" s="13">
        <f>H23*Assumptions!$B45</f>
        <v>10061.62142</v>
      </c>
      <c r="I33" s="13">
        <f>I23*Assumptions!$B45</f>
        <v>11277.72546</v>
      </c>
      <c r="J33" s="13">
        <f>J23*Assumptions!$B45</f>
        <v>12425.17798</v>
      </c>
      <c r="K33" s="13">
        <f>K23*Assumptions!$B45</f>
        <v>13498.99916</v>
      </c>
      <c r="L33" s="13">
        <f>L23*Assumptions!$B45</f>
        <v>14493.97543</v>
      </c>
      <c r="M33" s="13">
        <f>M23*Assumptions!$B45</f>
        <v>15404.64976</v>
      </c>
      <c r="N33" s="13">
        <f>N23*Assumptions!$B45</f>
        <v>16225.31161</v>
      </c>
      <c r="O33" s="13">
        <f>O23*Assumptions!$B45</f>
        <v>16949.98648</v>
      </c>
      <c r="P33" s="13">
        <f>P23*Assumptions!$B45</f>
        <v>17572.42505</v>
      </c>
      <c r="Q33" s="13">
        <f>Q23*Assumptions!$B45</f>
        <v>18086.0919</v>
      </c>
      <c r="R33" s="13">
        <f>R23*Assumptions!$B45</f>
        <v>18484.15374</v>
      </c>
      <c r="S33" s="13">
        <f>S23*Assumptions!$B45</f>
        <v>18759.46726</v>
      </c>
      <c r="T33" s="13">
        <f>T23*Assumptions!$B45</f>
        <v>18904.56643</v>
      </c>
      <c r="U33" s="13">
        <f>U23*Assumptions!$B45</f>
        <v>18911.64931</v>
      </c>
      <c r="V33" s="13">
        <f>V23*Assumptions!$B45</f>
        <v>18772.5644</v>
      </c>
      <c r="W33" s="13">
        <f>W23*Assumptions!$B45</f>
        <v>18478.79636</v>
      </c>
      <c r="X33" s="13">
        <f>X23*Assumptions!$B45</f>
        <v>18021.45128</v>
      </c>
      <c r="Y33" s="13">
        <f>Y23*Assumptions!$B45</f>
        <v>17391.24127</v>
      </c>
    </row>
    <row r="34">
      <c r="A34" s="7" t="str">
        <f t="shared" si="19"/>
        <v>Sugar</v>
      </c>
      <c r="B34" s="13">
        <f>B24*Assumptions!$B46</f>
        <v>644</v>
      </c>
      <c r="C34" s="13">
        <f>C24*Assumptions!$B46</f>
        <v>1276.72</v>
      </c>
      <c r="D34" s="13">
        <f>D24*Assumptions!$B46</f>
        <v>1897.0088</v>
      </c>
      <c r="E34" s="13">
        <f>E24*Assumptions!$B46</f>
        <v>2503.65844</v>
      </c>
      <c r="F34" s="13">
        <f>F24*Assumptions!$B46</f>
        <v>3095.401835</v>
      </c>
      <c r="G34" s="13">
        <f>G24*Assumptions!$B46</f>
        <v>3670.910315</v>
      </c>
      <c r="H34" s="13">
        <f>H24*Assumptions!$B46</f>
        <v>4228.791075</v>
      </c>
      <c r="I34" s="13">
        <f>I24*Assumptions!$B46</f>
        <v>4767.584515</v>
      </c>
      <c r="J34" s="13">
        <f>J24*Assumptions!$B46</f>
        <v>5285.761486</v>
      </c>
      <c r="K34" s="13">
        <f>K24*Assumptions!$B46</f>
        <v>5781.720423</v>
      </c>
      <c r="L34" s="13">
        <f>L24*Assumptions!$B46</f>
        <v>6253.784367</v>
      </c>
      <c r="M34" s="13">
        <f>M24*Assumptions!$B46</f>
        <v>6700.197869</v>
      </c>
      <c r="N34" s="13">
        <f>N24*Assumptions!$B46</f>
        <v>7119.123779</v>
      </c>
      <c r="O34" s="13">
        <f>O24*Assumptions!$B46</f>
        <v>7508.639903</v>
      </c>
      <c r="P34" s="13">
        <f>P24*Assumptions!$B46</f>
        <v>7866.735535</v>
      </c>
      <c r="Q34" s="13">
        <f>Q24*Assumptions!$B46</f>
        <v>8191.307849</v>
      </c>
      <c r="R34" s="13">
        <f>R24*Assumptions!$B46</f>
        <v>8480.158158</v>
      </c>
      <c r="S34" s="13">
        <f>S24*Assumptions!$B46</f>
        <v>8730.988019</v>
      </c>
      <c r="T34" s="13">
        <f>T24*Assumptions!$B46</f>
        <v>8941.395191</v>
      </c>
      <c r="U34" s="13">
        <f>U24*Assumptions!$B46</f>
        <v>9108.869441</v>
      </c>
      <c r="V34" s="13">
        <f>V24*Assumptions!$B46</f>
        <v>9230.788173</v>
      </c>
      <c r="W34" s="13">
        <f>W24*Assumptions!$B46</f>
        <v>9304.411907</v>
      </c>
      <c r="X34" s="13">
        <f>X24*Assumptions!$B46</f>
        <v>9326.879564</v>
      </c>
      <c r="Y34" s="13">
        <f>Y24*Assumptions!$B46</f>
        <v>9295.203579</v>
      </c>
    </row>
    <row r="35">
      <c r="A35" s="7" t="str">
        <f t="shared" si="19"/>
        <v>Condensed Milk</v>
      </c>
      <c r="B35" s="13">
        <f>B25*Assumptions!$B47</f>
        <v>1200</v>
      </c>
      <c r="C35" s="13">
        <f>C25*Assumptions!$B47</f>
        <v>2428</v>
      </c>
      <c r="D35" s="13">
        <f>D25*Assumptions!$B47</f>
        <v>3682.42</v>
      </c>
      <c r="E35" s="13">
        <f>E25*Assumptions!$B47</f>
        <v>4961.5088</v>
      </c>
      <c r="F35" s="13">
        <f>F25*Assumptions!$B47</f>
        <v>6263.333522</v>
      </c>
      <c r="G35" s="13">
        <f>G25*Assumptions!$B47</f>
        <v>7585.768598</v>
      </c>
      <c r="H35" s="13">
        <f>H25*Assumptions!$B47</f>
        <v>8926.484197</v>
      </c>
      <c r="I35" s="13">
        <f>I25*Assumptions!$B47</f>
        <v>10282.93407</v>
      </c>
      <c r="J35" s="13">
        <f>J25*Assumptions!$B47</f>
        <v>11652.34278</v>
      </c>
      <c r="K35" s="13">
        <f>K25*Assumptions!$B47</f>
        <v>13031.69229</v>
      </c>
      <c r="L35" s="13">
        <f>L25*Assumptions!$B47</f>
        <v>14417.70789</v>
      </c>
      <c r="M35" s="13">
        <f>M25*Assumptions!$B47</f>
        <v>15806.8434</v>
      </c>
      <c r="N35" s="13">
        <f>N25*Assumptions!$B47</f>
        <v>17195.26567</v>
      </c>
      <c r="O35" s="13">
        <f>O25*Assumptions!$B47</f>
        <v>18578.83827</v>
      </c>
      <c r="P35" s="13">
        <f>P25*Assumptions!$B47</f>
        <v>19953.10444</v>
      </c>
      <c r="Q35" s="13">
        <f>Q25*Assumptions!$B47</f>
        <v>21313.26915</v>
      </c>
      <c r="R35" s="13">
        <f>R25*Assumptions!$B47</f>
        <v>22654.18026</v>
      </c>
      <c r="S35" s="13">
        <f>S25*Assumptions!$B47</f>
        <v>23970.30887</v>
      </c>
      <c r="T35" s="13">
        <f>T25*Assumptions!$B47</f>
        <v>25255.72855</v>
      </c>
      <c r="U35" s="13">
        <f>U25*Assumptions!$B47</f>
        <v>26504.09373</v>
      </c>
      <c r="V35" s="13">
        <f>V25*Assumptions!$B47</f>
        <v>27708.61692</v>
      </c>
      <c r="W35" s="13">
        <f>W25*Assumptions!$B47</f>
        <v>28862.04489</v>
      </c>
      <c r="X35" s="13">
        <f>X25*Assumptions!$B47</f>
        <v>29956.6337</v>
      </c>
      <c r="Y35" s="13">
        <f>Y25*Assumptions!$B47</f>
        <v>30984.12251</v>
      </c>
    </row>
    <row r="36">
      <c r="A36" s="7" t="str">
        <f t="shared" si="19"/>
        <v>Vanilla Extract</v>
      </c>
      <c r="B36" s="13">
        <f>B26*Assumptions!$B48</f>
        <v>1000</v>
      </c>
      <c r="C36" s="13">
        <f>C26*Assumptions!$B48</f>
        <v>2010</v>
      </c>
      <c r="D36" s="13">
        <f>D26*Assumptions!$B48</f>
        <v>3029.65</v>
      </c>
      <c r="E36" s="13">
        <f>E26*Assumptions!$B48</f>
        <v>4058.574</v>
      </c>
      <c r="F36" s="13">
        <f>F26*Assumptions!$B48</f>
        <v>5096.368885</v>
      </c>
      <c r="G36" s="13">
        <f>G26*Assumptions!$B48</f>
        <v>6142.60327</v>
      </c>
      <c r="H36" s="13">
        <f>H26*Assumptions!$B48</f>
        <v>7196.816301</v>
      </c>
      <c r="I36" s="13">
        <f>I26*Assumptions!$B48</f>
        <v>8258.516418</v>
      </c>
      <c r="J36" s="13">
        <f>J26*Assumptions!$B48</f>
        <v>9327.180067</v>
      </c>
      <c r="K36" s="13">
        <f>K26*Assumptions!$B48</f>
        <v>10402.25037</v>
      </c>
      <c r="L36" s="13">
        <f>L26*Assumptions!$B48</f>
        <v>11483.13575</v>
      </c>
      <c r="M36" s="13">
        <f>M26*Assumptions!$B48</f>
        <v>12569.2085</v>
      </c>
      <c r="N36" s="13">
        <f>N26*Assumptions!$B48</f>
        <v>13659.80329</v>
      </c>
      <c r="O36" s="13">
        <f>O26*Assumptions!$B48</f>
        <v>14754.21567</v>
      </c>
      <c r="P36" s="13">
        <f>P26*Assumptions!$B48</f>
        <v>15851.70046</v>
      </c>
      <c r="Q36" s="13">
        <f>Q26*Assumptions!$B48</f>
        <v>16951.4701</v>
      </c>
      <c r="R36" s="13">
        <f>R26*Assumptions!$B48</f>
        <v>18052.69298</v>
      </c>
      <c r="S36" s="13">
        <f>S26*Assumptions!$B48</f>
        <v>19154.49165</v>
      </c>
      <c r="T36" s="13">
        <f>T26*Assumptions!$B48</f>
        <v>20255.94103</v>
      </c>
      <c r="U36" s="13">
        <f>U26*Assumptions!$B48</f>
        <v>21356.0665</v>
      </c>
      <c r="V36" s="13">
        <f>V26*Assumptions!$B48</f>
        <v>22453.84196</v>
      </c>
      <c r="W36" s="13">
        <f>W26*Assumptions!$B48</f>
        <v>23548.18779</v>
      </c>
      <c r="X36" s="13">
        <f>X26*Assumptions!$B48</f>
        <v>24637.96882</v>
      </c>
      <c r="Y36" s="13">
        <f>Y26*Assumptions!$B48</f>
        <v>25721.99208</v>
      </c>
    </row>
    <row r="37">
      <c r="A37" s="7" t="str">
        <f t="shared" si="19"/>
        <v>Tutti frutti</v>
      </c>
      <c r="B37" s="13">
        <f>B27*Assumptions!$B49</f>
        <v>3200</v>
      </c>
      <c r="C37" s="13">
        <f>C27*Assumptions!$B49</f>
        <v>6392</v>
      </c>
      <c r="D37" s="13">
        <f>D27*Assumptions!$B49</f>
        <v>9573.68</v>
      </c>
      <c r="E37" s="13">
        <f>E27*Assumptions!$B49</f>
        <v>12742.6088</v>
      </c>
      <c r="F37" s="13">
        <f>F27*Assumptions!$B49</f>
        <v>15896.23983</v>
      </c>
      <c r="G37" s="13">
        <f>G27*Assumptions!$B49</f>
        <v>19031.90685</v>
      </c>
      <c r="H37" s="13">
        <f>H27*Assumptions!$B49</f>
        <v>22146.81948</v>
      </c>
      <c r="I37" s="13">
        <f>I27*Assumptions!$B49</f>
        <v>25238.05859</v>
      </c>
      <c r="J37" s="13">
        <f>J27*Assumptions!$B49</f>
        <v>28302.57156</v>
      </c>
      <c r="K37" s="13">
        <f>K27*Assumptions!$B49</f>
        <v>31337.16735</v>
      </c>
      <c r="L37" s="13">
        <f>L27*Assumptions!$B49</f>
        <v>34338.51139</v>
      </c>
      <c r="M37" s="13">
        <f>M27*Assumptions!$B49</f>
        <v>37303.12033</v>
      </c>
      <c r="N37" s="13">
        <f>N27*Assumptions!$B49</f>
        <v>40227.35661</v>
      </c>
      <c r="O37" s="13">
        <f>O27*Assumptions!$B49</f>
        <v>43107.42283</v>
      </c>
      <c r="P37" s="13">
        <f>P27*Assumptions!$B49</f>
        <v>45939.35594</v>
      </c>
      <c r="Q37" s="13">
        <f>Q27*Assumptions!$B49</f>
        <v>48719.02126</v>
      </c>
      <c r="R37" s="13">
        <f>R27*Assumptions!$B49</f>
        <v>51442.10623</v>
      </c>
      <c r="S37" s="13">
        <f>S27*Assumptions!$B49</f>
        <v>54104.11404</v>
      </c>
      <c r="T37" s="13">
        <f>T27*Assumptions!$B49</f>
        <v>56700.35698</v>
      </c>
      <c r="U37" s="13">
        <f>U27*Assumptions!$B49</f>
        <v>59225.94959</v>
      </c>
      <c r="V37" s="13">
        <f>V27*Assumptions!$B49</f>
        <v>61675.80162</v>
      </c>
      <c r="W37" s="13">
        <f>W27*Assumptions!$B49</f>
        <v>64044.61068</v>
      </c>
      <c r="X37" s="13">
        <f>X27*Assumptions!$B49</f>
        <v>66326.85471</v>
      </c>
      <c r="Y37" s="13">
        <f>Y27*Assumptions!$B49</f>
        <v>68516.78418</v>
      </c>
    </row>
    <row r="38">
      <c r="A38" s="7" t="str">
        <f t="shared" si="19"/>
        <v>Cocoa</v>
      </c>
      <c r="B38" s="13">
        <f>B28*Assumptions!$B50</f>
        <v>2800</v>
      </c>
      <c r="C38" s="13">
        <f>C28*Assumptions!$B50</f>
        <v>5618</v>
      </c>
      <c r="D38" s="13">
        <f>D28*Assumptions!$B50</f>
        <v>8451.9</v>
      </c>
      <c r="E38" s="13">
        <f>E28*Assumptions!$B50</f>
        <v>11299.4314</v>
      </c>
      <c r="F38" s="13">
        <f>F28*Assumptions!$B50</f>
        <v>14158.14772</v>
      </c>
      <c r="G38" s="13">
        <f>G28*Assumptions!$B50</f>
        <v>17025.41486</v>
      </c>
      <c r="H38" s="13">
        <f>H28*Assumptions!$B50</f>
        <v>19898.40093</v>
      </c>
      <c r="I38" s="13">
        <f>I28*Assumptions!$B50</f>
        <v>22774.06552</v>
      </c>
      <c r="J38" s="13">
        <f>J28*Assumptions!$B50</f>
        <v>25649.14855</v>
      </c>
      <c r="K38" s="13">
        <f>K28*Assumptions!$B50</f>
        <v>28520.15852</v>
      </c>
      <c r="L38" s="13">
        <f>L28*Assumptions!$B50</f>
        <v>31383.3602</v>
      </c>
      <c r="M38" s="13">
        <f>M28*Assumptions!$B50</f>
        <v>34234.76181</v>
      </c>
      <c r="N38" s="13">
        <f>N28*Assumptions!$B50</f>
        <v>37070.10151</v>
      </c>
      <c r="O38" s="13">
        <f>O28*Assumptions!$B50</f>
        <v>39884.83327</v>
      </c>
      <c r="P38" s="13">
        <f>P28*Assumptions!$B50</f>
        <v>42674.11213</v>
      </c>
      <c r="Q38" s="13">
        <f>Q28*Assumptions!$B50</f>
        <v>45432.77871</v>
      </c>
      <c r="R38" s="13">
        <f>R28*Assumptions!$B50</f>
        <v>48155.34301</v>
      </c>
      <c r="S38" s="13">
        <f>S28*Assumptions!$B50</f>
        <v>50835.96748</v>
      </c>
      <c r="T38" s="13">
        <f>T28*Assumptions!$B50</f>
        <v>53468.44926</v>
      </c>
      <c r="U38" s="13">
        <f>U28*Assumptions!$B50</f>
        <v>56046.2016</v>
      </c>
      <c r="V38" s="13">
        <f>V28*Assumptions!$B50</f>
        <v>58562.23446</v>
      </c>
      <c r="W38" s="13">
        <f>W28*Assumptions!$B50</f>
        <v>61009.13418</v>
      </c>
      <c r="X38" s="13">
        <f>X28*Assumptions!$B50</f>
        <v>63379.0422</v>
      </c>
      <c r="Y38" s="13">
        <f>Y28*Assumptions!$B50</f>
        <v>65663.63282</v>
      </c>
    </row>
    <row r="39">
      <c r="A39" s="7" t="str">
        <f t="shared" si="19"/>
        <v>Pineapple powder</v>
      </c>
      <c r="B39" s="13">
        <f>B29*Assumptions!$B51</f>
        <v>20</v>
      </c>
      <c r="C39" s="13">
        <f>C29*Assumptions!$B51</f>
        <v>40.2</v>
      </c>
      <c r="D39" s="13">
        <f>D29*Assumptions!$B51</f>
        <v>60.602</v>
      </c>
      <c r="E39" s="13">
        <f>E29*Assumptions!$B51</f>
        <v>81.20802</v>
      </c>
      <c r="F39" s="13">
        <f>F29*Assumptions!$B51</f>
        <v>102.0201002</v>
      </c>
      <c r="G39" s="13">
        <f>G29*Assumptions!$B51</f>
        <v>123.0403012</v>
      </c>
      <c r="H39" s="13">
        <f>H29*Assumptions!$B51</f>
        <v>144.2707042</v>
      </c>
      <c r="I39" s="13">
        <f>I29*Assumptions!$B51</f>
        <v>165.7134113</v>
      </c>
      <c r="J39" s="13">
        <f>J29*Assumptions!$B51</f>
        <v>187.3705454</v>
      </c>
      <c r="K39" s="13">
        <f>K29*Assumptions!$B51</f>
        <v>209.2442508</v>
      </c>
      <c r="L39" s="13">
        <f>L29*Assumptions!$B51</f>
        <v>231.3366933</v>
      </c>
      <c r="M39" s="13">
        <f>M29*Assumptions!$B51</f>
        <v>253.6500603</v>
      </c>
      <c r="N39" s="13">
        <f>N29*Assumptions!$B51</f>
        <v>276.1865609</v>
      </c>
      <c r="O39" s="13">
        <f>O29*Assumptions!$B51</f>
        <v>298.9484265</v>
      </c>
      <c r="P39" s="13">
        <f>P29*Assumptions!$B51</f>
        <v>321.9379107</v>
      </c>
      <c r="Q39" s="13">
        <f>Q29*Assumptions!$B51</f>
        <v>345.1572898</v>
      </c>
      <c r="R39" s="13">
        <f>R29*Assumptions!$B51</f>
        <v>368.6088627</v>
      </c>
      <c r="S39" s="13">
        <f>S29*Assumptions!$B51</f>
        <v>392.2949514</v>
      </c>
      <c r="T39" s="13">
        <f>T29*Assumptions!$B51</f>
        <v>416.2179009</v>
      </c>
      <c r="U39" s="13">
        <f>U29*Assumptions!$B51</f>
        <v>440.3800799</v>
      </c>
      <c r="V39" s="13">
        <f>V29*Assumptions!$B51</f>
        <v>464.7838807</v>
      </c>
      <c r="W39" s="13">
        <f>W29*Assumptions!$B51</f>
        <v>489.4317195</v>
      </c>
      <c r="X39" s="13">
        <f>X29*Assumptions!$B51</f>
        <v>514.3260367</v>
      </c>
      <c r="Y39" s="13">
        <f>Y29*Assumptions!$B51</f>
        <v>539.4692971</v>
      </c>
    </row>
    <row r="40">
      <c r="A40" s="7" t="str">
        <f t="shared" si="19"/>
        <v>Orange Powder</v>
      </c>
      <c r="B40" s="13">
        <f>B30*Assumptions!$B52</f>
        <v>24</v>
      </c>
      <c r="C40" s="13">
        <f>C30*Assumptions!$B52</f>
        <v>48.24</v>
      </c>
      <c r="D40" s="13">
        <f>D30*Assumptions!$B52</f>
        <v>72.7224</v>
      </c>
      <c r="E40" s="13">
        <f>E30*Assumptions!$B52</f>
        <v>97.449624</v>
      </c>
      <c r="F40" s="13">
        <f>F30*Assumptions!$B52</f>
        <v>122.4241202</v>
      </c>
      <c r="G40" s="13">
        <f>G30*Assumptions!$B52</f>
        <v>147.6483614</v>
      </c>
      <c r="H40" s="13">
        <f>H30*Assumptions!$B52</f>
        <v>173.1248451</v>
      </c>
      <c r="I40" s="13">
        <f>I30*Assumptions!$B52</f>
        <v>198.8560935</v>
      </c>
      <c r="J40" s="13">
        <f>J30*Assumptions!$B52</f>
        <v>224.8446544</v>
      </c>
      <c r="K40" s="13">
        <f>K30*Assumptions!$B52</f>
        <v>251.093101</v>
      </c>
      <c r="L40" s="13">
        <f>L30*Assumptions!$B52</f>
        <v>277.604032</v>
      </c>
      <c r="M40" s="13">
        <f>M30*Assumptions!$B52</f>
        <v>304.3800723</v>
      </c>
      <c r="N40" s="13">
        <f>N30*Assumptions!$B52</f>
        <v>331.423873</v>
      </c>
      <c r="O40" s="13">
        <f>O30*Assumptions!$B52</f>
        <v>358.7381118</v>
      </c>
      <c r="P40" s="13">
        <f>P30*Assumptions!$B52</f>
        <v>386.3254929</v>
      </c>
      <c r="Q40" s="13">
        <f>Q30*Assumptions!$B52</f>
        <v>414.1887478</v>
      </c>
      <c r="R40" s="13">
        <f>R30*Assumptions!$B52</f>
        <v>442.3306353</v>
      </c>
      <c r="S40" s="13">
        <f>S30*Assumptions!$B52</f>
        <v>470.7539416</v>
      </c>
      <c r="T40" s="13">
        <f>T30*Assumptions!$B52</f>
        <v>499.4614811</v>
      </c>
      <c r="U40" s="13">
        <f>U30*Assumptions!$B52</f>
        <v>528.4560959</v>
      </c>
      <c r="V40" s="13">
        <f>V30*Assumptions!$B52</f>
        <v>557.7406568</v>
      </c>
      <c r="W40" s="13">
        <f>W30*Assumptions!$B52</f>
        <v>587.3180634</v>
      </c>
      <c r="X40" s="13">
        <f>X30*Assumptions!$B52</f>
        <v>617.191244</v>
      </c>
      <c r="Y40" s="13">
        <f>Y30*Assumptions!$B52</f>
        <v>647.3631565</v>
      </c>
    </row>
    <row r="41">
      <c r="A41" s="7" t="s">
        <v>108</v>
      </c>
      <c r="B41" s="13">
        <f t="shared" ref="B41:Y41" si="20">SUM(B33:B40)</f>
        <v>10463</v>
      </c>
      <c r="C41" s="13">
        <f t="shared" si="20"/>
        <v>20923.56</v>
      </c>
      <c r="D41" s="13">
        <f t="shared" si="20"/>
        <v>31370.5982</v>
      </c>
      <c r="E41" s="13">
        <f t="shared" si="20"/>
        <v>41792.32346</v>
      </c>
      <c r="F41" s="13">
        <f t="shared" si="20"/>
        <v>52176.20054</v>
      </c>
      <c r="G41" s="13">
        <f t="shared" si="20"/>
        <v>62508.91373</v>
      </c>
      <c r="H41" s="13">
        <f t="shared" si="20"/>
        <v>72776.32894</v>
      </c>
      <c r="I41" s="13">
        <f t="shared" si="20"/>
        <v>82963.45408</v>
      </c>
      <c r="J41" s="13">
        <f t="shared" si="20"/>
        <v>93054.39763</v>
      </c>
      <c r="K41" s="13">
        <f t="shared" si="20"/>
        <v>103032.3255</v>
      </c>
      <c r="L41" s="13">
        <f t="shared" si="20"/>
        <v>112879.4158</v>
      </c>
      <c r="M41" s="13">
        <f t="shared" si="20"/>
        <v>122576.8118</v>
      </c>
      <c r="N41" s="13">
        <f t="shared" si="20"/>
        <v>132104.5729</v>
      </c>
      <c r="O41" s="13">
        <f t="shared" si="20"/>
        <v>141441.623</v>
      </c>
      <c r="P41" s="13">
        <f t="shared" si="20"/>
        <v>150565.697</v>
      </c>
      <c r="Q41" s="13">
        <f t="shared" si="20"/>
        <v>159453.285</v>
      </c>
      <c r="R41" s="13">
        <f t="shared" si="20"/>
        <v>168079.5739</v>
      </c>
      <c r="S41" s="13">
        <f t="shared" si="20"/>
        <v>176418.3862</v>
      </c>
      <c r="T41" s="13">
        <f t="shared" si="20"/>
        <v>184442.1168</v>
      </c>
      <c r="U41" s="13">
        <f t="shared" si="20"/>
        <v>192121.6663</v>
      </c>
      <c r="V41" s="13">
        <f t="shared" si="20"/>
        <v>199426.3721</v>
      </c>
      <c r="W41" s="13">
        <f t="shared" si="20"/>
        <v>206323.9356</v>
      </c>
      <c r="X41" s="13">
        <f t="shared" si="20"/>
        <v>212780.3475</v>
      </c>
      <c r="Y41" s="13">
        <f t="shared" si="20"/>
        <v>218759.8089</v>
      </c>
    </row>
    <row r="42">
      <c r="A42" s="7"/>
      <c r="B42" s="7"/>
      <c r="C42" s="7"/>
      <c r="D42" s="7"/>
      <c r="E42" s="7"/>
      <c r="F42" s="7"/>
      <c r="G42" s="7"/>
      <c r="H42" s="7"/>
      <c r="I42" s="7"/>
      <c r="J42" s="7"/>
      <c r="K42" s="7"/>
      <c r="L42" s="7"/>
      <c r="M42" s="7"/>
      <c r="N42" s="7"/>
      <c r="O42" s="7"/>
      <c r="P42" s="7"/>
      <c r="Q42" s="7"/>
      <c r="R42" s="7"/>
      <c r="S42" s="7"/>
      <c r="T42" s="7"/>
      <c r="U42" s="7"/>
      <c r="V42" s="7"/>
      <c r="W42" s="7"/>
      <c r="X42" s="7"/>
      <c r="Y42" s="7"/>
    </row>
    <row r="43">
      <c r="A43" s="7"/>
      <c r="B43" s="7"/>
      <c r="C43" s="7"/>
      <c r="D43" s="7"/>
      <c r="E43" s="7"/>
      <c r="F43" s="7"/>
      <c r="G43" s="7"/>
      <c r="H43" s="7"/>
      <c r="I43" s="7"/>
      <c r="J43" s="7"/>
      <c r="K43" s="7"/>
      <c r="L43" s="7"/>
      <c r="M43" s="7"/>
      <c r="N43" s="7"/>
      <c r="O43" s="7"/>
      <c r="P43" s="7"/>
      <c r="Q43" s="7"/>
      <c r="R43" s="7"/>
      <c r="S43" s="7"/>
      <c r="T43" s="7"/>
      <c r="U43" s="7"/>
      <c r="V43" s="7"/>
      <c r="W43" s="7"/>
      <c r="X43" s="7"/>
      <c r="Y43" s="7"/>
    </row>
    <row r="44">
      <c r="A44" s="7"/>
      <c r="B44" s="7"/>
      <c r="C44" s="7"/>
      <c r="D44" s="7"/>
      <c r="E44" s="7"/>
      <c r="F44" s="7"/>
      <c r="G44" s="7"/>
      <c r="H44" s="7"/>
      <c r="I44" s="7"/>
      <c r="J44" s="7"/>
      <c r="K44" s="7"/>
      <c r="L44" s="7"/>
      <c r="M44" s="7"/>
      <c r="N44" s="7"/>
      <c r="O44" s="7"/>
      <c r="P44" s="7"/>
      <c r="Q44" s="7"/>
      <c r="R44" s="7"/>
      <c r="S44" s="7"/>
      <c r="T44" s="7"/>
      <c r="U44" s="7"/>
      <c r="V44" s="7"/>
      <c r="W44" s="7"/>
      <c r="X44" s="7"/>
      <c r="Y44"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5" width="7.88"/>
  </cols>
  <sheetData>
    <row r="1">
      <c r="A1" s="7"/>
      <c r="B1" s="7" t="s">
        <v>57</v>
      </c>
      <c r="C1" s="7" t="s">
        <v>58</v>
      </c>
      <c r="D1" s="7" t="s">
        <v>59</v>
      </c>
      <c r="E1" s="7" t="s">
        <v>60</v>
      </c>
      <c r="F1" s="7" t="s">
        <v>61</v>
      </c>
      <c r="G1" s="7" t="s">
        <v>62</v>
      </c>
      <c r="H1" s="7" t="s">
        <v>63</v>
      </c>
      <c r="I1" s="7" t="s">
        <v>64</v>
      </c>
      <c r="J1" s="7" t="s">
        <v>65</v>
      </c>
      <c r="K1" s="7" t="s">
        <v>66</v>
      </c>
      <c r="L1" s="7" t="s">
        <v>67</v>
      </c>
      <c r="M1" s="7" t="s">
        <v>68</v>
      </c>
      <c r="N1" s="7" t="s">
        <v>69</v>
      </c>
      <c r="O1" s="7" t="s">
        <v>70</v>
      </c>
      <c r="P1" s="7" t="s">
        <v>71</v>
      </c>
      <c r="Q1" s="7" t="s">
        <v>72</v>
      </c>
      <c r="R1" s="7" t="s">
        <v>73</v>
      </c>
      <c r="S1" s="7" t="s">
        <v>74</v>
      </c>
      <c r="T1" s="7" t="s">
        <v>75</v>
      </c>
      <c r="U1" s="7" t="s">
        <v>76</v>
      </c>
      <c r="V1" s="7" t="s">
        <v>77</v>
      </c>
      <c r="W1" s="7" t="s">
        <v>78</v>
      </c>
      <c r="X1" s="7" t="s">
        <v>79</v>
      </c>
      <c r="Y1" s="7" t="s">
        <v>80</v>
      </c>
    </row>
    <row r="2">
      <c r="A2" s="7" t="s">
        <v>104</v>
      </c>
      <c r="B2" s="7"/>
      <c r="C2" s="7"/>
      <c r="D2" s="7"/>
      <c r="E2" s="7"/>
      <c r="F2" s="7"/>
      <c r="G2" s="7"/>
      <c r="H2" s="7"/>
      <c r="I2" s="7"/>
      <c r="J2" s="7"/>
      <c r="K2" s="7"/>
      <c r="L2" s="7"/>
      <c r="M2" s="7"/>
      <c r="N2" s="7"/>
      <c r="O2" s="7"/>
      <c r="P2" s="7"/>
      <c r="Q2" s="7"/>
      <c r="R2" s="7"/>
      <c r="S2" s="7"/>
      <c r="T2" s="7"/>
      <c r="U2" s="7"/>
      <c r="V2" s="7"/>
      <c r="W2" s="7"/>
      <c r="X2" s="7"/>
      <c r="Y2" s="7"/>
    </row>
    <row r="3">
      <c r="A3" s="7" t="str">
        <f>Assumptions!A37</f>
        <v>Fruit Cake</v>
      </c>
      <c r="B3" s="17">
        <v>0.0</v>
      </c>
      <c r="C3" s="23">
        <f t="shared" ref="C3:Y3" si="1">B19</f>
        <v>5</v>
      </c>
      <c r="D3" s="23">
        <f t="shared" si="1"/>
        <v>10.15</v>
      </c>
      <c r="E3" s="23">
        <f t="shared" si="1"/>
        <v>15.4545</v>
      </c>
      <c r="F3" s="23">
        <f t="shared" si="1"/>
        <v>20.918135</v>
      </c>
      <c r="G3" s="23">
        <f t="shared" si="1"/>
        <v>26.54567905</v>
      </c>
      <c r="H3" s="23">
        <f t="shared" si="1"/>
        <v>32.34204942</v>
      </c>
      <c r="I3" s="23">
        <f t="shared" si="1"/>
        <v>38.3123109</v>
      </c>
      <c r="J3" s="23">
        <f t="shared" si="1"/>
        <v>44.46168023</v>
      </c>
      <c r="K3" s="23">
        <f t="shared" si="1"/>
        <v>50.79553064</v>
      </c>
      <c r="L3" s="23">
        <f t="shared" si="1"/>
        <v>57.31939656</v>
      </c>
      <c r="M3" s="23">
        <f t="shared" si="1"/>
        <v>64.03897845</v>
      </c>
      <c r="N3" s="23">
        <f t="shared" si="1"/>
        <v>70.96014781</v>
      </c>
      <c r="O3" s="23">
        <f t="shared" si="1"/>
        <v>78.08895224</v>
      </c>
      <c r="P3" s="23">
        <f t="shared" si="1"/>
        <v>85.43162081</v>
      </c>
      <c r="Q3" s="23">
        <f t="shared" si="1"/>
        <v>92.99456943</v>
      </c>
      <c r="R3" s="23">
        <f t="shared" si="1"/>
        <v>100.7844065</v>
      </c>
      <c r="S3" s="23">
        <f t="shared" si="1"/>
        <v>108.8079387</v>
      </c>
      <c r="T3" s="23">
        <f t="shared" si="1"/>
        <v>117.0721769</v>
      </c>
      <c r="U3" s="23">
        <f t="shared" si="1"/>
        <v>125.5843422</v>
      </c>
      <c r="V3" s="23">
        <f t="shared" si="1"/>
        <v>134.3518724</v>
      </c>
      <c r="W3" s="23">
        <f t="shared" si="1"/>
        <v>143.3824286</v>
      </c>
      <c r="X3" s="23">
        <f t="shared" si="1"/>
        <v>152.6839015</v>
      </c>
      <c r="Y3" s="23">
        <f t="shared" si="1"/>
        <v>162.2644185</v>
      </c>
    </row>
    <row r="4">
      <c r="A4" s="7" t="str">
        <f>Assumptions!A38</f>
        <v>Choco Cake</v>
      </c>
      <c r="B4" s="17">
        <v>0.0</v>
      </c>
      <c r="C4" s="23">
        <f t="shared" ref="C4:Y4" si="2">B20</f>
        <v>10</v>
      </c>
      <c r="D4" s="23">
        <f t="shared" si="2"/>
        <v>20.9</v>
      </c>
      <c r="E4" s="23">
        <f t="shared" si="2"/>
        <v>32.7535</v>
      </c>
      <c r="F4" s="23">
        <f t="shared" si="2"/>
        <v>45.6167525</v>
      </c>
      <c r="G4" s="23">
        <f t="shared" si="2"/>
        <v>59.54889404</v>
      </c>
      <c r="H4" s="23">
        <f t="shared" si="2"/>
        <v>74.61208274</v>
      </c>
      <c r="I4" s="23">
        <f t="shared" si="2"/>
        <v>90.87164214</v>
      </c>
      <c r="J4" s="23">
        <f t="shared" si="2"/>
        <v>108.3962116</v>
      </c>
      <c r="K4" s="23">
        <f t="shared" si="2"/>
        <v>127.2579034</v>
      </c>
      <c r="L4" s="23">
        <f t="shared" si="2"/>
        <v>147.5324675</v>
      </c>
      <c r="M4" s="23">
        <f t="shared" si="2"/>
        <v>169.2994627</v>
      </c>
      <c r="N4" s="23">
        <f t="shared" si="2"/>
        <v>192.6424372</v>
      </c>
      <c r="O4" s="23">
        <f t="shared" si="2"/>
        <v>217.6491155</v>
      </c>
      <c r="P4" s="23">
        <f t="shared" si="2"/>
        <v>244.4115953</v>
      </c>
      <c r="Q4" s="23">
        <f t="shared" si="2"/>
        <v>273.0265523</v>
      </c>
      <c r="R4" s="23">
        <f t="shared" si="2"/>
        <v>303.5954548</v>
      </c>
      <c r="S4" s="23">
        <f t="shared" si="2"/>
        <v>336.2247879</v>
      </c>
      <c r="T4" s="23">
        <f t="shared" si="2"/>
        <v>371.0262872</v>
      </c>
      <c r="U4" s="23">
        <f t="shared" si="2"/>
        <v>408.1171844</v>
      </c>
      <c r="V4" s="23">
        <f t="shared" si="2"/>
        <v>447.620462</v>
      </c>
      <c r="W4" s="23">
        <f t="shared" si="2"/>
        <v>489.6651214</v>
      </c>
      <c r="X4" s="23">
        <f t="shared" si="2"/>
        <v>534.3864616</v>
      </c>
      <c r="Y4" s="23">
        <f t="shared" si="2"/>
        <v>581.9263711</v>
      </c>
    </row>
    <row r="5">
      <c r="A5" s="7" t="str">
        <f>Assumptions!A39</f>
        <v>Pineapple Cake</v>
      </c>
      <c r="B5" s="17">
        <v>0.0</v>
      </c>
      <c r="C5" s="23">
        <f t="shared" ref="C5:Y5" si="3">B21</f>
        <v>5</v>
      </c>
      <c r="D5" s="23">
        <f t="shared" si="3"/>
        <v>9.7</v>
      </c>
      <c r="E5" s="23">
        <f t="shared" si="3"/>
        <v>14.09</v>
      </c>
      <c r="F5" s="23">
        <f t="shared" si="3"/>
        <v>18.15976</v>
      </c>
      <c r="G5" s="23">
        <f t="shared" si="3"/>
        <v>21.8987948</v>
      </c>
      <c r="H5" s="23">
        <f t="shared" si="3"/>
        <v>25.29636869</v>
      </c>
      <c r="I5" s="23">
        <f t="shared" si="3"/>
        <v>28.34149004</v>
      </c>
      <c r="J5" s="23">
        <f t="shared" si="3"/>
        <v>31.02290576</v>
      </c>
      <c r="K5" s="23">
        <f t="shared" si="3"/>
        <v>33.32909565</v>
      </c>
      <c r="L5" s="23">
        <f t="shared" si="3"/>
        <v>35.24826665</v>
      </c>
      <c r="M5" s="23">
        <f t="shared" si="3"/>
        <v>36.76834697</v>
      </c>
      <c r="N5" s="23">
        <f t="shared" si="3"/>
        <v>37.87698004</v>
      </c>
      <c r="O5" s="23">
        <f t="shared" si="3"/>
        <v>38.56151844</v>
      </c>
      <c r="P5" s="23">
        <f t="shared" si="3"/>
        <v>38.80901759</v>
      </c>
      <c r="Q5" s="23">
        <f t="shared" si="3"/>
        <v>38.60622941</v>
      </c>
      <c r="R5" s="23">
        <f t="shared" si="3"/>
        <v>37.93959579</v>
      </c>
      <c r="S5" s="23">
        <f t="shared" si="3"/>
        <v>36.7952419</v>
      </c>
      <c r="T5" s="23">
        <f t="shared" si="3"/>
        <v>35.15896949</v>
      </c>
      <c r="U5" s="23">
        <f t="shared" si="3"/>
        <v>33.01624985</v>
      </c>
      <c r="V5" s="23">
        <f t="shared" si="3"/>
        <v>30.35221683</v>
      </c>
      <c r="W5" s="23">
        <f t="shared" si="3"/>
        <v>27.15165957</v>
      </c>
      <c r="X5" s="23">
        <f t="shared" si="3"/>
        <v>23.39901515</v>
      </c>
      <c r="Y5" s="23">
        <f t="shared" si="3"/>
        <v>19.07836106</v>
      </c>
    </row>
    <row r="6">
      <c r="A6" s="7" t="str">
        <f>Assumptions!A40</f>
        <v>Orange Cake</v>
      </c>
      <c r="B6" s="17">
        <v>0.0</v>
      </c>
      <c r="C6" s="23">
        <f t="shared" ref="C6:Y6" si="4">B22</f>
        <v>2</v>
      </c>
      <c r="D6" s="23">
        <f t="shared" si="4"/>
        <v>3.94</v>
      </c>
      <c r="E6" s="23">
        <f t="shared" si="4"/>
        <v>5.8178</v>
      </c>
      <c r="F6" s="23">
        <f t="shared" si="4"/>
        <v>7.631146</v>
      </c>
      <c r="G6" s="23">
        <f t="shared" si="4"/>
        <v>9.37772882</v>
      </c>
      <c r="H6" s="23">
        <f t="shared" si="4"/>
        <v>11.0551829</v>
      </c>
      <c r="I6" s="23">
        <f t="shared" si="4"/>
        <v>12.66108505</v>
      </c>
      <c r="J6" s="23">
        <f t="shared" si="4"/>
        <v>14.19295323</v>
      </c>
      <c r="K6" s="23">
        <f t="shared" si="4"/>
        <v>15.64824524</v>
      </c>
      <c r="L6" s="23">
        <f t="shared" si="4"/>
        <v>17.02435741</v>
      </c>
      <c r="M6" s="23">
        <f t="shared" si="4"/>
        <v>18.31862331</v>
      </c>
      <c r="N6" s="23">
        <f t="shared" si="4"/>
        <v>19.52831231</v>
      </c>
      <c r="O6" s="23">
        <f t="shared" si="4"/>
        <v>20.65062825</v>
      </c>
      <c r="P6" s="23">
        <f t="shared" si="4"/>
        <v>21.68270801</v>
      </c>
      <c r="Q6" s="23">
        <f t="shared" si="4"/>
        <v>22.62162004</v>
      </c>
      <c r="R6" s="23">
        <f t="shared" si="4"/>
        <v>23.46436289</v>
      </c>
      <c r="S6" s="23">
        <f t="shared" si="4"/>
        <v>24.2078637</v>
      </c>
      <c r="T6" s="23">
        <f t="shared" si="4"/>
        <v>24.84897666</v>
      </c>
      <c r="U6" s="23">
        <f t="shared" si="4"/>
        <v>25.38448143</v>
      </c>
      <c r="V6" s="23">
        <f t="shared" si="4"/>
        <v>25.81108156</v>
      </c>
      <c r="W6" s="23">
        <f t="shared" si="4"/>
        <v>26.12540279</v>
      </c>
      <c r="X6" s="23">
        <f t="shared" si="4"/>
        <v>26.32399144</v>
      </c>
      <c r="Y6" s="23">
        <f t="shared" si="4"/>
        <v>26.40331267</v>
      </c>
    </row>
    <row r="7">
      <c r="A7" s="7" t="str">
        <f>Assumptions!A41</f>
        <v>Fruit Blast Cake</v>
      </c>
      <c r="B7" s="17">
        <v>0.0</v>
      </c>
      <c r="C7" s="23">
        <f t="shared" ref="C7:Y7" si="5">B23</f>
        <v>5</v>
      </c>
      <c r="D7" s="23">
        <f t="shared" si="5"/>
        <v>9.725</v>
      </c>
      <c r="E7" s="23">
        <f t="shared" si="5"/>
        <v>14.160125</v>
      </c>
      <c r="F7" s="23">
        <f t="shared" si="5"/>
        <v>18.28996813</v>
      </c>
      <c r="G7" s="23">
        <f t="shared" si="5"/>
        <v>22.09857413</v>
      </c>
      <c r="H7" s="23">
        <f t="shared" si="5"/>
        <v>25.56942242</v>
      </c>
      <c r="I7" s="23">
        <f t="shared" si="5"/>
        <v>28.68540959</v>
      </c>
      <c r="J7" s="23">
        <f t="shared" si="5"/>
        <v>31.42883148</v>
      </c>
      <c r="K7" s="23">
        <f t="shared" si="5"/>
        <v>33.78136465</v>
      </c>
      <c r="L7" s="23">
        <f t="shared" si="5"/>
        <v>35.72404739</v>
      </c>
      <c r="M7" s="23">
        <f t="shared" si="5"/>
        <v>37.23726017</v>
      </c>
      <c r="N7" s="23">
        <f t="shared" si="5"/>
        <v>38.30070551</v>
      </c>
      <c r="O7" s="23">
        <f t="shared" si="5"/>
        <v>38.89338726</v>
      </c>
      <c r="P7" s="23">
        <f t="shared" si="5"/>
        <v>38.99358933</v>
      </c>
      <c r="Q7" s="23">
        <f t="shared" si="5"/>
        <v>38.5788538</v>
      </c>
      <c r="R7" s="23">
        <f t="shared" si="5"/>
        <v>37.62595838</v>
      </c>
      <c r="S7" s="23">
        <f t="shared" si="5"/>
        <v>36.11089324</v>
      </c>
      <c r="T7" s="23">
        <f t="shared" si="5"/>
        <v>34.00883719</v>
      </c>
      <c r="U7" s="23">
        <f t="shared" si="5"/>
        <v>31.29413316</v>
      </c>
      <c r="V7" s="23">
        <f t="shared" si="5"/>
        <v>27.94026304</v>
      </c>
      <c r="W7" s="23">
        <f t="shared" si="5"/>
        <v>23.9198217</v>
      </c>
      <c r="X7" s="23">
        <f t="shared" si="5"/>
        <v>19.20449036</v>
      </c>
      <c r="Y7" s="23">
        <f t="shared" si="5"/>
        <v>13.76500921</v>
      </c>
    </row>
    <row r="8">
      <c r="A8" s="7" t="str">
        <f>Assumptions!A42</f>
        <v>Choco Blast Cake</v>
      </c>
      <c r="B8" s="17">
        <v>0.0</v>
      </c>
      <c r="C8" s="23">
        <f t="shared" ref="C8:Y8" si="6">B24</f>
        <v>5</v>
      </c>
      <c r="D8" s="23">
        <f t="shared" si="6"/>
        <v>10.575</v>
      </c>
      <c r="E8" s="23">
        <f t="shared" si="6"/>
        <v>16.752875</v>
      </c>
      <c r="F8" s="23">
        <f t="shared" si="6"/>
        <v>23.56260188</v>
      </c>
      <c r="G8" s="23">
        <f t="shared" si="6"/>
        <v>31.03429907</v>
      </c>
      <c r="H8" s="23">
        <f t="shared" si="6"/>
        <v>39.19926766</v>
      </c>
      <c r="I8" s="23">
        <f t="shared" si="6"/>
        <v>48.0900338</v>
      </c>
      <c r="J8" s="23">
        <f t="shared" si="6"/>
        <v>57.74039263</v>
      </c>
      <c r="K8" s="23">
        <f t="shared" si="6"/>
        <v>68.18545367</v>
      </c>
      <c r="L8" s="23">
        <f t="shared" si="6"/>
        <v>79.46168776</v>
      </c>
      <c r="M8" s="23">
        <f t="shared" si="6"/>
        <v>91.60697565</v>
      </c>
      <c r="N8" s="23">
        <f t="shared" si="6"/>
        <v>104.6606581</v>
      </c>
      <c r="O8" s="23">
        <f t="shared" si="6"/>
        <v>118.6635879</v>
      </c>
      <c r="P8" s="23">
        <f t="shared" si="6"/>
        <v>133.6581833</v>
      </c>
      <c r="Q8" s="23">
        <f t="shared" si="6"/>
        <v>149.6884837</v>
      </c>
      <c r="R8" s="23">
        <f t="shared" si="6"/>
        <v>166.8002071</v>
      </c>
      <c r="S8" s="23">
        <f t="shared" si="6"/>
        <v>185.0408088</v>
      </c>
      <c r="T8" s="23">
        <f t="shared" si="6"/>
        <v>204.4595435</v>
      </c>
      <c r="U8" s="23">
        <f t="shared" si="6"/>
        <v>225.107528</v>
      </c>
      <c r="V8" s="23">
        <f t="shared" si="6"/>
        <v>247.037807</v>
      </c>
      <c r="W8" s="23">
        <f t="shared" si="6"/>
        <v>270.3054207</v>
      </c>
      <c r="X8" s="23">
        <f t="shared" si="6"/>
        <v>294.9674748</v>
      </c>
      <c r="Y8" s="23">
        <f t="shared" si="6"/>
        <v>321.0832128</v>
      </c>
    </row>
    <row r="9">
      <c r="A9" s="7"/>
      <c r="B9" s="7"/>
      <c r="C9" s="7"/>
      <c r="D9" s="7"/>
      <c r="E9" s="7"/>
      <c r="F9" s="7"/>
      <c r="G9" s="7"/>
      <c r="H9" s="7"/>
      <c r="I9" s="7"/>
      <c r="J9" s="7"/>
      <c r="K9" s="7"/>
      <c r="L9" s="7"/>
      <c r="M9" s="7"/>
      <c r="N9" s="7"/>
      <c r="O9" s="7"/>
      <c r="P9" s="7"/>
      <c r="Q9" s="7"/>
      <c r="R9" s="7"/>
      <c r="S9" s="7"/>
      <c r="T9" s="7"/>
      <c r="U9" s="7"/>
      <c r="V9" s="7"/>
      <c r="W9" s="7"/>
      <c r="X9" s="7"/>
      <c r="Y9" s="7"/>
    </row>
    <row r="10">
      <c r="A10" s="10" t="s">
        <v>109</v>
      </c>
      <c r="B10" s="7"/>
      <c r="C10" s="7"/>
      <c r="D10" s="7"/>
      <c r="E10" s="7"/>
      <c r="F10" s="7"/>
      <c r="G10" s="7"/>
      <c r="H10" s="7"/>
      <c r="I10" s="7"/>
      <c r="J10" s="7"/>
      <c r="K10" s="7"/>
      <c r="L10" s="7"/>
      <c r="M10" s="7"/>
      <c r="N10" s="7"/>
      <c r="O10" s="7"/>
      <c r="P10" s="7"/>
      <c r="Q10" s="7"/>
      <c r="R10" s="7"/>
      <c r="S10" s="7"/>
      <c r="T10" s="7"/>
      <c r="U10" s="7"/>
      <c r="V10" s="7"/>
      <c r="W10" s="7"/>
      <c r="X10" s="7"/>
      <c r="Y10" s="7"/>
    </row>
    <row r="11">
      <c r="A11" s="7" t="str">
        <f t="shared" ref="A11:A17" si="7">A3</f>
        <v>Fruit Cake</v>
      </c>
      <c r="B11" s="23">
        <f>'Calcs-1'!B3-'Calcs-1'!B90</f>
        <v>5</v>
      </c>
      <c r="C11" s="23">
        <f>'Calcs-1'!C3-'Calcs-1'!C90</f>
        <v>5.15</v>
      </c>
      <c r="D11" s="23">
        <f>'Calcs-1'!D3-'Calcs-1'!D90</f>
        <v>5.3045</v>
      </c>
      <c r="E11" s="23">
        <f>'Calcs-1'!E3-'Calcs-1'!E90</f>
        <v>5.463635</v>
      </c>
      <c r="F11" s="23">
        <f>'Calcs-1'!F3-'Calcs-1'!F90</f>
        <v>5.62754405</v>
      </c>
      <c r="G11" s="23">
        <f>'Calcs-1'!G3-'Calcs-1'!G90</f>
        <v>5.796370371</v>
      </c>
      <c r="H11" s="23">
        <f>'Calcs-1'!H3-'Calcs-1'!H90</f>
        <v>5.970261483</v>
      </c>
      <c r="I11" s="23">
        <f>'Calcs-1'!I3-'Calcs-1'!I90</f>
        <v>6.149369327</v>
      </c>
      <c r="J11" s="23">
        <f>'Calcs-1'!J3-'Calcs-1'!J90</f>
        <v>6.333850407</v>
      </c>
      <c r="K11" s="23">
        <f>'Calcs-1'!K3-'Calcs-1'!K90</f>
        <v>6.523865919</v>
      </c>
      <c r="L11" s="23">
        <f>'Calcs-1'!L3-'Calcs-1'!L90</f>
        <v>6.719581897</v>
      </c>
      <c r="M11" s="23">
        <f>'Calcs-1'!M3-'Calcs-1'!M90</f>
        <v>6.921169354</v>
      </c>
      <c r="N11" s="23">
        <f>'Calcs-1'!N3-'Calcs-1'!N90</f>
        <v>7.128804434</v>
      </c>
      <c r="O11" s="23">
        <f>'Calcs-1'!O3-'Calcs-1'!O90</f>
        <v>7.342668567</v>
      </c>
      <c r="P11" s="23">
        <f>'Calcs-1'!P3-'Calcs-1'!P90</f>
        <v>7.562948624</v>
      </c>
      <c r="Q11" s="23">
        <f>'Calcs-1'!Q3-'Calcs-1'!Q90</f>
        <v>7.789837083</v>
      </c>
      <c r="R11" s="23">
        <f>'Calcs-1'!R3-'Calcs-1'!R90</f>
        <v>8.023532195</v>
      </c>
      <c r="S11" s="23">
        <f>'Calcs-1'!S3-'Calcs-1'!S90</f>
        <v>8.264238161</v>
      </c>
      <c r="T11" s="23">
        <f>'Calcs-1'!T3-'Calcs-1'!T90</f>
        <v>8.512165306</v>
      </c>
      <c r="U11" s="23">
        <f>'Calcs-1'!U3-'Calcs-1'!U90</f>
        <v>8.767530265</v>
      </c>
      <c r="V11" s="23">
        <f>'Calcs-1'!V3-'Calcs-1'!V90</f>
        <v>9.030556173</v>
      </c>
      <c r="W11" s="23">
        <f>'Calcs-1'!W3-'Calcs-1'!W90</f>
        <v>9.301472859</v>
      </c>
      <c r="X11" s="23">
        <f>'Calcs-1'!X3-'Calcs-1'!X90</f>
        <v>9.580517044</v>
      </c>
      <c r="Y11" s="23">
        <f>'Calcs-1'!Y3-'Calcs-1'!Y90</f>
        <v>9.867932556</v>
      </c>
    </row>
    <row r="12">
      <c r="A12" s="7" t="str">
        <f t="shared" si="7"/>
        <v>Choco Cake</v>
      </c>
      <c r="B12" s="23">
        <f>'Calcs-1'!B4-'Calcs-1'!B91</f>
        <v>10</v>
      </c>
      <c r="C12" s="23">
        <f>'Calcs-1'!C4-'Calcs-1'!C91</f>
        <v>10.9</v>
      </c>
      <c r="D12" s="23">
        <f>'Calcs-1'!D4-'Calcs-1'!D91</f>
        <v>11.8535</v>
      </c>
      <c r="E12" s="23">
        <f>'Calcs-1'!E4-'Calcs-1'!E91</f>
        <v>12.8632525</v>
      </c>
      <c r="F12" s="23">
        <f>'Calcs-1'!F4-'Calcs-1'!F91</f>
        <v>13.93214154</v>
      </c>
      <c r="G12" s="23">
        <f>'Calcs-1'!G4-'Calcs-1'!G91</f>
        <v>15.0631887</v>
      </c>
      <c r="H12" s="23">
        <f>'Calcs-1'!H4-'Calcs-1'!H91</f>
        <v>16.2595594</v>
      </c>
      <c r="I12" s="23">
        <f>'Calcs-1'!I4-'Calcs-1'!I91</f>
        <v>17.52456944</v>
      </c>
      <c r="J12" s="23">
        <f>'Calcs-1'!J4-'Calcs-1'!J91</f>
        <v>18.86169185</v>
      </c>
      <c r="K12" s="23">
        <f>'Calcs-1'!K4-'Calcs-1'!K91</f>
        <v>20.27456404</v>
      </c>
      <c r="L12" s="23">
        <f>'Calcs-1'!L4-'Calcs-1'!L91</f>
        <v>21.76699528</v>
      </c>
      <c r="M12" s="23">
        <f>'Calcs-1'!M4-'Calcs-1'!M91</f>
        <v>23.34297447</v>
      </c>
      <c r="N12" s="23">
        <f>'Calcs-1'!N4-'Calcs-1'!N91</f>
        <v>25.00667831</v>
      </c>
      <c r="O12" s="23">
        <f>'Calcs-1'!O4-'Calcs-1'!O91</f>
        <v>26.76247977</v>
      </c>
      <c r="P12" s="23">
        <f>'Calcs-1'!P4-'Calcs-1'!P91</f>
        <v>28.61495699</v>
      </c>
      <c r="Q12" s="23">
        <f>'Calcs-1'!Q4-'Calcs-1'!Q91</f>
        <v>30.56890253</v>
      </c>
      <c r="R12" s="23">
        <f>'Calcs-1'!R4-'Calcs-1'!R91</f>
        <v>32.62933305</v>
      </c>
      <c r="S12" s="23">
        <f>'Calcs-1'!S4-'Calcs-1'!S91</f>
        <v>34.80149939</v>
      </c>
      <c r="T12" s="23">
        <f>'Calcs-1'!T4-'Calcs-1'!T91</f>
        <v>37.09089714</v>
      </c>
      <c r="U12" s="23">
        <f>'Calcs-1'!U4-'Calcs-1'!U91</f>
        <v>39.50327762</v>
      </c>
      <c r="V12" s="23">
        <f>'Calcs-1'!V4-'Calcs-1'!V91</f>
        <v>42.04465939</v>
      </c>
      <c r="W12" s="23">
        <f>'Calcs-1'!W4-'Calcs-1'!W91</f>
        <v>44.72134019</v>
      </c>
      <c r="X12" s="23">
        <f>'Calcs-1'!X4-'Calcs-1'!X91</f>
        <v>47.53990954</v>
      </c>
      <c r="Y12" s="23">
        <f>'Calcs-1'!Y4-'Calcs-1'!Y91</f>
        <v>50.50726171</v>
      </c>
    </row>
    <row r="13">
      <c r="A13" s="7" t="str">
        <f t="shared" si="7"/>
        <v>Pineapple Cake</v>
      </c>
      <c r="B13" s="23">
        <f>'Calcs-1'!B5-'Calcs-1'!B92</f>
        <v>5</v>
      </c>
      <c r="C13" s="23">
        <f>'Calcs-1'!C5-'Calcs-1'!C92</f>
        <v>4.7</v>
      </c>
      <c r="D13" s="23">
        <f>'Calcs-1'!D5-'Calcs-1'!D92</f>
        <v>4.39</v>
      </c>
      <c r="E13" s="23">
        <f>'Calcs-1'!E5-'Calcs-1'!E92</f>
        <v>4.06976</v>
      </c>
      <c r="F13" s="23">
        <f>'Calcs-1'!F5-'Calcs-1'!F92</f>
        <v>3.7390348</v>
      </c>
      <c r="G13" s="23">
        <f>'Calcs-1'!G5-'Calcs-1'!G92</f>
        <v>3.397573892</v>
      </c>
      <c r="H13" s="23">
        <f>'Calcs-1'!H5-'Calcs-1'!H92</f>
        <v>3.04512135</v>
      </c>
      <c r="I13" s="23">
        <f>'Calcs-1'!I5-'Calcs-1'!I92</f>
        <v>2.681415717</v>
      </c>
      <c r="J13" s="23">
        <f>'Calcs-1'!J5-'Calcs-1'!J92</f>
        <v>2.30618989</v>
      </c>
      <c r="K13" s="23">
        <f>'Calcs-1'!K5-'Calcs-1'!K92</f>
        <v>1.919171006</v>
      </c>
      <c r="L13" s="23">
        <f>'Calcs-1'!L5-'Calcs-1'!L92</f>
        <v>1.520080317</v>
      </c>
      <c r="M13" s="23">
        <f>'Calcs-1'!M5-'Calcs-1'!M92</f>
        <v>1.108633073</v>
      </c>
      <c r="N13" s="23">
        <f>'Calcs-1'!N5-'Calcs-1'!N92</f>
        <v>0.6845383956</v>
      </c>
      <c r="O13" s="23">
        <f>'Calcs-1'!O5-'Calcs-1'!O92</f>
        <v>0.2474991514</v>
      </c>
      <c r="P13" s="23">
        <f>'Calcs-1'!P5-'Calcs-1'!P92</f>
        <v>-0.2027881777</v>
      </c>
      <c r="Q13" s="23">
        <f>'Calcs-1'!Q5-'Calcs-1'!Q92</f>
        <v>-0.6666336265</v>
      </c>
      <c r="R13" s="23">
        <f>'Calcs-1'!R5-'Calcs-1'!R92</f>
        <v>-1.144353881</v>
      </c>
      <c r="S13" s="23">
        <f>'Calcs-1'!S5-'Calcs-1'!S92</f>
        <v>-1.636272417</v>
      </c>
      <c r="T13" s="23">
        <f>'Calcs-1'!T5-'Calcs-1'!T92</f>
        <v>-2.142719638</v>
      </c>
      <c r="U13" s="23">
        <f>'Calcs-1'!U5-'Calcs-1'!U92</f>
        <v>-2.664033021</v>
      </c>
      <c r="V13" s="23">
        <f>'Calcs-1'!V5-'Calcs-1'!V92</f>
        <v>-3.200557261</v>
      </c>
      <c r="W13" s="23">
        <f>'Calcs-1'!W5-'Calcs-1'!W92</f>
        <v>-3.752644423</v>
      </c>
      <c r="X13" s="23">
        <f>'Calcs-1'!X5-'Calcs-1'!X92</f>
        <v>-4.320654087</v>
      </c>
      <c r="Y13" s="23">
        <f>'Calcs-1'!Y5-'Calcs-1'!Y92</f>
        <v>-4.904953513</v>
      </c>
    </row>
    <row r="14">
      <c r="A14" s="7" t="str">
        <f t="shared" si="7"/>
        <v>Orange Cake</v>
      </c>
      <c r="B14" s="23">
        <f>'Calcs-1'!B6-'Calcs-1'!B93</f>
        <v>2</v>
      </c>
      <c r="C14" s="23">
        <f>'Calcs-1'!C6-'Calcs-1'!C93</f>
        <v>1.94</v>
      </c>
      <c r="D14" s="23">
        <f>'Calcs-1'!D6-'Calcs-1'!D93</f>
        <v>1.8778</v>
      </c>
      <c r="E14" s="23">
        <f>'Calcs-1'!E6-'Calcs-1'!E93</f>
        <v>1.813346</v>
      </c>
      <c r="F14" s="23">
        <f>'Calcs-1'!F6-'Calcs-1'!F93</f>
        <v>1.74658282</v>
      </c>
      <c r="G14" s="23">
        <f>'Calcs-1'!G6-'Calcs-1'!G93</f>
        <v>1.677454075</v>
      </c>
      <c r="H14" s="23">
        <f>'Calcs-1'!H6-'Calcs-1'!H93</f>
        <v>1.605902152</v>
      </c>
      <c r="I14" s="23">
        <f>'Calcs-1'!I6-'Calcs-1'!I93</f>
        <v>1.53186818</v>
      </c>
      <c r="J14" s="23">
        <f>'Calcs-1'!J6-'Calcs-1'!J93</f>
        <v>1.455292008</v>
      </c>
      <c r="K14" s="23">
        <f>'Calcs-1'!K6-'Calcs-1'!K93</f>
        <v>1.376112178</v>
      </c>
      <c r="L14" s="23">
        <f>'Calcs-1'!L6-'Calcs-1'!L93</f>
        <v>1.294265894</v>
      </c>
      <c r="M14" s="23">
        <f>'Calcs-1'!M6-'Calcs-1'!M93</f>
        <v>1.209688999</v>
      </c>
      <c r="N14" s="23">
        <f>'Calcs-1'!N6-'Calcs-1'!N93</f>
        <v>1.122315945</v>
      </c>
      <c r="O14" s="23">
        <f>'Calcs-1'!O6-'Calcs-1'!O93</f>
        <v>1.032079761</v>
      </c>
      <c r="P14" s="23">
        <f>'Calcs-1'!P6-'Calcs-1'!P93</f>
        <v>0.9389120279</v>
      </c>
      <c r="Q14" s="23">
        <f>'Calcs-1'!Q6-'Calcs-1'!Q93</f>
        <v>0.8427428471</v>
      </c>
      <c r="R14" s="23">
        <f>'Calcs-1'!R6-'Calcs-1'!R93</f>
        <v>0.7435008085</v>
      </c>
      <c r="S14" s="23">
        <f>'Calcs-1'!S6-'Calcs-1'!S93</f>
        <v>0.6411129602</v>
      </c>
      <c r="T14" s="23">
        <f>'Calcs-1'!T6-'Calcs-1'!T93</f>
        <v>0.5355047763</v>
      </c>
      <c r="U14" s="23">
        <f>'Calcs-1'!U6-'Calcs-1'!U93</f>
        <v>0.4266001242</v>
      </c>
      <c r="V14" s="23">
        <f>'Calcs-1'!V6-'Calcs-1'!V93</f>
        <v>0.3143212317</v>
      </c>
      <c r="W14" s="23">
        <f>'Calcs-1'!W6-'Calcs-1'!W93</f>
        <v>0.1985886523</v>
      </c>
      <c r="X14" s="23">
        <f>'Calcs-1'!X6-'Calcs-1'!X93</f>
        <v>0.0793212313</v>
      </c>
      <c r="Y14" s="23">
        <f>'Calcs-1'!Y6-'Calcs-1'!Y93</f>
        <v>-0.04356393005</v>
      </c>
    </row>
    <row r="15">
      <c r="A15" s="7" t="str">
        <f t="shared" si="7"/>
        <v>Fruit Blast Cake</v>
      </c>
      <c r="B15" s="23">
        <f>'Calcs-1'!B7-'Calcs-1'!B94</f>
        <v>5</v>
      </c>
      <c r="C15" s="23">
        <f>'Calcs-1'!C7-'Calcs-1'!C94</f>
        <v>4.725</v>
      </c>
      <c r="D15" s="23">
        <f>'Calcs-1'!D7-'Calcs-1'!D94</f>
        <v>4.435125</v>
      </c>
      <c r="E15" s="23">
        <f>'Calcs-1'!E7-'Calcs-1'!E94</f>
        <v>4.129843125</v>
      </c>
      <c r="F15" s="23">
        <f>'Calcs-1'!F7-'Calcs-1'!F94</f>
        <v>3.808606003</v>
      </c>
      <c r="G15" s="23">
        <f>'Calcs-1'!G7-'Calcs-1'!G94</f>
        <v>3.470848289</v>
      </c>
      <c r="H15" s="23">
        <f>'Calcs-1'!H7-'Calcs-1'!H94</f>
        <v>3.115987175</v>
      </c>
      <c r="I15" s="23">
        <f>'Calcs-1'!I7-'Calcs-1'!I94</f>
        <v>2.743421887</v>
      </c>
      <c r="J15" s="23">
        <f>'Calcs-1'!J7-'Calcs-1'!J94</f>
        <v>2.352533167</v>
      </c>
      <c r="K15" s="23">
        <f>'Calcs-1'!K7-'Calcs-1'!K94</f>
        <v>1.942682744</v>
      </c>
      <c r="L15" s="23">
        <f>'Calcs-1'!L7-'Calcs-1'!L94</f>
        <v>1.513212785</v>
      </c>
      <c r="M15" s="23">
        <f>'Calcs-1'!M7-'Calcs-1'!M94</f>
        <v>1.063445336</v>
      </c>
      <c r="N15" s="23">
        <f>'Calcs-1'!N7-'Calcs-1'!N94</f>
        <v>0.5926817465</v>
      </c>
      <c r="O15" s="23">
        <f>'Calcs-1'!O7-'Calcs-1'!O94</f>
        <v>0.1002020724</v>
      </c>
      <c r="P15" s="23">
        <f>'Calcs-1'!P7-'Calcs-1'!P94</f>
        <v>-0.414735528</v>
      </c>
      <c r="Q15" s="23">
        <f>'Calcs-1'!Q7-'Calcs-1'!Q94</f>
        <v>-0.9528954214</v>
      </c>
      <c r="R15" s="23">
        <f>'Calcs-1'!R7-'Calcs-1'!R94</f>
        <v>-1.515065142</v>
      </c>
      <c r="S15" s="23">
        <f>'Calcs-1'!S7-'Calcs-1'!S94</f>
        <v>-2.102056053</v>
      </c>
      <c r="T15" s="23">
        <f>'Calcs-1'!T7-'Calcs-1'!T94</f>
        <v>-2.714704022</v>
      </c>
      <c r="U15" s="23">
        <f>'Calcs-1'!U7-'Calcs-1'!U94</f>
        <v>-3.353870121</v>
      </c>
      <c r="V15" s="23">
        <f>'Calcs-1'!V7-'Calcs-1'!V94</f>
        <v>-4.020441344</v>
      </c>
      <c r="W15" s="23">
        <f>'Calcs-1'!W7-'Calcs-1'!W94</f>
        <v>-4.715331335</v>
      </c>
      <c r="X15" s="23">
        <f>'Calcs-1'!X7-'Calcs-1'!X94</f>
        <v>-5.439481156</v>
      </c>
      <c r="Y15" s="23">
        <f>'Calcs-1'!Y7-'Calcs-1'!Y94</f>
        <v>-6.193860054</v>
      </c>
    </row>
    <row r="16">
      <c r="A16" s="7" t="str">
        <f t="shared" si="7"/>
        <v>Choco Blast Cake</v>
      </c>
      <c r="B16" s="23">
        <f>'Calcs-1'!B8-'Calcs-1'!B95</f>
        <v>5</v>
      </c>
      <c r="C16" s="23">
        <f>'Calcs-1'!C8-'Calcs-1'!C95</f>
        <v>5.575</v>
      </c>
      <c r="D16" s="23">
        <f>'Calcs-1'!D8-'Calcs-1'!D95</f>
        <v>6.177875</v>
      </c>
      <c r="E16" s="23">
        <f>'Calcs-1'!E8-'Calcs-1'!E95</f>
        <v>6.809726875</v>
      </c>
      <c r="F16" s="23">
        <f>'Calcs-1'!F8-'Calcs-1'!F95</f>
        <v>7.471697197</v>
      </c>
      <c r="G16" s="23">
        <f>'Calcs-1'!G8-'Calcs-1'!G95</f>
        <v>8.164968591</v>
      </c>
      <c r="H16" s="23">
        <f>'Calcs-1'!H8-'Calcs-1'!H95</f>
        <v>8.89076614</v>
      </c>
      <c r="I16" s="23">
        <f>'Calcs-1'!I8-'Calcs-1'!I95</f>
        <v>9.650358826</v>
      </c>
      <c r="J16" s="23">
        <f>'Calcs-1'!J8-'Calcs-1'!J95</f>
        <v>10.44506104</v>
      </c>
      <c r="K16" s="23">
        <f>'Calcs-1'!K8-'Calcs-1'!K95</f>
        <v>11.2762341</v>
      </c>
      <c r="L16" s="23">
        <f>'Calcs-1'!L8-'Calcs-1'!L95</f>
        <v>12.14528788</v>
      </c>
      <c r="M16" s="23">
        <f>'Calcs-1'!M8-'Calcs-1'!M95</f>
        <v>13.05368245</v>
      </c>
      <c r="N16" s="23">
        <f>'Calcs-1'!N8-'Calcs-1'!N95</f>
        <v>14.00292976</v>
      </c>
      <c r="O16" s="23">
        <f>'Calcs-1'!O8-'Calcs-1'!O95</f>
        <v>14.9945954</v>
      </c>
      <c r="P16" s="23">
        <f>'Calcs-1'!P8-'Calcs-1'!P95</f>
        <v>16.03030045</v>
      </c>
      <c r="Q16" s="23">
        <f>'Calcs-1'!Q8-'Calcs-1'!Q95</f>
        <v>17.11172334</v>
      </c>
      <c r="R16" s="23">
        <f>'Calcs-1'!R8-'Calcs-1'!R95</f>
        <v>18.24060176</v>
      </c>
      <c r="S16" s="23">
        <f>'Calcs-1'!S8-'Calcs-1'!S95</f>
        <v>19.4187347</v>
      </c>
      <c r="T16" s="23">
        <f>'Calcs-1'!T8-'Calcs-1'!T95</f>
        <v>20.64798451</v>
      </c>
      <c r="U16" s="23">
        <f>'Calcs-1'!U8-'Calcs-1'!U95</f>
        <v>21.930279</v>
      </c>
      <c r="V16" s="23">
        <f>'Calcs-1'!V8-'Calcs-1'!V95</f>
        <v>23.2676137</v>
      </c>
      <c r="W16" s="23">
        <f>'Calcs-1'!W8-'Calcs-1'!W95</f>
        <v>24.66205409</v>
      </c>
      <c r="X16" s="23">
        <f>'Calcs-1'!X8-'Calcs-1'!X95</f>
        <v>26.115738</v>
      </c>
      <c r="Y16" s="23">
        <f>'Calcs-1'!Y8-'Calcs-1'!Y95</f>
        <v>27.63087799</v>
      </c>
    </row>
    <row r="17">
      <c r="A17" s="7" t="str">
        <f t="shared" si="7"/>
        <v/>
      </c>
      <c r="B17" s="7"/>
      <c r="C17" s="7"/>
      <c r="D17" s="7"/>
      <c r="E17" s="7"/>
      <c r="F17" s="7"/>
      <c r="G17" s="7"/>
      <c r="H17" s="7"/>
      <c r="I17" s="7"/>
      <c r="J17" s="7"/>
      <c r="K17" s="7"/>
      <c r="L17" s="7"/>
      <c r="M17" s="7"/>
      <c r="N17" s="7"/>
      <c r="O17" s="7"/>
      <c r="P17" s="7"/>
      <c r="Q17" s="7"/>
      <c r="R17" s="7"/>
      <c r="S17" s="7"/>
      <c r="T17" s="7"/>
      <c r="U17" s="7"/>
      <c r="V17" s="7"/>
      <c r="W17" s="7"/>
      <c r="X17" s="7"/>
      <c r="Y17" s="7"/>
    </row>
    <row r="18">
      <c r="A18" s="7" t="s">
        <v>106</v>
      </c>
      <c r="B18" s="7"/>
      <c r="C18" s="7"/>
      <c r="D18" s="7"/>
      <c r="E18" s="7"/>
      <c r="F18" s="7"/>
      <c r="G18" s="7"/>
      <c r="H18" s="7"/>
      <c r="I18" s="7"/>
      <c r="J18" s="7"/>
      <c r="K18" s="7"/>
      <c r="L18" s="7"/>
      <c r="M18" s="7"/>
      <c r="N18" s="7"/>
      <c r="O18" s="7"/>
      <c r="P18" s="7"/>
      <c r="Q18" s="7"/>
      <c r="R18" s="7"/>
      <c r="S18" s="7"/>
      <c r="T18" s="7"/>
      <c r="U18" s="7"/>
      <c r="V18" s="7"/>
      <c r="W18" s="7"/>
      <c r="X18" s="7"/>
      <c r="Y18" s="7"/>
    </row>
    <row r="19">
      <c r="A19" s="7" t="str">
        <f t="shared" ref="A19:A25" si="9">A11</f>
        <v>Fruit Cake</v>
      </c>
      <c r="B19" s="23">
        <f t="shared" ref="B19:Y19" si="8">B3+B11</f>
        <v>5</v>
      </c>
      <c r="C19" s="23">
        <f t="shared" si="8"/>
        <v>10.15</v>
      </c>
      <c r="D19" s="23">
        <f t="shared" si="8"/>
        <v>15.4545</v>
      </c>
      <c r="E19" s="23">
        <f t="shared" si="8"/>
        <v>20.918135</v>
      </c>
      <c r="F19" s="23">
        <f t="shared" si="8"/>
        <v>26.54567905</v>
      </c>
      <c r="G19" s="23">
        <f t="shared" si="8"/>
        <v>32.34204942</v>
      </c>
      <c r="H19" s="23">
        <f t="shared" si="8"/>
        <v>38.3123109</v>
      </c>
      <c r="I19" s="23">
        <f t="shared" si="8"/>
        <v>44.46168023</v>
      </c>
      <c r="J19" s="23">
        <f t="shared" si="8"/>
        <v>50.79553064</v>
      </c>
      <c r="K19" s="23">
        <f t="shared" si="8"/>
        <v>57.31939656</v>
      </c>
      <c r="L19" s="23">
        <f t="shared" si="8"/>
        <v>64.03897845</v>
      </c>
      <c r="M19" s="23">
        <f t="shared" si="8"/>
        <v>70.96014781</v>
      </c>
      <c r="N19" s="23">
        <f t="shared" si="8"/>
        <v>78.08895224</v>
      </c>
      <c r="O19" s="23">
        <f t="shared" si="8"/>
        <v>85.43162081</v>
      </c>
      <c r="P19" s="23">
        <f t="shared" si="8"/>
        <v>92.99456943</v>
      </c>
      <c r="Q19" s="23">
        <f t="shared" si="8"/>
        <v>100.7844065</v>
      </c>
      <c r="R19" s="23">
        <f t="shared" si="8"/>
        <v>108.8079387</v>
      </c>
      <c r="S19" s="23">
        <f t="shared" si="8"/>
        <v>117.0721769</v>
      </c>
      <c r="T19" s="23">
        <f t="shared" si="8"/>
        <v>125.5843422</v>
      </c>
      <c r="U19" s="23">
        <f t="shared" si="8"/>
        <v>134.3518724</v>
      </c>
      <c r="V19" s="23">
        <f t="shared" si="8"/>
        <v>143.3824286</v>
      </c>
      <c r="W19" s="23">
        <f t="shared" si="8"/>
        <v>152.6839015</v>
      </c>
      <c r="X19" s="23">
        <f t="shared" si="8"/>
        <v>162.2644185</v>
      </c>
      <c r="Y19" s="23">
        <f t="shared" si="8"/>
        <v>172.1323511</v>
      </c>
    </row>
    <row r="20">
      <c r="A20" s="7" t="str">
        <f t="shared" si="9"/>
        <v>Choco Cake</v>
      </c>
      <c r="B20" s="23">
        <f t="shared" ref="B20:Y20" si="10">B4+B12</f>
        <v>10</v>
      </c>
      <c r="C20" s="23">
        <f t="shared" si="10"/>
        <v>20.9</v>
      </c>
      <c r="D20" s="23">
        <f t="shared" si="10"/>
        <v>32.7535</v>
      </c>
      <c r="E20" s="23">
        <f t="shared" si="10"/>
        <v>45.6167525</v>
      </c>
      <c r="F20" s="23">
        <f t="shared" si="10"/>
        <v>59.54889404</v>
      </c>
      <c r="G20" s="23">
        <f t="shared" si="10"/>
        <v>74.61208274</v>
      </c>
      <c r="H20" s="23">
        <f t="shared" si="10"/>
        <v>90.87164214</v>
      </c>
      <c r="I20" s="23">
        <f t="shared" si="10"/>
        <v>108.3962116</v>
      </c>
      <c r="J20" s="23">
        <f t="shared" si="10"/>
        <v>127.2579034</v>
      </c>
      <c r="K20" s="23">
        <f t="shared" si="10"/>
        <v>147.5324675</v>
      </c>
      <c r="L20" s="23">
        <f t="shared" si="10"/>
        <v>169.2994627</v>
      </c>
      <c r="M20" s="23">
        <f t="shared" si="10"/>
        <v>192.6424372</v>
      </c>
      <c r="N20" s="23">
        <f t="shared" si="10"/>
        <v>217.6491155</v>
      </c>
      <c r="O20" s="23">
        <f t="shared" si="10"/>
        <v>244.4115953</v>
      </c>
      <c r="P20" s="23">
        <f t="shared" si="10"/>
        <v>273.0265523</v>
      </c>
      <c r="Q20" s="23">
        <f t="shared" si="10"/>
        <v>303.5954548</v>
      </c>
      <c r="R20" s="23">
        <f t="shared" si="10"/>
        <v>336.2247879</v>
      </c>
      <c r="S20" s="23">
        <f t="shared" si="10"/>
        <v>371.0262872</v>
      </c>
      <c r="T20" s="23">
        <f t="shared" si="10"/>
        <v>408.1171844</v>
      </c>
      <c r="U20" s="23">
        <f t="shared" si="10"/>
        <v>447.620462</v>
      </c>
      <c r="V20" s="23">
        <f t="shared" si="10"/>
        <v>489.6651214</v>
      </c>
      <c r="W20" s="23">
        <f t="shared" si="10"/>
        <v>534.3864616</v>
      </c>
      <c r="X20" s="23">
        <f t="shared" si="10"/>
        <v>581.9263711</v>
      </c>
      <c r="Y20" s="23">
        <f t="shared" si="10"/>
        <v>632.4336328</v>
      </c>
    </row>
    <row r="21">
      <c r="A21" s="7" t="str">
        <f t="shared" si="9"/>
        <v>Pineapple Cake</v>
      </c>
      <c r="B21" s="23">
        <f t="shared" ref="B21:Y21" si="11">B5+B13</f>
        <v>5</v>
      </c>
      <c r="C21" s="23">
        <f t="shared" si="11"/>
        <v>9.7</v>
      </c>
      <c r="D21" s="23">
        <f t="shared" si="11"/>
        <v>14.09</v>
      </c>
      <c r="E21" s="23">
        <f t="shared" si="11"/>
        <v>18.15976</v>
      </c>
      <c r="F21" s="23">
        <f t="shared" si="11"/>
        <v>21.8987948</v>
      </c>
      <c r="G21" s="23">
        <f t="shared" si="11"/>
        <v>25.29636869</v>
      </c>
      <c r="H21" s="23">
        <f t="shared" si="11"/>
        <v>28.34149004</v>
      </c>
      <c r="I21" s="23">
        <f t="shared" si="11"/>
        <v>31.02290576</v>
      </c>
      <c r="J21" s="23">
        <f t="shared" si="11"/>
        <v>33.32909565</v>
      </c>
      <c r="K21" s="23">
        <f t="shared" si="11"/>
        <v>35.24826665</v>
      </c>
      <c r="L21" s="23">
        <f t="shared" si="11"/>
        <v>36.76834697</v>
      </c>
      <c r="M21" s="23">
        <f t="shared" si="11"/>
        <v>37.87698004</v>
      </c>
      <c r="N21" s="23">
        <f t="shared" si="11"/>
        <v>38.56151844</v>
      </c>
      <c r="O21" s="23">
        <f t="shared" si="11"/>
        <v>38.80901759</v>
      </c>
      <c r="P21" s="23">
        <f t="shared" si="11"/>
        <v>38.60622941</v>
      </c>
      <c r="Q21" s="23">
        <f t="shared" si="11"/>
        <v>37.93959579</v>
      </c>
      <c r="R21" s="23">
        <f t="shared" si="11"/>
        <v>36.7952419</v>
      </c>
      <c r="S21" s="23">
        <f t="shared" si="11"/>
        <v>35.15896949</v>
      </c>
      <c r="T21" s="23">
        <f t="shared" si="11"/>
        <v>33.01624985</v>
      </c>
      <c r="U21" s="23">
        <f t="shared" si="11"/>
        <v>30.35221683</v>
      </c>
      <c r="V21" s="23">
        <f t="shared" si="11"/>
        <v>27.15165957</v>
      </c>
      <c r="W21" s="23">
        <f t="shared" si="11"/>
        <v>23.39901515</v>
      </c>
      <c r="X21" s="23">
        <f t="shared" si="11"/>
        <v>19.07836106</v>
      </c>
      <c r="Y21" s="23">
        <f t="shared" si="11"/>
        <v>14.17340755</v>
      </c>
    </row>
    <row r="22">
      <c r="A22" s="7" t="str">
        <f t="shared" si="9"/>
        <v>Orange Cake</v>
      </c>
      <c r="B22" s="23">
        <f t="shared" ref="B22:Y22" si="12">B6+B14</f>
        <v>2</v>
      </c>
      <c r="C22" s="23">
        <f t="shared" si="12"/>
        <v>3.94</v>
      </c>
      <c r="D22" s="23">
        <f t="shared" si="12"/>
        <v>5.8178</v>
      </c>
      <c r="E22" s="23">
        <f t="shared" si="12"/>
        <v>7.631146</v>
      </c>
      <c r="F22" s="23">
        <f t="shared" si="12"/>
        <v>9.37772882</v>
      </c>
      <c r="G22" s="23">
        <f t="shared" si="12"/>
        <v>11.0551829</v>
      </c>
      <c r="H22" s="23">
        <f t="shared" si="12"/>
        <v>12.66108505</v>
      </c>
      <c r="I22" s="23">
        <f t="shared" si="12"/>
        <v>14.19295323</v>
      </c>
      <c r="J22" s="23">
        <f t="shared" si="12"/>
        <v>15.64824524</v>
      </c>
      <c r="K22" s="23">
        <f t="shared" si="12"/>
        <v>17.02435741</v>
      </c>
      <c r="L22" s="23">
        <f t="shared" si="12"/>
        <v>18.31862331</v>
      </c>
      <c r="M22" s="23">
        <f t="shared" si="12"/>
        <v>19.52831231</v>
      </c>
      <c r="N22" s="23">
        <f t="shared" si="12"/>
        <v>20.65062825</v>
      </c>
      <c r="O22" s="23">
        <f t="shared" si="12"/>
        <v>21.68270801</v>
      </c>
      <c r="P22" s="23">
        <f t="shared" si="12"/>
        <v>22.62162004</v>
      </c>
      <c r="Q22" s="23">
        <f t="shared" si="12"/>
        <v>23.46436289</v>
      </c>
      <c r="R22" s="23">
        <f t="shared" si="12"/>
        <v>24.2078637</v>
      </c>
      <c r="S22" s="23">
        <f t="shared" si="12"/>
        <v>24.84897666</v>
      </c>
      <c r="T22" s="23">
        <f t="shared" si="12"/>
        <v>25.38448143</v>
      </c>
      <c r="U22" s="23">
        <f t="shared" si="12"/>
        <v>25.81108156</v>
      </c>
      <c r="V22" s="23">
        <f t="shared" si="12"/>
        <v>26.12540279</v>
      </c>
      <c r="W22" s="23">
        <f t="shared" si="12"/>
        <v>26.32399144</v>
      </c>
      <c r="X22" s="23">
        <f t="shared" si="12"/>
        <v>26.40331267</v>
      </c>
      <c r="Y22" s="23">
        <f t="shared" si="12"/>
        <v>26.35974874</v>
      </c>
    </row>
    <row r="23">
      <c r="A23" s="7" t="str">
        <f t="shared" si="9"/>
        <v>Fruit Blast Cake</v>
      </c>
      <c r="B23" s="23">
        <f t="shared" ref="B23:Y23" si="13">B7+B15</f>
        <v>5</v>
      </c>
      <c r="C23" s="23">
        <f t="shared" si="13"/>
        <v>9.725</v>
      </c>
      <c r="D23" s="23">
        <f t="shared" si="13"/>
        <v>14.160125</v>
      </c>
      <c r="E23" s="23">
        <f t="shared" si="13"/>
        <v>18.28996813</v>
      </c>
      <c r="F23" s="23">
        <f t="shared" si="13"/>
        <v>22.09857413</v>
      </c>
      <c r="G23" s="23">
        <f t="shared" si="13"/>
        <v>25.56942242</v>
      </c>
      <c r="H23" s="23">
        <f t="shared" si="13"/>
        <v>28.68540959</v>
      </c>
      <c r="I23" s="23">
        <f t="shared" si="13"/>
        <v>31.42883148</v>
      </c>
      <c r="J23" s="23">
        <f t="shared" si="13"/>
        <v>33.78136465</v>
      </c>
      <c r="K23" s="23">
        <f t="shared" si="13"/>
        <v>35.72404739</v>
      </c>
      <c r="L23" s="23">
        <f t="shared" si="13"/>
        <v>37.23726017</v>
      </c>
      <c r="M23" s="23">
        <f t="shared" si="13"/>
        <v>38.30070551</v>
      </c>
      <c r="N23" s="23">
        <f t="shared" si="13"/>
        <v>38.89338726</v>
      </c>
      <c r="O23" s="23">
        <f t="shared" si="13"/>
        <v>38.99358933</v>
      </c>
      <c r="P23" s="23">
        <f t="shared" si="13"/>
        <v>38.5788538</v>
      </c>
      <c r="Q23" s="23">
        <f t="shared" si="13"/>
        <v>37.62595838</v>
      </c>
      <c r="R23" s="23">
        <f t="shared" si="13"/>
        <v>36.11089324</v>
      </c>
      <c r="S23" s="23">
        <f t="shared" si="13"/>
        <v>34.00883719</v>
      </c>
      <c r="T23" s="23">
        <f t="shared" si="13"/>
        <v>31.29413316</v>
      </c>
      <c r="U23" s="23">
        <f t="shared" si="13"/>
        <v>27.94026304</v>
      </c>
      <c r="V23" s="23">
        <f t="shared" si="13"/>
        <v>23.9198217</v>
      </c>
      <c r="W23" s="23">
        <f t="shared" si="13"/>
        <v>19.20449036</v>
      </c>
      <c r="X23" s="23">
        <f t="shared" si="13"/>
        <v>13.76500921</v>
      </c>
      <c r="Y23" s="23">
        <f t="shared" si="13"/>
        <v>7.571149153</v>
      </c>
    </row>
    <row r="24">
      <c r="A24" s="7" t="str">
        <f t="shared" si="9"/>
        <v>Choco Blast Cake</v>
      </c>
      <c r="B24" s="23">
        <f t="shared" ref="B24:Y24" si="14">B8+B16</f>
        <v>5</v>
      </c>
      <c r="C24" s="23">
        <f t="shared" si="14"/>
        <v>10.575</v>
      </c>
      <c r="D24" s="23">
        <f t="shared" si="14"/>
        <v>16.752875</v>
      </c>
      <c r="E24" s="23">
        <f t="shared" si="14"/>
        <v>23.56260188</v>
      </c>
      <c r="F24" s="23">
        <f t="shared" si="14"/>
        <v>31.03429907</v>
      </c>
      <c r="G24" s="23">
        <f t="shared" si="14"/>
        <v>39.19926766</v>
      </c>
      <c r="H24" s="23">
        <f t="shared" si="14"/>
        <v>48.0900338</v>
      </c>
      <c r="I24" s="23">
        <f t="shared" si="14"/>
        <v>57.74039263</v>
      </c>
      <c r="J24" s="23">
        <f t="shared" si="14"/>
        <v>68.18545367</v>
      </c>
      <c r="K24" s="23">
        <f t="shared" si="14"/>
        <v>79.46168776</v>
      </c>
      <c r="L24" s="23">
        <f t="shared" si="14"/>
        <v>91.60697565</v>
      </c>
      <c r="M24" s="23">
        <f t="shared" si="14"/>
        <v>104.6606581</v>
      </c>
      <c r="N24" s="23">
        <f t="shared" si="14"/>
        <v>118.6635879</v>
      </c>
      <c r="O24" s="23">
        <f t="shared" si="14"/>
        <v>133.6581833</v>
      </c>
      <c r="P24" s="23">
        <f t="shared" si="14"/>
        <v>149.6884837</v>
      </c>
      <c r="Q24" s="23">
        <f t="shared" si="14"/>
        <v>166.8002071</v>
      </c>
      <c r="R24" s="23">
        <f t="shared" si="14"/>
        <v>185.0408088</v>
      </c>
      <c r="S24" s="23">
        <f t="shared" si="14"/>
        <v>204.4595435</v>
      </c>
      <c r="T24" s="23">
        <f t="shared" si="14"/>
        <v>225.107528</v>
      </c>
      <c r="U24" s="23">
        <f t="shared" si="14"/>
        <v>247.037807</v>
      </c>
      <c r="V24" s="23">
        <f t="shared" si="14"/>
        <v>270.3054207</v>
      </c>
      <c r="W24" s="23">
        <f t="shared" si="14"/>
        <v>294.9674748</v>
      </c>
      <c r="X24" s="23">
        <f t="shared" si="14"/>
        <v>321.0832128</v>
      </c>
      <c r="Y24" s="23">
        <f t="shared" si="14"/>
        <v>348.7140908</v>
      </c>
    </row>
    <row r="25">
      <c r="A25" s="7" t="str">
        <f t="shared" si="9"/>
        <v/>
      </c>
      <c r="B25" s="7"/>
      <c r="C25" s="7"/>
      <c r="D25" s="7"/>
      <c r="E25" s="7"/>
      <c r="F25" s="7"/>
      <c r="G25" s="7"/>
      <c r="H25" s="7"/>
      <c r="I25" s="7"/>
      <c r="J25" s="7"/>
      <c r="K25" s="7"/>
      <c r="L25" s="7"/>
      <c r="M25" s="7"/>
      <c r="N25" s="7"/>
      <c r="O25" s="7"/>
      <c r="P25" s="7"/>
      <c r="Q25" s="7"/>
      <c r="R25" s="7"/>
      <c r="S25" s="7"/>
      <c r="T25" s="7"/>
      <c r="U25" s="7"/>
      <c r="V25" s="7"/>
      <c r="W25" s="7"/>
      <c r="X25" s="7"/>
      <c r="Y25" s="7"/>
    </row>
    <row r="26">
      <c r="A26" s="10" t="s">
        <v>107</v>
      </c>
      <c r="B26" s="7"/>
      <c r="C26" s="7"/>
      <c r="D26" s="7"/>
      <c r="E26" s="7"/>
      <c r="F26" s="7"/>
      <c r="G26" s="7"/>
      <c r="H26" s="7"/>
      <c r="I26" s="7"/>
      <c r="J26" s="7"/>
      <c r="K26" s="7"/>
      <c r="L26" s="7"/>
      <c r="M26" s="7"/>
      <c r="N26" s="7"/>
      <c r="O26" s="7"/>
      <c r="P26" s="7"/>
      <c r="Q26" s="7"/>
      <c r="R26" s="7"/>
      <c r="S26" s="7"/>
      <c r="T26" s="7"/>
      <c r="U26" s="7"/>
      <c r="V26" s="7"/>
      <c r="W26" s="7"/>
      <c r="X26" s="7"/>
      <c r="Y26" s="7"/>
    </row>
    <row r="27">
      <c r="A27" s="7" t="str">
        <f t="shared" ref="A27:A32" si="15">A19</f>
        <v>Fruit Cake</v>
      </c>
      <c r="B27" s="13">
        <f>B19*'Calcs-2'!$B11</f>
        <v>810</v>
      </c>
      <c r="C27" s="13">
        <f>C19*'Calcs-2'!$B11</f>
        <v>1644.3</v>
      </c>
      <c r="D27" s="13">
        <f>D19*'Calcs-2'!$B11</f>
        <v>2503.629</v>
      </c>
      <c r="E27" s="13">
        <f>E19*'Calcs-2'!$B11</f>
        <v>3388.73787</v>
      </c>
      <c r="F27" s="13">
        <f>F19*'Calcs-2'!$B11</f>
        <v>4300.400006</v>
      </c>
      <c r="G27" s="13">
        <f>G19*'Calcs-2'!$B11</f>
        <v>5239.412006</v>
      </c>
      <c r="H27" s="13">
        <f>H19*'Calcs-2'!$B11</f>
        <v>6206.594366</v>
      </c>
      <c r="I27" s="13">
        <f>I19*'Calcs-2'!$B11</f>
        <v>7202.792197</v>
      </c>
      <c r="J27" s="13">
        <f>J19*'Calcs-2'!$B11</f>
        <v>8228.875963</v>
      </c>
      <c r="K27" s="13">
        <f>K19*'Calcs-2'!$B11</f>
        <v>9285.742242</v>
      </c>
      <c r="L27" s="13">
        <f>L19*'Calcs-2'!$B11</f>
        <v>10374.31451</v>
      </c>
      <c r="M27" s="13">
        <f>M19*'Calcs-2'!$B11</f>
        <v>11495.54394</v>
      </c>
      <c r="N27" s="13">
        <f>N19*'Calcs-2'!$B11</f>
        <v>12650.41026</v>
      </c>
      <c r="O27" s="13">
        <f>O19*'Calcs-2'!$B11</f>
        <v>13839.92257</v>
      </c>
      <c r="P27" s="13">
        <f>P19*'Calcs-2'!$B11</f>
        <v>15065.12025</v>
      </c>
      <c r="Q27" s="13">
        <f>Q19*'Calcs-2'!$B11</f>
        <v>16327.07386</v>
      </c>
      <c r="R27" s="13">
        <f>R19*'Calcs-2'!$B11</f>
        <v>17626.88607</v>
      </c>
      <c r="S27" s="13">
        <f>S19*'Calcs-2'!$B11</f>
        <v>18965.69265</v>
      </c>
      <c r="T27" s="13">
        <f>T19*'Calcs-2'!$B11</f>
        <v>20344.66343</v>
      </c>
      <c r="U27" s="13">
        <f>U19*'Calcs-2'!$B11</f>
        <v>21765.00334</v>
      </c>
      <c r="V27" s="13">
        <f>V19*'Calcs-2'!$B11</f>
        <v>23227.95344</v>
      </c>
      <c r="W27" s="13">
        <f>W19*'Calcs-2'!$B11</f>
        <v>24734.79204</v>
      </c>
      <c r="X27" s="13">
        <f>X19*'Calcs-2'!$B11</f>
        <v>26286.8358</v>
      </c>
      <c r="Y27" s="13">
        <f>Y19*'Calcs-2'!$B11</f>
        <v>27885.44087</v>
      </c>
    </row>
    <row r="28">
      <c r="A28" s="7" t="str">
        <f t="shared" si="15"/>
        <v>Choco Cake</v>
      </c>
      <c r="B28" s="13">
        <f>B20*'Calcs-2'!$B22</f>
        <v>1665</v>
      </c>
      <c r="C28" s="13">
        <f>C20*'Calcs-2'!$B22</f>
        <v>3479.85</v>
      </c>
      <c r="D28" s="13">
        <f>D20*'Calcs-2'!$B22</f>
        <v>5453.45775</v>
      </c>
      <c r="E28" s="13">
        <f>E20*'Calcs-2'!$B22</f>
        <v>7595.189291</v>
      </c>
      <c r="F28" s="13">
        <f>F20*'Calcs-2'!$B22</f>
        <v>9914.890857</v>
      </c>
      <c r="G28" s="13">
        <f>G20*'Calcs-2'!$B22</f>
        <v>12422.91178</v>
      </c>
      <c r="H28" s="13">
        <f>H20*'Calcs-2'!$B22</f>
        <v>15130.12842</v>
      </c>
      <c r="I28" s="13">
        <f>I20*'Calcs-2'!$B22</f>
        <v>18047.96923</v>
      </c>
      <c r="J28" s="13">
        <f>J20*'Calcs-2'!$B22</f>
        <v>21188.44092</v>
      </c>
      <c r="K28" s="13">
        <f>K20*'Calcs-2'!$B22</f>
        <v>24564.15583</v>
      </c>
      <c r="L28" s="13">
        <f>L20*'Calcs-2'!$B22</f>
        <v>28188.36055</v>
      </c>
      <c r="M28" s="13">
        <f>M20*'Calcs-2'!$B22</f>
        <v>32074.9658</v>
      </c>
      <c r="N28" s="13">
        <f>N20*'Calcs-2'!$B22</f>
        <v>36238.57773</v>
      </c>
      <c r="O28" s="13">
        <f>O20*'Calcs-2'!$B22</f>
        <v>40694.53062</v>
      </c>
      <c r="P28" s="13">
        <f>P20*'Calcs-2'!$B22</f>
        <v>45458.92095</v>
      </c>
      <c r="Q28" s="13">
        <f>Q20*'Calcs-2'!$B22</f>
        <v>50548.64323</v>
      </c>
      <c r="R28" s="13">
        <f>R20*'Calcs-2'!$B22</f>
        <v>55981.42718</v>
      </c>
      <c r="S28" s="13">
        <f>S20*'Calcs-2'!$B22</f>
        <v>61775.87683</v>
      </c>
      <c r="T28" s="13">
        <f>T20*'Calcs-2'!$B22</f>
        <v>67951.5112</v>
      </c>
      <c r="U28" s="13">
        <f>U20*'Calcs-2'!$B22</f>
        <v>74528.80692</v>
      </c>
      <c r="V28" s="13">
        <f>V20*'Calcs-2'!$B22</f>
        <v>81529.24271</v>
      </c>
      <c r="W28" s="13">
        <f>W20*'Calcs-2'!$B22</f>
        <v>88975.34586</v>
      </c>
      <c r="X28" s="13">
        <f>X20*'Calcs-2'!$B22</f>
        <v>96890.74079</v>
      </c>
      <c r="Y28" s="13">
        <f>Y20*'Calcs-2'!$B22</f>
        <v>105300.1999</v>
      </c>
    </row>
    <row r="29">
      <c r="A29" s="7" t="str">
        <f t="shared" si="15"/>
        <v>Pineapple Cake</v>
      </c>
      <c r="B29" s="13">
        <f>B21*'Calcs-2'!$B33</f>
        <v>613</v>
      </c>
      <c r="C29" s="13">
        <f>C21*'Calcs-2'!$B33</f>
        <v>1189.22</v>
      </c>
      <c r="D29" s="13">
        <f>D21*'Calcs-2'!$B33</f>
        <v>1727.434</v>
      </c>
      <c r="E29" s="13">
        <f>E21*'Calcs-2'!$B33</f>
        <v>2226.386576</v>
      </c>
      <c r="F29" s="13">
        <f>F21*'Calcs-2'!$B33</f>
        <v>2684.792242</v>
      </c>
      <c r="G29" s="13">
        <f>G21*'Calcs-2'!$B33</f>
        <v>3101.334802</v>
      </c>
      <c r="H29" s="13">
        <f>H21*'Calcs-2'!$B33</f>
        <v>3474.666679</v>
      </c>
      <c r="I29" s="13">
        <f>I21*'Calcs-2'!$B33</f>
        <v>3803.408246</v>
      </c>
      <c r="J29" s="13">
        <f>J21*'Calcs-2'!$B33</f>
        <v>4086.147126</v>
      </c>
      <c r="K29" s="13">
        <f>K21*'Calcs-2'!$B33</f>
        <v>4321.437492</v>
      </c>
      <c r="L29" s="13">
        <f>L21*'Calcs-2'!$B33</f>
        <v>4507.799339</v>
      </c>
      <c r="M29" s="13">
        <f>M21*'Calcs-2'!$B33</f>
        <v>4643.717753</v>
      </c>
      <c r="N29" s="13">
        <f>N21*'Calcs-2'!$B33</f>
        <v>4727.642161</v>
      </c>
      <c r="O29" s="13">
        <f>O21*'Calcs-2'!$B33</f>
        <v>4757.985557</v>
      </c>
      <c r="P29" s="13">
        <f>P21*'Calcs-2'!$B33</f>
        <v>4733.123726</v>
      </c>
      <c r="Q29" s="13">
        <f>Q21*'Calcs-2'!$B33</f>
        <v>4651.394443</v>
      </c>
      <c r="R29" s="13">
        <f>R21*'Calcs-2'!$B33</f>
        <v>4511.096658</v>
      </c>
      <c r="S29" s="13">
        <f>S21*'Calcs-2'!$B33</f>
        <v>4310.489659</v>
      </c>
      <c r="T29" s="13">
        <f>T21*'Calcs-2'!$B33</f>
        <v>4047.792232</v>
      </c>
      <c r="U29" s="13">
        <f>U21*'Calcs-2'!$B33</f>
        <v>3721.181783</v>
      </c>
      <c r="V29" s="13">
        <f>V21*'Calcs-2'!$B33</f>
        <v>3328.793463</v>
      </c>
      <c r="W29" s="13">
        <f>W21*'Calcs-2'!$B33</f>
        <v>2868.719257</v>
      </c>
      <c r="X29" s="13">
        <f>X21*'Calcs-2'!$B33</f>
        <v>2339.007066</v>
      </c>
      <c r="Y29" s="13">
        <f>Y21*'Calcs-2'!$B33</f>
        <v>1737.659765</v>
      </c>
    </row>
    <row r="30">
      <c r="A30" s="7" t="str">
        <f t="shared" si="15"/>
        <v>Orange Cake</v>
      </c>
      <c r="B30" s="13">
        <f>B22*'Calcs-2'!$B44</f>
        <v>255</v>
      </c>
      <c r="C30" s="13">
        <f>C22*'Calcs-2'!$B44</f>
        <v>502.35</v>
      </c>
      <c r="D30" s="13">
        <f>D22*'Calcs-2'!$B44</f>
        <v>741.7695</v>
      </c>
      <c r="E30" s="13">
        <f>E22*'Calcs-2'!$B44</f>
        <v>972.971115</v>
      </c>
      <c r="F30" s="13">
        <f>F22*'Calcs-2'!$B44</f>
        <v>1195.660425</v>
      </c>
      <c r="G30" s="13">
        <f>G22*'Calcs-2'!$B44</f>
        <v>1409.535819</v>
      </c>
      <c r="H30" s="13">
        <f>H22*'Calcs-2'!$B44</f>
        <v>1614.288344</v>
      </c>
      <c r="I30" s="13">
        <f>I22*'Calcs-2'!$B44</f>
        <v>1809.601536</v>
      </c>
      <c r="J30" s="13">
        <f>J22*'Calcs-2'!$B44</f>
        <v>1995.151268</v>
      </c>
      <c r="K30" s="13">
        <f>K22*'Calcs-2'!$B44</f>
        <v>2170.60557</v>
      </c>
      <c r="L30" s="13">
        <f>L22*'Calcs-2'!$B44</f>
        <v>2335.624472</v>
      </c>
      <c r="M30" s="13">
        <f>M22*'Calcs-2'!$B44</f>
        <v>2489.859819</v>
      </c>
      <c r="N30" s="13">
        <f>N22*'Calcs-2'!$B44</f>
        <v>2632.955102</v>
      </c>
      <c r="O30" s="13">
        <f>O22*'Calcs-2'!$B44</f>
        <v>2764.545272</v>
      </c>
      <c r="P30" s="13">
        <f>P22*'Calcs-2'!$B44</f>
        <v>2884.256555</v>
      </c>
      <c r="Q30" s="13">
        <f>Q22*'Calcs-2'!$B44</f>
        <v>2991.706268</v>
      </c>
      <c r="R30" s="13">
        <f>R22*'Calcs-2'!$B44</f>
        <v>3086.502621</v>
      </c>
      <c r="S30" s="13">
        <f>S22*'Calcs-2'!$B44</f>
        <v>3168.244524</v>
      </c>
      <c r="T30" s="13">
        <f>T22*'Calcs-2'!$B44</f>
        <v>3236.521383</v>
      </c>
      <c r="U30" s="13">
        <f>U22*'Calcs-2'!$B44</f>
        <v>3290.912898</v>
      </c>
      <c r="V30" s="13">
        <f>V22*'Calcs-2'!$B44</f>
        <v>3330.988856</v>
      </c>
      <c r="W30" s="13">
        <f>W22*'Calcs-2'!$B44</f>
        <v>3356.308909</v>
      </c>
      <c r="X30" s="13">
        <f>X22*'Calcs-2'!$B44</f>
        <v>3366.422366</v>
      </c>
      <c r="Y30" s="13">
        <f>Y22*'Calcs-2'!$B44</f>
        <v>3360.867965</v>
      </c>
    </row>
    <row r="31">
      <c r="A31" s="7" t="str">
        <f t="shared" si="15"/>
        <v>Fruit Blast Cake</v>
      </c>
      <c r="B31" s="13">
        <f>B23*'Calcs-2'!$B55</f>
        <v>1099.5</v>
      </c>
      <c r="C31" s="13">
        <f>C23*'Calcs-2'!$B55</f>
        <v>2138.5275</v>
      </c>
      <c r="D31" s="13">
        <f>D23*'Calcs-2'!$B55</f>
        <v>3113.811488</v>
      </c>
      <c r="E31" s="13">
        <f>E23*'Calcs-2'!$B55</f>
        <v>4021.963991</v>
      </c>
      <c r="F31" s="13">
        <f>F23*'Calcs-2'!$B55</f>
        <v>4859.476451</v>
      </c>
      <c r="G31" s="13">
        <f>G23*'Calcs-2'!$B55</f>
        <v>5622.71599</v>
      </c>
      <c r="H31" s="13">
        <f>H23*'Calcs-2'!$B55</f>
        <v>6307.921569</v>
      </c>
      <c r="I31" s="13">
        <f>I23*'Calcs-2'!$B55</f>
        <v>6911.200042</v>
      </c>
      <c r="J31" s="13">
        <f>J23*'Calcs-2'!$B55</f>
        <v>7428.522086</v>
      </c>
      <c r="K31" s="13">
        <f>K23*'Calcs-2'!$B55</f>
        <v>7855.718021</v>
      </c>
      <c r="L31" s="13">
        <f>L23*'Calcs-2'!$B55</f>
        <v>8188.473512</v>
      </c>
      <c r="M31" s="13">
        <f>M23*'Calcs-2'!$B55</f>
        <v>8422.325142</v>
      </c>
      <c r="N31" s="13">
        <f>N23*'Calcs-2'!$B55</f>
        <v>8552.655858</v>
      </c>
      <c r="O31" s="13">
        <f>O23*'Calcs-2'!$B55</f>
        <v>8574.690294</v>
      </c>
      <c r="P31" s="13">
        <f>P23*'Calcs-2'!$B55</f>
        <v>8483.489951</v>
      </c>
      <c r="Q31" s="13">
        <f>Q23*'Calcs-2'!$B55</f>
        <v>8273.948248</v>
      </c>
      <c r="R31" s="13">
        <f>R23*'Calcs-2'!$B55</f>
        <v>7940.785423</v>
      </c>
      <c r="S31" s="13">
        <f>S23*'Calcs-2'!$B55</f>
        <v>7478.543297</v>
      </c>
      <c r="T31" s="13">
        <f>T23*'Calcs-2'!$B55</f>
        <v>6881.579883</v>
      </c>
      <c r="U31" s="13">
        <f>U23*'Calcs-2'!$B55</f>
        <v>6144.063843</v>
      </c>
      <c r="V31" s="13">
        <f>V23*'Calcs-2'!$B55</f>
        <v>5259.968792</v>
      </c>
      <c r="W31" s="13">
        <f>W23*'Calcs-2'!$B55</f>
        <v>4223.067431</v>
      </c>
      <c r="X31" s="13">
        <f>X23*'Calcs-2'!$B55</f>
        <v>3026.925525</v>
      </c>
      <c r="Y31" s="13">
        <f>Y23*'Calcs-2'!$B55</f>
        <v>1664.895699</v>
      </c>
    </row>
    <row r="32">
      <c r="A32" s="7" t="str">
        <f t="shared" si="15"/>
        <v>Choco Blast Cake</v>
      </c>
      <c r="B32" s="13">
        <f>B24*'Calcs-2'!$B66</f>
        <v>947.5</v>
      </c>
      <c r="C32" s="13">
        <f>C24*'Calcs-2'!$B66</f>
        <v>2003.9625</v>
      </c>
      <c r="D32" s="13">
        <f>D24*'Calcs-2'!$B66</f>
        <v>3174.669813</v>
      </c>
      <c r="E32" s="13">
        <f>E24*'Calcs-2'!$B66</f>
        <v>4465.113055</v>
      </c>
      <c r="F32" s="13">
        <f>F24*'Calcs-2'!$B66</f>
        <v>5880.999674</v>
      </c>
      <c r="G32" s="13">
        <f>G24*'Calcs-2'!$B66</f>
        <v>7428.261222</v>
      </c>
      <c r="H32" s="13">
        <f>H24*'Calcs-2'!$B66</f>
        <v>9113.061406</v>
      </c>
      <c r="I32" s="13">
        <f>I24*'Calcs-2'!$B66</f>
        <v>10941.8044</v>
      </c>
      <c r="J32" s="13">
        <f>J24*'Calcs-2'!$B66</f>
        <v>12921.14347</v>
      </c>
      <c r="K32" s="13">
        <f>K24*'Calcs-2'!$B66</f>
        <v>15057.98983</v>
      </c>
      <c r="L32" s="13">
        <f>L24*'Calcs-2'!$B66</f>
        <v>17359.52189</v>
      </c>
      <c r="M32" s="13">
        <f>M24*'Calcs-2'!$B66</f>
        <v>19833.19471</v>
      </c>
      <c r="N32" s="13">
        <f>N24*'Calcs-2'!$B66</f>
        <v>22486.7499</v>
      </c>
      <c r="O32" s="13">
        <f>O24*'Calcs-2'!$B66</f>
        <v>25328.22573</v>
      </c>
      <c r="P32" s="13">
        <f>P24*'Calcs-2'!$B66</f>
        <v>28365.96766</v>
      </c>
      <c r="Q32" s="13">
        <f>Q24*'Calcs-2'!$B66</f>
        <v>31608.63924</v>
      </c>
      <c r="R32" s="13">
        <f>R24*'Calcs-2'!$B66</f>
        <v>35065.23327</v>
      </c>
      <c r="S32" s="13">
        <f>S24*'Calcs-2'!$B66</f>
        <v>38745.0835</v>
      </c>
      <c r="T32" s="13">
        <f>T24*'Calcs-2'!$B66</f>
        <v>42657.87656</v>
      </c>
      <c r="U32" s="13">
        <f>U24*'Calcs-2'!$B66</f>
        <v>46813.66443</v>
      </c>
      <c r="V32" s="13">
        <f>V24*'Calcs-2'!$B66</f>
        <v>51222.87723</v>
      </c>
      <c r="W32" s="13">
        <f>W24*'Calcs-2'!$B66</f>
        <v>55896.33648</v>
      </c>
      <c r="X32" s="13">
        <f>X24*'Calcs-2'!$B66</f>
        <v>60845.26883</v>
      </c>
      <c r="Y32" s="13">
        <f>Y24*'Calcs-2'!$B66</f>
        <v>66081.32021</v>
      </c>
    </row>
    <row r="33">
      <c r="A33" s="7" t="s">
        <v>108</v>
      </c>
      <c r="B33" s="13">
        <f t="shared" ref="B33:Y33" si="16">SUM(B27:B32)</f>
        <v>5390</v>
      </c>
      <c r="C33" s="13">
        <f t="shared" si="16"/>
        <v>10958.21</v>
      </c>
      <c r="D33" s="13">
        <f t="shared" si="16"/>
        <v>16714.77155</v>
      </c>
      <c r="E33" s="13">
        <f t="shared" si="16"/>
        <v>22670.3619</v>
      </c>
      <c r="F33" s="13">
        <f t="shared" si="16"/>
        <v>28836.21966</v>
      </c>
      <c r="G33" s="13">
        <f t="shared" si="16"/>
        <v>35224.17161</v>
      </c>
      <c r="H33" s="13">
        <f t="shared" si="16"/>
        <v>41846.66078</v>
      </c>
      <c r="I33" s="13">
        <f t="shared" si="16"/>
        <v>48716.77565</v>
      </c>
      <c r="J33" s="13">
        <f t="shared" si="16"/>
        <v>55848.28083</v>
      </c>
      <c r="K33" s="13">
        <f t="shared" si="16"/>
        <v>63255.64899</v>
      </c>
      <c r="L33" s="13">
        <f t="shared" si="16"/>
        <v>70954.09426</v>
      </c>
      <c r="M33" s="13">
        <f t="shared" si="16"/>
        <v>78959.60717</v>
      </c>
      <c r="N33" s="13">
        <f t="shared" si="16"/>
        <v>87288.99102</v>
      </c>
      <c r="O33" s="13">
        <f t="shared" si="16"/>
        <v>95959.90004</v>
      </c>
      <c r="P33" s="13">
        <f t="shared" si="16"/>
        <v>104990.8791</v>
      </c>
      <c r="Q33" s="13">
        <f t="shared" si="16"/>
        <v>114401.4053</v>
      </c>
      <c r="R33" s="13">
        <f t="shared" si="16"/>
        <v>124211.9312</v>
      </c>
      <c r="S33" s="13">
        <f t="shared" si="16"/>
        <v>134443.9305</v>
      </c>
      <c r="T33" s="13">
        <f t="shared" si="16"/>
        <v>145119.9447</v>
      </c>
      <c r="U33" s="13">
        <f t="shared" si="16"/>
        <v>156263.6332</v>
      </c>
      <c r="V33" s="13">
        <f t="shared" si="16"/>
        <v>167899.8245</v>
      </c>
      <c r="W33" s="13">
        <f t="shared" si="16"/>
        <v>180054.57</v>
      </c>
      <c r="X33" s="13">
        <f t="shared" si="16"/>
        <v>192755.2004</v>
      </c>
      <c r="Y33" s="13">
        <f t="shared" si="16"/>
        <v>206030.3844</v>
      </c>
    </row>
    <row r="34">
      <c r="A34" s="7"/>
      <c r="B34" s="7"/>
      <c r="C34" s="7"/>
      <c r="D34" s="7"/>
      <c r="E34" s="7"/>
      <c r="F34" s="7"/>
      <c r="G34" s="7"/>
      <c r="H34" s="7"/>
      <c r="I34" s="7"/>
      <c r="J34" s="7"/>
      <c r="K34" s="7"/>
      <c r="L34" s="7"/>
      <c r="M34" s="7"/>
      <c r="N34" s="7"/>
      <c r="O34" s="7"/>
      <c r="P34" s="7"/>
      <c r="Q34" s="7"/>
      <c r="R34" s="7"/>
      <c r="S34" s="7"/>
      <c r="T34" s="7"/>
      <c r="U34" s="7"/>
      <c r="V34" s="7"/>
      <c r="W34" s="7"/>
      <c r="X34" s="7"/>
      <c r="Y34" s="7"/>
    </row>
  </sheetData>
  <drawing r:id="rId1"/>
</worksheet>
</file>