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Calcs-2" sheetId="4" r:id="rId7"/>
    <sheet state="visible" name="Sales and Costs" sheetId="5" r:id="rId8"/>
    <sheet state="visible" name="Purchases" sheetId="6" r:id="rId9"/>
    <sheet state="visible" name="Stocks-RM" sheetId="7" r:id="rId10"/>
    <sheet state="visible" name="Stocks-Chocolate" sheetId="8" r:id="rId11"/>
    <sheet state="visible" name="Cash Details" sheetId="9" r:id="rId12"/>
    <sheet state="visible" name="Balances" sheetId="10" r:id="rId13"/>
  </sheets>
  <definedNames/>
  <calcPr/>
</workbook>
</file>

<file path=xl/sharedStrings.xml><?xml version="1.0" encoding="utf-8"?>
<sst xmlns="http://schemas.openxmlformats.org/spreadsheetml/2006/main" count="299" uniqueCount="93">
  <si>
    <t>Description</t>
  </si>
  <si>
    <t>A company makes and sells 3 types of Chocolates- Dark Chocolate, White Chocolate and Milk Chocolate.</t>
  </si>
  <si>
    <t>To make 1 kg of chocolate, the raw materials are described below:</t>
  </si>
  <si>
    <t>-Dark Chocolate- 500 gms cocoa powder, 100 gms sugar, 400 gms cocoa butter</t>
  </si>
  <si>
    <t>-White Chocolate- 400 gms milk powder, 300 gms sugar, 300 gms cocoa butter</t>
  </si>
  <si>
    <t>-Milk Chocolate- 200 gms cocoa powder, 300 gms milk powder, 200 gms sugar, 300 gms cocoa butter</t>
  </si>
  <si>
    <t>The company plans to make 18,000 kg of dark chocolate, 20,000 kg of white chocolate and 25,000 kg of milk chocolate in the first month.</t>
  </si>
  <si>
    <t>It plans to increase it on a monthly basis by 1% for dark chocolate, 3% for white chocolate and 3% for milk chocolate.</t>
  </si>
  <si>
    <t>Make a model of the company's manufacturing and raw material usage for 24 months based on the information provided.</t>
  </si>
  <si>
    <t>The company plans to purchase 15,000 kg of cocoa powder, 20,000 kg of milk powder, 18,000 kg of sugar and 25,000 kg of cocoa butter.</t>
  </si>
  <si>
    <t>It plans to increase its purchases on a monthly basis of cocoa powder by 2%, milk powder by 2%, sugar by 3% and cocoa butter by 3.5%.</t>
  </si>
  <si>
    <t>The company plans to sell 15,000 kg of dark chocolate, 20,000 kg of white chocolate and 22,000 kg of milk chocolate in the first month.</t>
  </si>
  <si>
    <t>It plans to increase its sales on a monthly basis by 1% for dark chocolate, 2.5% for white chocolate and 3% for milk chocolate.</t>
  </si>
  <si>
    <t>The selling price per kg is Rs 2,500 for dark chocolate, Rs 2,000 for white chocolate and Rs 1,900 for milk chocolate.</t>
  </si>
  <si>
    <t>The purchase price per kg is Rs 1,300 for cocoa powder, Rs 700 for milk powder, Rs 45 for sugar, Rs 2,300 for cocoa butter.</t>
  </si>
  <si>
    <t>Update the model based on the new data.</t>
  </si>
  <si>
    <t>Raw material (in kg) for making 1 kg of chocolate</t>
  </si>
  <si>
    <t>Cocoa Powder</t>
  </si>
  <si>
    <t>Sugar</t>
  </si>
  <si>
    <t>Cocoa Butter</t>
  </si>
  <si>
    <t>Milk Powder</t>
  </si>
  <si>
    <t>Dark Chocolate</t>
  </si>
  <si>
    <t>White Chocolate</t>
  </si>
  <si>
    <t>Milk Chocolate</t>
  </si>
  <si>
    <t>Manufaturing (in kg)</t>
  </si>
  <si>
    <t>Growth (month on month)</t>
  </si>
  <si>
    <t>Purchase (in kg)</t>
  </si>
  <si>
    <t>Sales (Qty)</t>
  </si>
  <si>
    <t>Selling Price</t>
  </si>
  <si>
    <t>Purchase Price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</si>
  <si>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</si>
  <si>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</si>
  <si>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</si>
  <si>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</si>
  <si>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</si>
  <si>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</si>
  <si>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</si>
  <si>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</si>
  <si>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</si>
  <si>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</si>
  <si>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</si>
  <si>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</si>
  <si>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</si>
  <si>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</si>
  <si>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</si>
  <si>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</si>
  <si>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</si>
  <si>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</si>
  <si>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</si>
  <si>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</si>
  <si>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</si>
  <si>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</si>
  <si>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</si>
  <si>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</si>
  <si>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Manufacting (in '000 kg)</t>
  </si>
  <si>
    <t>Raw material usage (in '000 kg)</t>
  </si>
  <si>
    <t>Total Raw material Usage (in '000 kg)</t>
  </si>
  <si>
    <t>Purchase (Qty)</t>
  </si>
  <si>
    <t>Cost price of (1kg ) Chocolate</t>
  </si>
  <si>
    <t>Coco Powder</t>
  </si>
  <si>
    <t>Coco Butter</t>
  </si>
  <si>
    <t>Total Cost</t>
  </si>
  <si>
    <t>Sales (in Rs)</t>
  </si>
  <si>
    <t>Total Sales</t>
  </si>
  <si>
    <t>Cost of goods sold</t>
  </si>
  <si>
    <t>Total Costs</t>
  </si>
  <si>
    <t>Profit</t>
  </si>
  <si>
    <t>Purchases(in Rs)</t>
  </si>
  <si>
    <t>Total Purchases</t>
  </si>
  <si>
    <t>Opening Stock</t>
  </si>
  <si>
    <t>Change in Stock</t>
  </si>
  <si>
    <t>Closing  Stock</t>
  </si>
  <si>
    <t>Closing Stock</t>
  </si>
  <si>
    <t>Cash inflow</t>
  </si>
  <si>
    <t>Cash received from Sales</t>
  </si>
  <si>
    <t>Cash outflow</t>
  </si>
  <si>
    <t>Cash paid for purchases</t>
  </si>
  <si>
    <t>Net Cash for the month</t>
  </si>
  <si>
    <t>Cash in hand</t>
  </si>
  <si>
    <t>Opening Cash</t>
  </si>
  <si>
    <t>Net cash for the month</t>
  </si>
  <si>
    <t>Closing Cash</t>
  </si>
  <si>
    <t>Assets</t>
  </si>
  <si>
    <t>Stocks-RM</t>
  </si>
  <si>
    <t>Stocks-Biscuits</t>
  </si>
  <si>
    <t>Total Assets (TA)</t>
  </si>
  <si>
    <t>Liabilities</t>
  </si>
  <si>
    <t>Total Liabilities(TL)</t>
  </si>
  <si>
    <t>Difference1 (TA-TL)</t>
  </si>
  <si>
    <t>Opening Profit</t>
  </si>
  <si>
    <t>Profit for the month</t>
  </si>
  <si>
    <t>Accumulated Profit</t>
  </si>
  <si>
    <t>Difference 2(D1-AP)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</si>
</sst>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2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4" numFmtId="9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4" numFmtId="1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8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idden="1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idden="1">
      <c r="A6" s="3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idden="1">
      <c r="A7" s="3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idden="1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idden="1">
      <c r="A9" s="3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</row>
    <row r="2">
      <c r="A2" s="5" t="s">
        <v>82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78</v>
      </c>
      <c r="B3" s="8">
        <f>'Cash Details'!B12</f>
        <v>27490</v>
      </c>
      <c r="C3" s="8">
        <f>'Cash Details'!C12</f>
        <v>54902.2</v>
      </c>
      <c r="D3" s="8">
        <f>'Cash Details'!D12</f>
        <v>82218.4035</v>
      </c>
      <c r="E3" s="8">
        <f>'Cash Details'!E12</f>
        <v>109419.4499</v>
      </c>
      <c r="F3" s="8">
        <f>'Cash Details'!F12</f>
        <v>136485.1721</v>
      </c>
      <c r="G3" s="8">
        <f>'Cash Details'!G12</f>
        <v>163394.3524</v>
      </c>
      <c r="H3" s="8">
        <f>'Cash Details'!H12</f>
        <v>190124.6761</v>
      </c>
      <c r="I3" s="8">
        <f>'Cash Details'!I12</f>
        <v>216652.6842</v>
      </c>
      <c r="J3" s="8">
        <f>'Cash Details'!J12</f>
        <v>242953.7233</v>
      </c>
      <c r="K3" s="8">
        <f>'Cash Details'!K12</f>
        <v>269001.8938</v>
      </c>
      <c r="L3" s="8">
        <f>'Cash Details'!L12</f>
        <v>294769.9958</v>
      </c>
      <c r="M3" s="8">
        <f>'Cash Details'!M12</f>
        <v>320229.4734</v>
      </c>
      <c r="N3" s="8">
        <f>'Cash Details'!N12</f>
        <v>345350.3558</v>
      </c>
      <c r="O3" s="8">
        <f>'Cash Details'!O12</f>
        <v>370101.197</v>
      </c>
      <c r="P3" s="8">
        <f>'Cash Details'!P12</f>
        <v>394449.012</v>
      </c>
      <c r="Q3" s="8">
        <f>'Cash Details'!Q12</f>
        <v>418359.2118</v>
      </c>
      <c r="R3" s="8">
        <f>'Cash Details'!R12</f>
        <v>441795.5344</v>
      </c>
      <c r="S3" s="8">
        <f>'Cash Details'!S12</f>
        <v>464719.9737</v>
      </c>
      <c r="T3" s="8">
        <f>'Cash Details'!T12</f>
        <v>487092.7059</v>
      </c>
      <c r="U3" s="8">
        <f>'Cash Details'!U12</f>
        <v>508872.012</v>
      </c>
      <c r="V3" s="8">
        <f>'Cash Details'!V12</f>
        <v>530014.1982</v>
      </c>
      <c r="W3" s="8">
        <f>'Cash Details'!W12</f>
        <v>550473.5123</v>
      </c>
      <c r="X3" s="8">
        <f>'Cash Details'!X12</f>
        <v>570202.0571</v>
      </c>
      <c r="Y3" s="8">
        <f>'Cash Details'!Y12</f>
        <v>589149.7007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 t="s">
        <v>83</v>
      </c>
      <c r="B5" s="8">
        <f>'Stocks-RM'!B25</f>
        <v>14574</v>
      </c>
      <c r="C5" s="8">
        <f>'Stocks-RM'!C25</f>
        <v>30104.54</v>
      </c>
      <c r="D5" s="8">
        <f>'Stocks-RM'!D25</f>
        <v>46629.3469</v>
      </c>
      <c r="E5" s="8">
        <f>'Stocks-RM'!E25</f>
        <v>64187.55428</v>
      </c>
      <c r="F5" s="8">
        <f>'Stocks-RM'!F25</f>
        <v>82819.7548</v>
      </c>
      <c r="G5" s="8">
        <f>'Stocks-RM'!G25</f>
        <v>102568.0546</v>
      </c>
      <c r="H5" s="8">
        <f>'Stocks-RM'!H25</f>
        <v>123476.1296</v>
      </c>
      <c r="I5" s="8">
        <f>'Stocks-RM'!I25</f>
        <v>145589.2843</v>
      </c>
      <c r="J5" s="8">
        <f>'Stocks-RM'!J25</f>
        <v>168954.5119</v>
      </c>
      <c r="K5" s="8">
        <f>'Stocks-RM'!K25</f>
        <v>193620.5579</v>
      </c>
      <c r="L5" s="8">
        <f>'Stocks-RM'!L25</f>
        <v>219637.985</v>
      </c>
      <c r="M5" s="8">
        <f>'Stocks-RM'!M25</f>
        <v>247059.2407</v>
      </c>
      <c r="N5" s="8">
        <f>'Stocks-RM'!N25</f>
        <v>275938.7282</v>
      </c>
      <c r="O5" s="8">
        <f>'Stocks-RM'!O25</f>
        <v>306332.8786</v>
      </c>
      <c r="P5" s="8">
        <f>'Stocks-RM'!P25</f>
        <v>338300.2266</v>
      </c>
      <c r="Q5" s="8">
        <f>'Stocks-RM'!Q25</f>
        <v>371901.4893</v>
      </c>
      <c r="R5" s="8">
        <f>'Stocks-RM'!R25</f>
        <v>407199.6472</v>
      </c>
      <c r="S5" s="8">
        <f>'Stocks-RM'!S25</f>
        <v>444260.0286</v>
      </c>
      <c r="T5" s="8">
        <f>'Stocks-RM'!T25</f>
        <v>483150.3973</v>
      </c>
      <c r="U5" s="8">
        <f>'Stocks-RM'!U25</f>
        <v>523941.043</v>
      </c>
      <c r="V5" s="8">
        <f>'Stocks-RM'!V25</f>
        <v>566704.8758</v>
      </c>
      <c r="W5" s="8">
        <f>'Stocks-RM'!W25</f>
        <v>611517.5236</v>
      </c>
      <c r="X5" s="8">
        <f>'Stocks-RM'!X25</f>
        <v>658457.4335</v>
      </c>
      <c r="Y5" s="8">
        <f>'Stocks-RM'!Y25</f>
        <v>707605.977</v>
      </c>
    </row>
    <row r="6">
      <c r="A6" s="5" t="s">
        <v>84</v>
      </c>
      <c r="B6" s="8">
        <f>'Stocks-Chocolate'!B21</f>
        <v>8230.5</v>
      </c>
      <c r="C6" s="8">
        <f>'Stocks-Chocolate'!C21</f>
        <v>16711.795</v>
      </c>
      <c r="D6" s="8">
        <f>'Stocks-Chocolate'!D21</f>
        <v>25452.9229</v>
      </c>
      <c r="E6" s="8">
        <f>'Stocks-Chocolate'!E21</f>
        <v>34463.24476</v>
      </c>
      <c r="F6" s="8">
        <f>'Stocks-Chocolate'!F21</f>
        <v>43752.45593</v>
      </c>
      <c r="G6" s="8">
        <f>'Stocks-Chocolate'!G21</f>
        <v>53330.59757</v>
      </c>
      <c r="H6" s="8">
        <f>'Stocks-Chocolate'!H21</f>
        <v>63208.06855</v>
      </c>
      <c r="I6" s="8">
        <f>'Stocks-Chocolate'!I21</f>
        <v>73395.63769</v>
      </c>
      <c r="J6" s="8">
        <f>'Stocks-Chocolate'!J21</f>
        <v>83904.45652</v>
      </c>
      <c r="K6" s="8">
        <f>'Stocks-Chocolate'!K21</f>
        <v>94746.07237</v>
      </c>
      <c r="L6" s="8">
        <f>'Stocks-Chocolate'!L21</f>
        <v>105932.4419</v>
      </c>
      <c r="M6" s="8">
        <f>'Stocks-Chocolate'!M21</f>
        <v>117475.9452</v>
      </c>
      <c r="N6" s="8">
        <f>'Stocks-Chocolate'!N21</f>
        <v>129389.4001</v>
      </c>
      <c r="O6" s="8">
        <f>'Stocks-Chocolate'!O21</f>
        <v>141686.0774</v>
      </c>
      <c r="P6" s="8">
        <f>'Stocks-Chocolate'!P21</f>
        <v>154379.7158</v>
      </c>
      <c r="Q6" s="8">
        <f>'Stocks-Chocolate'!Q21</f>
        <v>167484.5386</v>
      </c>
      <c r="R6" s="8">
        <f>'Stocks-Chocolate'!R21</f>
        <v>181015.2694</v>
      </c>
      <c r="S6" s="8">
        <f>'Stocks-Chocolate'!S21</f>
        <v>194987.1497</v>
      </c>
      <c r="T6" s="8">
        <f>'Stocks-Chocolate'!T21</f>
        <v>209415.9564</v>
      </c>
      <c r="U6" s="8">
        <f>'Stocks-Chocolate'!U21</f>
        <v>224318.0197</v>
      </c>
      <c r="V6" s="8">
        <f>'Stocks-Chocolate'!V21</f>
        <v>239710.242</v>
      </c>
      <c r="W6" s="8">
        <f>'Stocks-Chocolate'!W21</f>
        <v>255610.1176</v>
      </c>
      <c r="X6" s="8">
        <f>'Stocks-Chocolate'!X21</f>
        <v>272035.7523</v>
      </c>
      <c r="Y6" s="8">
        <f>'Stocks-Chocolate'!Y21</f>
        <v>289005.8843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 t="s">
        <v>85</v>
      </c>
      <c r="B8" s="8">
        <f t="shared" ref="B8:Y8" si="1">B3+B5+B6</f>
        <v>50294.5</v>
      </c>
      <c r="C8" s="8">
        <f t="shared" si="1"/>
        <v>101718.535</v>
      </c>
      <c r="D8" s="8">
        <f t="shared" si="1"/>
        <v>154300.6733</v>
      </c>
      <c r="E8" s="8">
        <f t="shared" si="1"/>
        <v>208070.249</v>
      </c>
      <c r="F8" s="8">
        <f t="shared" si="1"/>
        <v>263057.3829</v>
      </c>
      <c r="G8" s="8">
        <f t="shared" si="1"/>
        <v>319293.0045</v>
      </c>
      <c r="H8" s="8">
        <f t="shared" si="1"/>
        <v>376808.8742</v>
      </c>
      <c r="I8" s="8">
        <f t="shared" si="1"/>
        <v>435637.6061</v>
      </c>
      <c r="J8" s="8">
        <f t="shared" si="1"/>
        <v>495812.6917</v>
      </c>
      <c r="K8" s="8">
        <f t="shared" si="1"/>
        <v>557368.524</v>
      </c>
      <c r="L8" s="8">
        <f t="shared" si="1"/>
        <v>620340.4227</v>
      </c>
      <c r="M8" s="8">
        <f t="shared" si="1"/>
        <v>684764.6594</v>
      </c>
      <c r="N8" s="8">
        <f t="shared" si="1"/>
        <v>750678.4842</v>
      </c>
      <c r="O8" s="8">
        <f t="shared" si="1"/>
        <v>818120.1529</v>
      </c>
      <c r="P8" s="8">
        <f t="shared" si="1"/>
        <v>887128.9544</v>
      </c>
      <c r="Q8" s="8">
        <f t="shared" si="1"/>
        <v>957745.2397</v>
      </c>
      <c r="R8" s="8">
        <f t="shared" si="1"/>
        <v>1030010.451</v>
      </c>
      <c r="S8" s="8">
        <f t="shared" si="1"/>
        <v>1103967.152</v>
      </c>
      <c r="T8" s="8">
        <f t="shared" si="1"/>
        <v>1179659.06</v>
      </c>
      <c r="U8" s="8">
        <f t="shared" si="1"/>
        <v>1257131.075</v>
      </c>
      <c r="V8" s="8">
        <f t="shared" si="1"/>
        <v>1336429.316</v>
      </c>
      <c r="W8" s="8">
        <f t="shared" si="1"/>
        <v>1417601.154</v>
      </c>
      <c r="X8" s="8">
        <f t="shared" si="1"/>
        <v>1500695.243</v>
      </c>
      <c r="Y8" s="8">
        <f t="shared" si="1"/>
        <v>1585761.562</v>
      </c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 t="s">
        <v>86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 t="s">
        <v>87</v>
      </c>
      <c r="B12" s="11">
        <v>0.0</v>
      </c>
      <c r="C12" s="11">
        <v>0.0</v>
      </c>
      <c r="D12" s="11">
        <v>0.0</v>
      </c>
      <c r="E12" s="11">
        <v>0.0</v>
      </c>
      <c r="F12" s="11">
        <v>0.0</v>
      </c>
      <c r="G12" s="11">
        <v>0.0</v>
      </c>
      <c r="H12" s="11">
        <v>0.0</v>
      </c>
      <c r="I12" s="11">
        <v>0.0</v>
      </c>
      <c r="J12" s="11">
        <v>0.0</v>
      </c>
      <c r="K12" s="11">
        <v>0.0</v>
      </c>
      <c r="L12" s="11">
        <v>0.0</v>
      </c>
      <c r="M12" s="11">
        <v>0.0</v>
      </c>
      <c r="N12" s="11">
        <v>0.0</v>
      </c>
      <c r="O12" s="11">
        <v>0.0</v>
      </c>
      <c r="P12" s="11">
        <v>0.0</v>
      </c>
      <c r="Q12" s="11">
        <v>0.0</v>
      </c>
      <c r="R12" s="11">
        <v>0.0</v>
      </c>
      <c r="S12" s="11">
        <v>0.0</v>
      </c>
      <c r="T12" s="11">
        <v>0.0</v>
      </c>
      <c r="U12" s="11">
        <v>0.0</v>
      </c>
      <c r="V12" s="11">
        <v>0.0</v>
      </c>
      <c r="W12" s="11">
        <v>0.0</v>
      </c>
      <c r="X12" s="11">
        <v>0.0</v>
      </c>
      <c r="Y12" s="11">
        <v>0.0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 t="s">
        <v>88</v>
      </c>
      <c r="B14" s="8">
        <f t="shared" ref="B14:Y14" si="2">B8-B12</f>
        <v>50294.5</v>
      </c>
      <c r="C14" s="8">
        <f t="shared" si="2"/>
        <v>101718.535</v>
      </c>
      <c r="D14" s="8">
        <f t="shared" si="2"/>
        <v>154300.6733</v>
      </c>
      <c r="E14" s="8">
        <f t="shared" si="2"/>
        <v>208070.249</v>
      </c>
      <c r="F14" s="8">
        <f t="shared" si="2"/>
        <v>263057.3829</v>
      </c>
      <c r="G14" s="8">
        <f t="shared" si="2"/>
        <v>319293.0045</v>
      </c>
      <c r="H14" s="8">
        <f t="shared" si="2"/>
        <v>376808.8742</v>
      </c>
      <c r="I14" s="8">
        <f t="shared" si="2"/>
        <v>435637.6061</v>
      </c>
      <c r="J14" s="8">
        <f t="shared" si="2"/>
        <v>495812.6917</v>
      </c>
      <c r="K14" s="8">
        <f t="shared" si="2"/>
        <v>557368.524</v>
      </c>
      <c r="L14" s="8">
        <f t="shared" si="2"/>
        <v>620340.4227</v>
      </c>
      <c r="M14" s="8">
        <f t="shared" si="2"/>
        <v>684764.6594</v>
      </c>
      <c r="N14" s="8">
        <f t="shared" si="2"/>
        <v>750678.4842</v>
      </c>
      <c r="O14" s="8">
        <f t="shared" si="2"/>
        <v>818120.1529</v>
      </c>
      <c r="P14" s="8">
        <f t="shared" si="2"/>
        <v>887128.9544</v>
      </c>
      <c r="Q14" s="8">
        <f t="shared" si="2"/>
        <v>957745.2397</v>
      </c>
      <c r="R14" s="8">
        <f t="shared" si="2"/>
        <v>1030010.451</v>
      </c>
      <c r="S14" s="8">
        <f t="shared" si="2"/>
        <v>1103967.152</v>
      </c>
      <c r="T14" s="8">
        <f t="shared" si="2"/>
        <v>1179659.06</v>
      </c>
      <c r="U14" s="8">
        <f t="shared" si="2"/>
        <v>1257131.075</v>
      </c>
      <c r="V14" s="8">
        <f t="shared" si="2"/>
        <v>1336429.316</v>
      </c>
      <c r="W14" s="8">
        <f t="shared" si="2"/>
        <v>1417601.154</v>
      </c>
      <c r="X14" s="8">
        <f t="shared" si="2"/>
        <v>1500695.243</v>
      </c>
      <c r="Y14" s="8">
        <f t="shared" si="2"/>
        <v>1585761.562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 t="s">
        <v>89</v>
      </c>
      <c r="B17" s="11">
        <v>0.0</v>
      </c>
      <c r="C17" s="8">
        <f t="shared" ref="C17:Y17" si="3">B19</f>
        <v>50294.5</v>
      </c>
      <c r="D17" s="8">
        <f t="shared" si="3"/>
        <v>101718.535</v>
      </c>
      <c r="E17" s="8">
        <f t="shared" si="3"/>
        <v>154300.6733</v>
      </c>
      <c r="F17" s="8">
        <f t="shared" si="3"/>
        <v>208070.249</v>
      </c>
      <c r="G17" s="8">
        <f t="shared" si="3"/>
        <v>263057.3829</v>
      </c>
      <c r="H17" s="8">
        <f t="shared" si="3"/>
        <v>319293.0045</v>
      </c>
      <c r="I17" s="8">
        <f t="shared" si="3"/>
        <v>376808.8742</v>
      </c>
      <c r="J17" s="8">
        <f t="shared" si="3"/>
        <v>435637.6061</v>
      </c>
      <c r="K17" s="8">
        <f t="shared" si="3"/>
        <v>495812.6917</v>
      </c>
      <c r="L17" s="8">
        <f t="shared" si="3"/>
        <v>557368.524</v>
      </c>
      <c r="M17" s="8">
        <f t="shared" si="3"/>
        <v>620340.4227</v>
      </c>
      <c r="N17" s="8">
        <f t="shared" si="3"/>
        <v>684764.6594</v>
      </c>
      <c r="O17" s="8">
        <f t="shared" si="3"/>
        <v>750678.4842</v>
      </c>
      <c r="P17" s="8">
        <f t="shared" si="3"/>
        <v>818120.1529</v>
      </c>
      <c r="Q17" s="8">
        <f t="shared" si="3"/>
        <v>887128.9544</v>
      </c>
      <c r="R17" s="8">
        <f t="shared" si="3"/>
        <v>957745.2397</v>
      </c>
      <c r="S17" s="8">
        <f t="shared" si="3"/>
        <v>1030010.451</v>
      </c>
      <c r="T17" s="8">
        <f t="shared" si="3"/>
        <v>1103967.152</v>
      </c>
      <c r="U17" s="8">
        <f t="shared" si="3"/>
        <v>1179659.06</v>
      </c>
      <c r="V17" s="8">
        <f t="shared" si="3"/>
        <v>1257131.075</v>
      </c>
      <c r="W17" s="8">
        <f t="shared" si="3"/>
        <v>1336429.316</v>
      </c>
      <c r="X17" s="8">
        <f t="shared" si="3"/>
        <v>1417601.154</v>
      </c>
      <c r="Y17" s="8">
        <f t="shared" si="3"/>
        <v>1500695.243</v>
      </c>
    </row>
    <row r="18">
      <c r="A18" s="5" t="s">
        <v>90</v>
      </c>
      <c r="B18" s="8">
        <f>'Sales and Costs'!B16</f>
        <v>50294.5</v>
      </c>
      <c r="C18" s="8">
        <f>'Sales and Costs'!C16</f>
        <v>51424.035</v>
      </c>
      <c r="D18" s="8">
        <f>'Sales and Costs'!D16</f>
        <v>52582.1383</v>
      </c>
      <c r="E18" s="8">
        <f>'Sales and Costs'!E16</f>
        <v>53769.57565</v>
      </c>
      <c r="F18" s="8">
        <f>'Sales and Costs'!F16</f>
        <v>54987.13392</v>
      </c>
      <c r="G18" s="8">
        <f>'Sales and Costs'!G16</f>
        <v>56235.62165</v>
      </c>
      <c r="H18" s="8">
        <f>'Sales and Costs'!H16</f>
        <v>57515.86972</v>
      </c>
      <c r="I18" s="8">
        <f>'Sales and Costs'!I16</f>
        <v>58828.7319</v>
      </c>
      <c r="J18" s="8">
        <f>'Sales and Costs'!J16</f>
        <v>60175.08557</v>
      </c>
      <c r="K18" s="8">
        <f>'Sales and Costs'!K16</f>
        <v>61555.83232</v>
      </c>
      <c r="L18" s="8">
        <f>'Sales and Costs'!L16</f>
        <v>62971.89865</v>
      </c>
      <c r="M18" s="8">
        <f>'Sales and Costs'!M16</f>
        <v>64424.23668</v>
      </c>
      <c r="N18" s="8">
        <f>'Sales and Costs'!N16</f>
        <v>65913.82486</v>
      </c>
      <c r="O18" s="8">
        <f>'Sales and Costs'!O16</f>
        <v>67441.66869</v>
      </c>
      <c r="P18" s="8">
        <f>'Sales and Costs'!P16</f>
        <v>69008.8015</v>
      </c>
      <c r="Q18" s="8">
        <f>'Sales and Costs'!Q16</f>
        <v>70616.28524</v>
      </c>
      <c r="R18" s="8">
        <f>'Sales and Costs'!R16</f>
        <v>72265.21126</v>
      </c>
      <c r="S18" s="8">
        <f>'Sales and Costs'!S16</f>
        <v>73956.70114</v>
      </c>
      <c r="T18" s="8">
        <f>'Sales and Costs'!T16</f>
        <v>75691.90755</v>
      </c>
      <c r="U18" s="8">
        <f>'Sales and Costs'!U16</f>
        <v>77472.01512</v>
      </c>
      <c r="V18" s="8">
        <f>'Sales and Costs'!V16</f>
        <v>79298.24134</v>
      </c>
      <c r="W18" s="8">
        <f>'Sales and Costs'!W16</f>
        <v>81171.83745</v>
      </c>
      <c r="X18" s="8">
        <f>'Sales and Costs'!X16</f>
        <v>83094.08946</v>
      </c>
      <c r="Y18" s="8">
        <f>'Sales and Costs'!Y16</f>
        <v>85066.31905</v>
      </c>
    </row>
    <row r="19">
      <c r="A19" s="5" t="s">
        <v>91</v>
      </c>
      <c r="B19" s="8">
        <f t="shared" ref="B19:Y19" si="4">B17+B18</f>
        <v>50294.5</v>
      </c>
      <c r="C19" s="8">
        <f t="shared" si="4"/>
        <v>101718.535</v>
      </c>
      <c r="D19" s="8">
        <f t="shared" si="4"/>
        <v>154300.6733</v>
      </c>
      <c r="E19" s="8">
        <f t="shared" si="4"/>
        <v>208070.249</v>
      </c>
      <c r="F19" s="8">
        <f t="shared" si="4"/>
        <v>263057.3829</v>
      </c>
      <c r="G19" s="8">
        <f t="shared" si="4"/>
        <v>319293.0045</v>
      </c>
      <c r="H19" s="8">
        <f t="shared" si="4"/>
        <v>376808.8742</v>
      </c>
      <c r="I19" s="8">
        <f t="shared" si="4"/>
        <v>435637.6061</v>
      </c>
      <c r="J19" s="8">
        <f t="shared" si="4"/>
        <v>495812.6917</v>
      </c>
      <c r="K19" s="8">
        <f t="shared" si="4"/>
        <v>557368.524</v>
      </c>
      <c r="L19" s="8">
        <f t="shared" si="4"/>
        <v>620340.4227</v>
      </c>
      <c r="M19" s="8">
        <f t="shared" si="4"/>
        <v>684764.6594</v>
      </c>
      <c r="N19" s="8">
        <f t="shared" si="4"/>
        <v>750678.4842</v>
      </c>
      <c r="O19" s="8">
        <f t="shared" si="4"/>
        <v>818120.1529</v>
      </c>
      <c r="P19" s="8">
        <f t="shared" si="4"/>
        <v>887128.9544</v>
      </c>
      <c r="Q19" s="8">
        <f t="shared" si="4"/>
        <v>957745.2397</v>
      </c>
      <c r="R19" s="8">
        <f t="shared" si="4"/>
        <v>1030010.451</v>
      </c>
      <c r="S19" s="8">
        <f t="shared" si="4"/>
        <v>1103967.152</v>
      </c>
      <c r="T19" s="8">
        <f t="shared" si="4"/>
        <v>1179659.06</v>
      </c>
      <c r="U19" s="8">
        <f t="shared" si="4"/>
        <v>1257131.075</v>
      </c>
      <c r="V19" s="8">
        <f t="shared" si="4"/>
        <v>1336429.316</v>
      </c>
      <c r="W19" s="8">
        <f t="shared" si="4"/>
        <v>1417601.154</v>
      </c>
      <c r="X19" s="8">
        <f t="shared" si="4"/>
        <v>1500695.243</v>
      </c>
      <c r="Y19" s="8">
        <f t="shared" si="4"/>
        <v>1585761.562</v>
      </c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 t="s">
        <v>92</v>
      </c>
      <c r="B21" s="8">
        <f t="shared" ref="B21:Y21" si="5">B14-B19</f>
        <v>0</v>
      </c>
      <c r="C21" s="8">
        <f t="shared" si="5"/>
        <v>0</v>
      </c>
      <c r="D21" s="8">
        <f t="shared" si="5"/>
        <v>0</v>
      </c>
      <c r="E21" s="8">
        <f t="shared" si="5"/>
        <v>0</v>
      </c>
      <c r="F21" s="8">
        <f t="shared" si="5"/>
        <v>0</v>
      </c>
      <c r="G21" s="8">
        <f t="shared" si="5"/>
        <v>0</v>
      </c>
      <c r="H21" s="8">
        <f t="shared" si="5"/>
        <v>0</v>
      </c>
      <c r="I21" s="8">
        <f t="shared" si="5"/>
        <v>-0.0000000001164153218</v>
      </c>
      <c r="J21" s="8">
        <f t="shared" si="5"/>
        <v>-0.0000000001164153218</v>
      </c>
      <c r="K21" s="8">
        <f t="shared" si="5"/>
        <v>-0.0000000001164153218</v>
      </c>
      <c r="L21" s="8">
        <f t="shared" si="5"/>
        <v>-0.0000000001164153218</v>
      </c>
      <c r="M21" s="8">
        <f t="shared" si="5"/>
        <v>-0.0000000001164153218</v>
      </c>
      <c r="N21" s="8">
        <f t="shared" si="5"/>
        <v>0</v>
      </c>
      <c r="O21" s="8">
        <f t="shared" si="5"/>
        <v>-0.0000000001164153218</v>
      </c>
      <c r="P21" s="8">
        <f t="shared" si="5"/>
        <v>-0.0000000002328306437</v>
      </c>
      <c r="Q21" s="8">
        <f t="shared" si="5"/>
        <v>-0.0000000001164153218</v>
      </c>
      <c r="R21" s="8">
        <f t="shared" si="5"/>
        <v>-0.0000000002328306437</v>
      </c>
      <c r="S21" s="8">
        <f t="shared" si="5"/>
        <v>0</v>
      </c>
      <c r="T21" s="8">
        <f t="shared" si="5"/>
        <v>0</v>
      </c>
      <c r="U21" s="8">
        <f t="shared" si="5"/>
        <v>0.0000000002328306437</v>
      </c>
      <c r="V21" s="8">
        <f t="shared" si="5"/>
        <v>0.0000000002328306437</v>
      </c>
      <c r="W21" s="8">
        <f t="shared" si="5"/>
        <v>0</v>
      </c>
      <c r="X21" s="8">
        <f t="shared" si="5"/>
        <v>0</v>
      </c>
      <c r="Y21" s="8">
        <f t="shared" si="5"/>
        <v>0.0000000002328306437</v>
      </c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5"/>
      <c r="C1" s="5"/>
      <c r="D1" s="5"/>
      <c r="E1" s="5"/>
      <c r="F1" s="5"/>
      <c r="G1" s="5"/>
    </row>
    <row r="2">
      <c r="A2" s="5"/>
      <c r="B2" s="5" t="s">
        <v>17</v>
      </c>
      <c r="C2" s="5" t="s">
        <v>18</v>
      </c>
      <c r="D2" s="5" t="s">
        <v>19</v>
      </c>
      <c r="E2" s="5" t="s">
        <v>20</v>
      </c>
      <c r="F2" s="5"/>
      <c r="G2" s="5"/>
    </row>
    <row r="3">
      <c r="A3" s="5" t="s">
        <v>21</v>
      </c>
      <c r="B3" s="7">
        <v>0.5</v>
      </c>
      <c r="C3" s="7">
        <v>0.1</v>
      </c>
      <c r="D3" s="7">
        <v>0.4</v>
      </c>
      <c r="E3" s="7">
        <v>0.0</v>
      </c>
      <c r="F3" s="5"/>
      <c r="G3" s="5"/>
    </row>
    <row r="4">
      <c r="A4" s="5" t="s">
        <v>22</v>
      </c>
      <c r="B4" s="7">
        <v>0.0</v>
      </c>
      <c r="C4" s="7">
        <v>0.3</v>
      </c>
      <c r="D4" s="7">
        <v>0.3</v>
      </c>
      <c r="E4" s="7">
        <v>0.4</v>
      </c>
      <c r="F4" s="5"/>
      <c r="G4" s="5"/>
    </row>
    <row r="5">
      <c r="A5" s="5" t="s">
        <v>23</v>
      </c>
      <c r="B5" s="7">
        <v>0.2</v>
      </c>
      <c r="C5" s="7">
        <v>0.2</v>
      </c>
      <c r="D5" s="7">
        <v>0.3</v>
      </c>
      <c r="E5" s="7">
        <v>0.3</v>
      </c>
      <c r="F5" s="5"/>
      <c r="G5" s="5"/>
    </row>
    <row r="6">
      <c r="A6" s="5"/>
      <c r="B6" s="5"/>
      <c r="C6" s="5"/>
      <c r="D6" s="5"/>
      <c r="E6" s="5"/>
      <c r="F6" s="5"/>
      <c r="G6" s="5"/>
    </row>
    <row r="7">
      <c r="A7" s="6" t="s">
        <v>24</v>
      </c>
      <c r="B7" s="5"/>
      <c r="C7" s="6" t="s">
        <v>25</v>
      </c>
      <c r="D7" s="5"/>
      <c r="E7" s="5"/>
      <c r="F7" s="5"/>
      <c r="G7" s="5"/>
    </row>
    <row r="8">
      <c r="A8" s="5" t="s">
        <v>21</v>
      </c>
      <c r="B8" s="8">
        <v>18000.0</v>
      </c>
      <c r="C8" s="9">
        <v>0.01</v>
      </c>
      <c r="D8" s="5"/>
      <c r="E8" s="5"/>
      <c r="F8" s="5"/>
      <c r="G8" s="5"/>
    </row>
    <row r="9">
      <c r="A9" s="5" t="s">
        <v>22</v>
      </c>
      <c r="B9" s="8">
        <v>20000.0</v>
      </c>
      <c r="C9" s="9">
        <v>0.03</v>
      </c>
      <c r="D9" s="5"/>
      <c r="E9" s="5"/>
      <c r="F9" s="5"/>
      <c r="G9" s="5"/>
    </row>
    <row r="10">
      <c r="A10" s="5" t="s">
        <v>23</v>
      </c>
      <c r="B10" s="8">
        <v>25000.0</v>
      </c>
      <c r="C10" s="9">
        <v>0.03</v>
      </c>
      <c r="D10" s="5"/>
      <c r="E10" s="5"/>
      <c r="F10" s="5"/>
      <c r="G10" s="5"/>
    </row>
    <row r="11">
      <c r="A11" s="5"/>
      <c r="B11" s="5"/>
      <c r="C11" s="5"/>
      <c r="D11" s="5"/>
      <c r="E11" s="5"/>
      <c r="F11" s="5"/>
      <c r="G11" s="5"/>
    </row>
    <row r="12">
      <c r="A12" s="5" t="s">
        <v>26</v>
      </c>
      <c r="B12" s="5"/>
      <c r="C12" s="6" t="s">
        <v>25</v>
      </c>
      <c r="D12" s="5"/>
      <c r="E12" s="5"/>
      <c r="F12" s="5"/>
      <c r="G12" s="5"/>
    </row>
    <row r="13">
      <c r="A13" s="5" t="s">
        <v>17</v>
      </c>
      <c r="B13" s="8">
        <v>15000.0</v>
      </c>
      <c r="C13" s="9">
        <v>0.02</v>
      </c>
      <c r="D13" s="5"/>
      <c r="E13" s="5"/>
      <c r="F13" s="5"/>
      <c r="G13" s="5"/>
    </row>
    <row r="14">
      <c r="A14" s="5" t="s">
        <v>20</v>
      </c>
      <c r="B14" s="8">
        <v>20000.0</v>
      </c>
      <c r="C14" s="9">
        <v>0.02</v>
      </c>
      <c r="D14" s="5"/>
      <c r="E14" s="5"/>
      <c r="F14" s="5"/>
      <c r="G14" s="5"/>
    </row>
    <row r="15">
      <c r="A15" s="5" t="s">
        <v>18</v>
      </c>
      <c r="B15" s="8">
        <v>18000.0</v>
      </c>
      <c r="C15" s="9">
        <v>0.03</v>
      </c>
      <c r="D15" s="5"/>
      <c r="E15" s="5"/>
      <c r="F15" s="5"/>
      <c r="G15" s="5"/>
    </row>
    <row r="16">
      <c r="A16" s="5" t="s">
        <v>19</v>
      </c>
      <c r="B16" s="8">
        <v>25000.0</v>
      </c>
      <c r="C16" s="10">
        <v>0.035</v>
      </c>
      <c r="D16" s="5"/>
      <c r="E16" s="5"/>
      <c r="F16" s="5"/>
      <c r="G16" s="5"/>
    </row>
    <row r="17">
      <c r="A17" s="5"/>
      <c r="B17" s="5"/>
      <c r="C17" s="5"/>
      <c r="D17" s="5"/>
      <c r="E17" s="5"/>
      <c r="F17" s="5"/>
      <c r="G17" s="5"/>
    </row>
    <row r="18">
      <c r="A18" s="5" t="s">
        <v>27</v>
      </c>
      <c r="B18" s="5"/>
      <c r="C18" s="6" t="s">
        <v>25</v>
      </c>
      <c r="D18" s="5"/>
      <c r="E18" s="5"/>
      <c r="F18" s="5"/>
      <c r="G18" s="5"/>
    </row>
    <row r="19">
      <c r="A19" s="5" t="s">
        <v>21</v>
      </c>
      <c r="B19" s="8">
        <v>15000.0</v>
      </c>
      <c r="C19" s="9">
        <v>0.01</v>
      </c>
      <c r="D19" s="5"/>
      <c r="E19" s="5"/>
      <c r="F19" s="5"/>
      <c r="G19" s="5"/>
    </row>
    <row r="20">
      <c r="A20" s="5" t="s">
        <v>22</v>
      </c>
      <c r="B20" s="8">
        <v>20000.0</v>
      </c>
      <c r="C20" s="10">
        <v>0.025</v>
      </c>
      <c r="D20" s="5"/>
      <c r="E20" s="5"/>
      <c r="F20" s="5"/>
      <c r="G20" s="5"/>
    </row>
    <row r="21">
      <c r="A21" s="5" t="s">
        <v>23</v>
      </c>
      <c r="B21" s="8">
        <v>22000.0</v>
      </c>
      <c r="C21" s="10">
        <v>0.03</v>
      </c>
      <c r="D21" s="5"/>
      <c r="E21" s="5"/>
      <c r="F21" s="5"/>
      <c r="G21" s="5"/>
    </row>
    <row r="22">
      <c r="A22" s="5"/>
      <c r="B22" s="5"/>
      <c r="C22" s="5"/>
      <c r="D22" s="5"/>
      <c r="E22" s="5"/>
      <c r="F22" s="5"/>
      <c r="G22" s="5"/>
    </row>
    <row r="23">
      <c r="A23" s="5" t="s">
        <v>28</v>
      </c>
      <c r="B23" s="5"/>
      <c r="C23" s="5"/>
      <c r="D23" s="5"/>
      <c r="E23" s="5"/>
      <c r="F23" s="5"/>
      <c r="G23" s="5"/>
    </row>
    <row r="24">
      <c r="A24" s="5" t="s">
        <v>21</v>
      </c>
      <c r="B24" s="8">
        <v>2500.0</v>
      </c>
      <c r="C24" s="5"/>
      <c r="D24" s="5"/>
      <c r="E24" s="5"/>
      <c r="F24" s="5"/>
      <c r="G24" s="5"/>
    </row>
    <row r="25">
      <c r="A25" s="5" t="s">
        <v>22</v>
      </c>
      <c r="B25" s="8">
        <v>2000.0</v>
      </c>
      <c r="C25" s="5"/>
      <c r="D25" s="5"/>
      <c r="E25" s="5"/>
      <c r="F25" s="5"/>
      <c r="G25" s="5"/>
    </row>
    <row r="26">
      <c r="A26" s="5" t="s">
        <v>23</v>
      </c>
      <c r="B26" s="8">
        <v>1900.0</v>
      </c>
      <c r="C26" s="5"/>
      <c r="D26" s="5"/>
      <c r="E26" s="5"/>
      <c r="F26" s="5"/>
      <c r="G26" s="5"/>
    </row>
    <row r="27">
      <c r="A27" s="5"/>
      <c r="B27" s="5"/>
      <c r="C27" s="5"/>
      <c r="D27" s="5"/>
      <c r="E27" s="5"/>
      <c r="F27" s="5"/>
      <c r="G27" s="5"/>
    </row>
    <row r="28">
      <c r="A28" s="5" t="s">
        <v>29</v>
      </c>
      <c r="B28" s="5"/>
      <c r="C28" s="5"/>
      <c r="D28" s="5"/>
      <c r="E28" s="5"/>
      <c r="F28" s="5"/>
      <c r="G28" s="5"/>
    </row>
    <row r="29">
      <c r="A29" s="5" t="s">
        <v>17</v>
      </c>
      <c r="B29" s="8">
        <v>1300.0</v>
      </c>
      <c r="C29" s="5"/>
      <c r="D29" s="5"/>
      <c r="E29" s="5"/>
      <c r="F29" s="5"/>
      <c r="G29" s="5"/>
    </row>
    <row r="30">
      <c r="A30" s="5" t="s">
        <v>20</v>
      </c>
      <c r="B30" s="11">
        <v>700.0</v>
      </c>
      <c r="C30" s="5"/>
      <c r="D30" s="5"/>
      <c r="E30" s="5"/>
      <c r="F30" s="5"/>
      <c r="G30" s="5"/>
    </row>
    <row r="31">
      <c r="A31" s="5" t="s">
        <v>18</v>
      </c>
      <c r="B31" s="11">
        <v>45.0</v>
      </c>
      <c r="C31" s="5"/>
      <c r="D31" s="5"/>
      <c r="E31" s="5"/>
      <c r="F31" s="5"/>
      <c r="G31" s="5"/>
    </row>
    <row r="32">
      <c r="A32" s="5" t="s">
        <v>19</v>
      </c>
      <c r="B32" s="8">
        <v>2300.0</v>
      </c>
      <c r="C32" s="5"/>
      <c r="D32" s="5"/>
      <c r="E32" s="5"/>
      <c r="F32" s="5"/>
      <c r="G32" s="5"/>
    </row>
    <row r="33">
      <c r="A33" s="5"/>
      <c r="B33" s="5"/>
      <c r="C33" s="5"/>
      <c r="D33" s="5"/>
      <c r="E33" s="5"/>
      <c r="F33" s="5"/>
      <c r="G3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6.75"/>
  </cols>
  <sheetData>
    <row r="1">
      <c r="A1" s="5"/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39</v>
      </c>
      <c r="L1" s="12" t="s">
        <v>40</v>
      </c>
      <c r="M1" s="12" t="s">
        <v>41</v>
      </c>
      <c r="N1" s="12" t="s">
        <v>42</v>
      </c>
      <c r="O1" s="12" t="s">
        <v>43</v>
      </c>
      <c r="P1" s="12" t="s">
        <v>44</v>
      </c>
      <c r="Q1" s="12" t="s">
        <v>45</v>
      </c>
      <c r="R1" s="12" t="s">
        <v>46</v>
      </c>
      <c r="S1" s="12" t="s">
        <v>47</v>
      </c>
      <c r="T1" s="12" t="s">
        <v>48</v>
      </c>
      <c r="U1" s="12" t="s">
        <v>49</v>
      </c>
      <c r="V1" s="12" t="s">
        <v>50</v>
      </c>
      <c r="W1" s="12" t="s">
        <v>51</v>
      </c>
      <c r="X1" s="12" t="s">
        <v>52</v>
      </c>
      <c r="Y1" s="12" t="s">
        <v>53</v>
      </c>
    </row>
    <row r="2">
      <c r="A2" s="13" t="s">
        <v>54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tr">
        <f>Assumptions!A8</f>
        <v>Dark Chocolate</v>
      </c>
      <c r="B3" s="14">
        <f>Assumptions!B8/1000</f>
        <v>18</v>
      </c>
      <c r="C3" s="14">
        <f>B3*(1+Assumptions!$C8)</f>
        <v>18.18</v>
      </c>
      <c r="D3" s="14">
        <f>C3*(1+Assumptions!$C8)</f>
        <v>18.3618</v>
      </c>
      <c r="E3" s="14">
        <f>D3*(1+Assumptions!$C8)</f>
        <v>18.545418</v>
      </c>
      <c r="F3" s="14">
        <f>E3*(1+Assumptions!$C8)</f>
        <v>18.73087218</v>
      </c>
      <c r="G3" s="14">
        <f>F3*(1+Assumptions!$C8)</f>
        <v>18.9181809</v>
      </c>
      <c r="H3" s="14">
        <f>G3*(1+Assumptions!$C8)</f>
        <v>19.10736271</v>
      </c>
      <c r="I3" s="14">
        <f>H3*(1+Assumptions!$C8)</f>
        <v>19.29843634</v>
      </c>
      <c r="J3" s="14">
        <f>I3*(1+Assumptions!$C8)</f>
        <v>19.4914207</v>
      </c>
      <c r="K3" s="14">
        <f>J3*(1+Assumptions!$C8)</f>
        <v>19.68633491</v>
      </c>
      <c r="L3" s="14">
        <f>K3*(1+Assumptions!$C8)</f>
        <v>19.88319826</v>
      </c>
      <c r="M3" s="14">
        <f>L3*(1+Assumptions!$C8)</f>
        <v>20.08203024</v>
      </c>
      <c r="N3" s="14">
        <f>M3*(1+Assumptions!$C8)</f>
        <v>20.28285054</v>
      </c>
      <c r="O3" s="14">
        <f>N3*(1+Assumptions!$C8)</f>
        <v>20.48567905</v>
      </c>
      <c r="P3" s="14">
        <f>O3*(1+Assumptions!$C8)</f>
        <v>20.69053584</v>
      </c>
      <c r="Q3" s="14">
        <f>P3*(1+Assumptions!$C8)</f>
        <v>20.8974412</v>
      </c>
      <c r="R3" s="14">
        <f>Q3*(1+Assumptions!$C8)</f>
        <v>21.10641561</v>
      </c>
      <c r="S3" s="14">
        <f>R3*(1+Assumptions!$C8)</f>
        <v>21.31747976</v>
      </c>
      <c r="T3" s="14">
        <f>S3*(1+Assumptions!$C8)</f>
        <v>21.53065456</v>
      </c>
      <c r="U3" s="14">
        <f>T3*(1+Assumptions!$C8)</f>
        <v>21.74596111</v>
      </c>
      <c r="V3" s="14">
        <f>U3*(1+Assumptions!$C8)</f>
        <v>21.96342072</v>
      </c>
      <c r="W3" s="14">
        <f>V3*(1+Assumptions!$C8)</f>
        <v>22.18305493</v>
      </c>
      <c r="X3" s="14">
        <f>W3*(1+Assumptions!$C8)</f>
        <v>22.40488548</v>
      </c>
      <c r="Y3" s="14">
        <f>X3*(1+Assumptions!$C8)</f>
        <v>22.62893433</v>
      </c>
    </row>
    <row r="4">
      <c r="A4" s="5" t="str">
        <f>Assumptions!A9</f>
        <v>White Chocolate</v>
      </c>
      <c r="B4" s="14">
        <f>Assumptions!B9/1000</f>
        <v>20</v>
      </c>
      <c r="C4" s="14">
        <f>B4*(1+Assumptions!$C9)</f>
        <v>20.6</v>
      </c>
      <c r="D4" s="14">
        <f>C4*(1+Assumptions!$C9)</f>
        <v>21.218</v>
      </c>
      <c r="E4" s="14">
        <f>D4*(1+Assumptions!$C9)</f>
        <v>21.85454</v>
      </c>
      <c r="F4" s="14">
        <f>E4*(1+Assumptions!$C9)</f>
        <v>22.5101762</v>
      </c>
      <c r="G4" s="14">
        <f>F4*(1+Assumptions!$C9)</f>
        <v>23.18548149</v>
      </c>
      <c r="H4" s="14">
        <f>G4*(1+Assumptions!$C9)</f>
        <v>23.88104593</v>
      </c>
      <c r="I4" s="14">
        <f>H4*(1+Assumptions!$C9)</f>
        <v>24.59747731</v>
      </c>
      <c r="J4" s="14">
        <f>I4*(1+Assumptions!$C9)</f>
        <v>25.33540163</v>
      </c>
      <c r="K4" s="14">
        <f>J4*(1+Assumptions!$C9)</f>
        <v>26.09546368</v>
      </c>
      <c r="L4" s="14">
        <f>K4*(1+Assumptions!$C9)</f>
        <v>26.87832759</v>
      </c>
      <c r="M4" s="14">
        <f>L4*(1+Assumptions!$C9)</f>
        <v>27.68467741</v>
      </c>
      <c r="N4" s="14">
        <f>M4*(1+Assumptions!$C9)</f>
        <v>28.51521774</v>
      </c>
      <c r="O4" s="14">
        <f>N4*(1+Assumptions!$C9)</f>
        <v>29.37067427</v>
      </c>
      <c r="P4" s="14">
        <f>O4*(1+Assumptions!$C9)</f>
        <v>30.2517945</v>
      </c>
      <c r="Q4" s="14">
        <f>P4*(1+Assumptions!$C9)</f>
        <v>31.15934833</v>
      </c>
      <c r="R4" s="14">
        <f>Q4*(1+Assumptions!$C9)</f>
        <v>32.09412878</v>
      </c>
      <c r="S4" s="14">
        <f>R4*(1+Assumptions!$C9)</f>
        <v>33.05695265</v>
      </c>
      <c r="T4" s="14">
        <f>S4*(1+Assumptions!$C9)</f>
        <v>34.04866122</v>
      </c>
      <c r="U4" s="14">
        <f>T4*(1+Assumptions!$C9)</f>
        <v>35.07012106</v>
      </c>
      <c r="V4" s="14">
        <f>U4*(1+Assumptions!$C9)</f>
        <v>36.12222469</v>
      </c>
      <c r="W4" s="14">
        <f>V4*(1+Assumptions!$C9)</f>
        <v>37.20589143</v>
      </c>
      <c r="X4" s="14">
        <f>W4*(1+Assumptions!$C9)</f>
        <v>38.32206818</v>
      </c>
      <c r="Y4" s="14">
        <f>X4*(1+Assumptions!$C9)</f>
        <v>39.47173022</v>
      </c>
    </row>
    <row r="5">
      <c r="A5" s="5" t="str">
        <f>Assumptions!A10</f>
        <v>Milk Chocolate</v>
      </c>
      <c r="B5" s="14">
        <f>Assumptions!B10/1000</f>
        <v>25</v>
      </c>
      <c r="C5" s="14">
        <f>B5*(1+Assumptions!$C10)</f>
        <v>25.75</v>
      </c>
      <c r="D5" s="14">
        <f>C5*(1+Assumptions!$C10)</f>
        <v>26.5225</v>
      </c>
      <c r="E5" s="14">
        <f>D5*(1+Assumptions!$C10)</f>
        <v>27.318175</v>
      </c>
      <c r="F5" s="14">
        <f>E5*(1+Assumptions!$C10)</f>
        <v>28.13772025</v>
      </c>
      <c r="G5" s="14">
        <f>F5*(1+Assumptions!$C10)</f>
        <v>28.98185186</v>
      </c>
      <c r="H5" s="14">
        <f>G5*(1+Assumptions!$C10)</f>
        <v>29.85130741</v>
      </c>
      <c r="I5" s="14">
        <f>H5*(1+Assumptions!$C10)</f>
        <v>30.74684664</v>
      </c>
      <c r="J5" s="14">
        <f>I5*(1+Assumptions!$C10)</f>
        <v>31.66925203</v>
      </c>
      <c r="K5" s="14">
        <f>J5*(1+Assumptions!$C10)</f>
        <v>32.6193296</v>
      </c>
      <c r="L5" s="14">
        <f>K5*(1+Assumptions!$C10)</f>
        <v>33.59790948</v>
      </c>
      <c r="M5" s="14">
        <f>L5*(1+Assumptions!$C10)</f>
        <v>34.60584677</v>
      </c>
      <c r="N5" s="14">
        <f>M5*(1+Assumptions!$C10)</f>
        <v>35.64402217</v>
      </c>
      <c r="O5" s="14">
        <f>N5*(1+Assumptions!$C10)</f>
        <v>36.71334284</v>
      </c>
      <c r="P5" s="14">
        <f>O5*(1+Assumptions!$C10)</f>
        <v>37.81474312</v>
      </c>
      <c r="Q5" s="14">
        <f>P5*(1+Assumptions!$C10)</f>
        <v>38.94918542</v>
      </c>
      <c r="R5" s="14">
        <f>Q5*(1+Assumptions!$C10)</f>
        <v>40.11766098</v>
      </c>
      <c r="S5" s="14">
        <f>R5*(1+Assumptions!$C10)</f>
        <v>41.32119081</v>
      </c>
      <c r="T5" s="14">
        <f>S5*(1+Assumptions!$C10)</f>
        <v>42.56082653</v>
      </c>
      <c r="U5" s="14">
        <f>T5*(1+Assumptions!$C10)</f>
        <v>43.83765133</v>
      </c>
      <c r="V5" s="14">
        <f>U5*(1+Assumptions!$C10)</f>
        <v>45.15278087</v>
      </c>
      <c r="W5" s="14">
        <f>V5*(1+Assumptions!$C10)</f>
        <v>46.50736429</v>
      </c>
      <c r="X5" s="14">
        <f>W5*(1+Assumptions!$C10)</f>
        <v>47.90258522</v>
      </c>
      <c r="Y5" s="14">
        <f>X5*(1+Assumptions!$C10)</f>
        <v>49.33966278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3" t="s">
        <v>55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2" t="s">
        <v>17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5" t="str">
        <f t="shared" ref="A9:A11" si="1">A3</f>
        <v>Dark Chocolate</v>
      </c>
      <c r="B9" s="16">
        <f>B3*Assumptions!$B3</f>
        <v>9</v>
      </c>
      <c r="C9" s="16">
        <f>C3*Assumptions!$B3</f>
        <v>9.09</v>
      </c>
      <c r="D9" s="16">
        <f>D3*Assumptions!$B3</f>
        <v>9.1809</v>
      </c>
      <c r="E9" s="16">
        <f>E3*Assumptions!$B3</f>
        <v>9.272709</v>
      </c>
      <c r="F9" s="16">
        <f>F3*Assumptions!$B3</f>
        <v>9.36543609</v>
      </c>
      <c r="G9" s="16">
        <f>G3*Assumptions!$B3</f>
        <v>9.459090451</v>
      </c>
      <c r="H9" s="16">
        <f>H3*Assumptions!$B3</f>
        <v>9.553681355</v>
      </c>
      <c r="I9" s="16">
        <f>I3*Assumptions!$B3</f>
        <v>9.649218169</v>
      </c>
      <c r="J9" s="16">
        <f>J3*Assumptions!$B3</f>
        <v>9.745710351</v>
      </c>
      <c r="K9" s="16">
        <f>K3*Assumptions!$B3</f>
        <v>9.843167454</v>
      </c>
      <c r="L9" s="16">
        <f>L3*Assumptions!$B3</f>
        <v>9.941599129</v>
      </c>
      <c r="M9" s="16">
        <f>M3*Assumptions!$B3</f>
        <v>10.04101512</v>
      </c>
      <c r="N9" s="16">
        <f>N3*Assumptions!$B3</f>
        <v>10.14142527</v>
      </c>
      <c r="O9" s="16">
        <f>O3*Assumptions!$B3</f>
        <v>10.24283952</v>
      </c>
      <c r="P9" s="16">
        <f>P3*Assumptions!$B3</f>
        <v>10.34526792</v>
      </c>
      <c r="Q9" s="16">
        <f>Q3*Assumptions!$B3</f>
        <v>10.4487206</v>
      </c>
      <c r="R9" s="16">
        <f>R3*Assumptions!$B3</f>
        <v>10.5532078</v>
      </c>
      <c r="S9" s="16">
        <f>S3*Assumptions!$B3</f>
        <v>10.65873988</v>
      </c>
      <c r="T9" s="16">
        <f>T3*Assumptions!$B3</f>
        <v>10.76532728</v>
      </c>
      <c r="U9" s="16">
        <f>U3*Assumptions!$B3</f>
        <v>10.87298055</v>
      </c>
      <c r="V9" s="16">
        <f>V3*Assumptions!$B3</f>
        <v>10.98171036</v>
      </c>
      <c r="W9" s="16">
        <f>W3*Assumptions!$B3</f>
        <v>11.09152746</v>
      </c>
      <c r="X9" s="16">
        <f>X3*Assumptions!$B3</f>
        <v>11.20244274</v>
      </c>
      <c r="Y9" s="16">
        <f>Y3*Assumptions!$B3</f>
        <v>11.31446717</v>
      </c>
    </row>
    <row r="10">
      <c r="A10" s="5" t="str">
        <f t="shared" si="1"/>
        <v>White Chocolate</v>
      </c>
      <c r="B10" s="16">
        <f>B4*Assumptions!$B4</f>
        <v>0</v>
      </c>
      <c r="C10" s="16">
        <f>C4*Assumptions!$B4</f>
        <v>0</v>
      </c>
      <c r="D10" s="16">
        <f>D4*Assumptions!$B4</f>
        <v>0</v>
      </c>
      <c r="E10" s="16">
        <f>E4*Assumptions!$B4</f>
        <v>0</v>
      </c>
      <c r="F10" s="16">
        <f>F4*Assumptions!$B4</f>
        <v>0</v>
      </c>
      <c r="G10" s="16">
        <f>G4*Assumptions!$B4</f>
        <v>0</v>
      </c>
      <c r="H10" s="16">
        <f>H4*Assumptions!$B4</f>
        <v>0</v>
      </c>
      <c r="I10" s="16">
        <f>I4*Assumptions!$B4</f>
        <v>0</v>
      </c>
      <c r="J10" s="16">
        <f>J4*Assumptions!$B4</f>
        <v>0</v>
      </c>
      <c r="K10" s="16">
        <f>K4*Assumptions!$B4</f>
        <v>0</v>
      </c>
      <c r="L10" s="16">
        <f>L4*Assumptions!$B4</f>
        <v>0</v>
      </c>
      <c r="M10" s="16">
        <f>M4*Assumptions!$B4</f>
        <v>0</v>
      </c>
      <c r="N10" s="16">
        <f>N4*Assumptions!$B4</f>
        <v>0</v>
      </c>
      <c r="O10" s="16">
        <f>O4*Assumptions!$B4</f>
        <v>0</v>
      </c>
      <c r="P10" s="16">
        <f>P4*Assumptions!$B4</f>
        <v>0</v>
      </c>
      <c r="Q10" s="16">
        <f>Q4*Assumptions!$B4</f>
        <v>0</v>
      </c>
      <c r="R10" s="16">
        <f>R4*Assumptions!$B4</f>
        <v>0</v>
      </c>
      <c r="S10" s="16">
        <f>S4*Assumptions!$B4</f>
        <v>0</v>
      </c>
      <c r="T10" s="16">
        <f>T4*Assumptions!$B4</f>
        <v>0</v>
      </c>
      <c r="U10" s="16">
        <f>U4*Assumptions!$B4</f>
        <v>0</v>
      </c>
      <c r="V10" s="16">
        <f>V4*Assumptions!$B4</f>
        <v>0</v>
      </c>
      <c r="W10" s="16">
        <f>W4*Assumptions!$B4</f>
        <v>0</v>
      </c>
      <c r="X10" s="16">
        <f>X4*Assumptions!$B4</f>
        <v>0</v>
      </c>
      <c r="Y10" s="16">
        <f>Y4*Assumptions!$B4</f>
        <v>0</v>
      </c>
    </row>
    <row r="11">
      <c r="A11" s="5" t="str">
        <f t="shared" si="1"/>
        <v>Milk Chocolate</v>
      </c>
      <c r="B11" s="16">
        <f>B5*Assumptions!$B5</f>
        <v>5</v>
      </c>
      <c r="C11" s="16">
        <f>C5*Assumptions!$B5</f>
        <v>5.15</v>
      </c>
      <c r="D11" s="16">
        <f>D5*Assumptions!$B5</f>
        <v>5.3045</v>
      </c>
      <c r="E11" s="16">
        <f>E5*Assumptions!$B5</f>
        <v>5.463635</v>
      </c>
      <c r="F11" s="16">
        <f>F5*Assumptions!$B5</f>
        <v>5.62754405</v>
      </c>
      <c r="G11" s="16">
        <f>G5*Assumptions!$B5</f>
        <v>5.796370372</v>
      </c>
      <c r="H11" s="16">
        <f>H5*Assumptions!$B5</f>
        <v>5.970261483</v>
      </c>
      <c r="I11" s="16">
        <f>I5*Assumptions!$B5</f>
        <v>6.149369327</v>
      </c>
      <c r="J11" s="16">
        <f>J5*Assumptions!$B5</f>
        <v>6.333850407</v>
      </c>
      <c r="K11" s="16">
        <f>K5*Assumptions!$B5</f>
        <v>6.523865919</v>
      </c>
      <c r="L11" s="16">
        <f>L5*Assumptions!$B5</f>
        <v>6.719581897</v>
      </c>
      <c r="M11" s="16">
        <f>M5*Assumptions!$B5</f>
        <v>6.921169354</v>
      </c>
      <c r="N11" s="16">
        <f>N5*Assumptions!$B5</f>
        <v>7.128804434</v>
      </c>
      <c r="O11" s="16">
        <f>O5*Assumptions!$B5</f>
        <v>7.342668567</v>
      </c>
      <c r="P11" s="16">
        <f>P5*Assumptions!$B5</f>
        <v>7.562948624</v>
      </c>
      <c r="Q11" s="16">
        <f>Q5*Assumptions!$B5</f>
        <v>7.789837083</v>
      </c>
      <c r="R11" s="16">
        <f>R5*Assumptions!$B5</f>
        <v>8.023532195</v>
      </c>
      <c r="S11" s="16">
        <f>S5*Assumptions!$B5</f>
        <v>8.264238161</v>
      </c>
      <c r="T11" s="16">
        <f>T5*Assumptions!$B5</f>
        <v>8.512165306</v>
      </c>
      <c r="U11" s="16">
        <f>U5*Assumptions!$B5</f>
        <v>8.767530265</v>
      </c>
      <c r="V11" s="16">
        <f>V5*Assumptions!$B5</f>
        <v>9.030556173</v>
      </c>
      <c r="W11" s="16">
        <f>W5*Assumptions!$B5</f>
        <v>9.301472859</v>
      </c>
      <c r="X11" s="16">
        <f>X5*Assumptions!$B5</f>
        <v>9.580517044</v>
      </c>
      <c r="Y11" s="16">
        <f>Y5*Assumptions!$B5</f>
        <v>9.867932556</v>
      </c>
    </row>
    <row r="12">
      <c r="A12" s="12" t="s">
        <v>20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 t="str">
        <f t="shared" ref="A13:A15" si="2">A9</f>
        <v>Dark Chocolate</v>
      </c>
      <c r="B13" s="16">
        <f>B3*Assumptions!$E3</f>
        <v>0</v>
      </c>
      <c r="C13" s="16">
        <f>C3*Assumptions!$E3</f>
        <v>0</v>
      </c>
      <c r="D13" s="16">
        <f>D3*Assumptions!$E3</f>
        <v>0</v>
      </c>
      <c r="E13" s="16">
        <f>E3*Assumptions!$E3</f>
        <v>0</v>
      </c>
      <c r="F13" s="16">
        <f>F3*Assumptions!$E3</f>
        <v>0</v>
      </c>
      <c r="G13" s="16">
        <f>G3*Assumptions!$E3</f>
        <v>0</v>
      </c>
      <c r="H13" s="16">
        <f>H3*Assumptions!$E3</f>
        <v>0</v>
      </c>
      <c r="I13" s="16">
        <f>I3*Assumptions!$E3</f>
        <v>0</v>
      </c>
      <c r="J13" s="16">
        <f>J3*Assumptions!$E3</f>
        <v>0</v>
      </c>
      <c r="K13" s="16">
        <f>K3*Assumptions!$E3</f>
        <v>0</v>
      </c>
      <c r="L13" s="16">
        <f>L3*Assumptions!$E3</f>
        <v>0</v>
      </c>
      <c r="M13" s="16">
        <f>M3*Assumptions!$E3</f>
        <v>0</v>
      </c>
      <c r="N13" s="16">
        <f>N3*Assumptions!$E3</f>
        <v>0</v>
      </c>
      <c r="O13" s="16">
        <f>O3*Assumptions!$E3</f>
        <v>0</v>
      </c>
      <c r="P13" s="16">
        <f>P3*Assumptions!$E3</f>
        <v>0</v>
      </c>
      <c r="Q13" s="16">
        <f>Q3*Assumptions!$E3</f>
        <v>0</v>
      </c>
      <c r="R13" s="16">
        <f>R3*Assumptions!$E3</f>
        <v>0</v>
      </c>
      <c r="S13" s="16">
        <f>S3*Assumptions!$E3</f>
        <v>0</v>
      </c>
      <c r="T13" s="16">
        <f>T3*Assumptions!$E3</f>
        <v>0</v>
      </c>
      <c r="U13" s="16">
        <f>U3*Assumptions!$E3</f>
        <v>0</v>
      </c>
      <c r="V13" s="16">
        <f>V3*Assumptions!$E3</f>
        <v>0</v>
      </c>
      <c r="W13" s="16">
        <f>W3*Assumptions!$E3</f>
        <v>0</v>
      </c>
      <c r="X13" s="16">
        <f>X3*Assumptions!$E3</f>
        <v>0</v>
      </c>
      <c r="Y13" s="16">
        <f>Y3*Assumptions!$E3</f>
        <v>0</v>
      </c>
    </row>
    <row r="14">
      <c r="A14" s="5" t="str">
        <f t="shared" si="2"/>
        <v>White Chocolate</v>
      </c>
      <c r="B14" s="16">
        <f>B4*Assumptions!$E4</f>
        <v>8</v>
      </c>
      <c r="C14" s="16">
        <f>C4*Assumptions!$E4</f>
        <v>8.24</v>
      </c>
      <c r="D14" s="16">
        <f>D4*Assumptions!$E4</f>
        <v>8.4872</v>
      </c>
      <c r="E14" s="16">
        <f>E4*Assumptions!$E4</f>
        <v>8.741816</v>
      </c>
      <c r="F14" s="16">
        <f>F4*Assumptions!$E4</f>
        <v>9.00407048</v>
      </c>
      <c r="G14" s="16">
        <f>G4*Assumptions!$E4</f>
        <v>9.274192594</v>
      </c>
      <c r="H14" s="16">
        <f>H4*Assumptions!$E4</f>
        <v>9.552418372</v>
      </c>
      <c r="I14" s="16">
        <f>I4*Assumptions!$E4</f>
        <v>9.838990923</v>
      </c>
      <c r="J14" s="16">
        <f>J4*Assumptions!$E4</f>
        <v>10.13416065</v>
      </c>
      <c r="K14" s="16">
        <f>K4*Assumptions!$E4</f>
        <v>10.43818547</v>
      </c>
      <c r="L14" s="16">
        <f>L4*Assumptions!$E4</f>
        <v>10.75133103</v>
      </c>
      <c r="M14" s="16">
        <f>M4*Assumptions!$E4</f>
        <v>11.07387097</v>
      </c>
      <c r="N14" s="16">
        <f>N4*Assumptions!$E4</f>
        <v>11.40608709</v>
      </c>
      <c r="O14" s="16">
        <f>O4*Assumptions!$E4</f>
        <v>11.74826971</v>
      </c>
      <c r="P14" s="16">
        <f>P4*Assumptions!$E4</f>
        <v>12.1007178</v>
      </c>
      <c r="Q14" s="16">
        <f>Q4*Assumptions!$E4</f>
        <v>12.46373933</v>
      </c>
      <c r="R14" s="16">
        <f>R4*Assumptions!$E4</f>
        <v>12.83765151</v>
      </c>
      <c r="S14" s="16">
        <f>S4*Assumptions!$E4</f>
        <v>13.22278106</v>
      </c>
      <c r="T14" s="16">
        <f>T4*Assumptions!$E4</f>
        <v>13.61946449</v>
      </c>
      <c r="U14" s="16">
        <f>U4*Assumptions!$E4</f>
        <v>14.02804842</v>
      </c>
      <c r="V14" s="16">
        <f>V4*Assumptions!$E4</f>
        <v>14.44888988</v>
      </c>
      <c r="W14" s="16">
        <f>W4*Assumptions!$E4</f>
        <v>14.88235657</v>
      </c>
      <c r="X14" s="16">
        <f>X4*Assumptions!$E4</f>
        <v>15.32882727</v>
      </c>
      <c r="Y14" s="16">
        <f>Y4*Assumptions!$E4</f>
        <v>15.78869209</v>
      </c>
    </row>
    <row r="15">
      <c r="A15" s="5" t="str">
        <f t="shared" si="2"/>
        <v>Milk Chocolate</v>
      </c>
      <c r="B15" s="16">
        <f>B5*Assumptions!$E5</f>
        <v>7.5</v>
      </c>
      <c r="C15" s="16">
        <f>C5*Assumptions!$E5</f>
        <v>7.725</v>
      </c>
      <c r="D15" s="16">
        <f>D5*Assumptions!$E5</f>
        <v>7.95675</v>
      </c>
      <c r="E15" s="16">
        <f>E5*Assumptions!$E5</f>
        <v>8.1954525</v>
      </c>
      <c r="F15" s="16">
        <f>F5*Assumptions!$E5</f>
        <v>8.441316075</v>
      </c>
      <c r="G15" s="16">
        <f>G5*Assumptions!$E5</f>
        <v>8.694555557</v>
      </c>
      <c r="H15" s="16">
        <f>H5*Assumptions!$E5</f>
        <v>8.955392224</v>
      </c>
      <c r="I15" s="16">
        <f>I5*Assumptions!$E5</f>
        <v>9.224053991</v>
      </c>
      <c r="J15" s="16">
        <f>J5*Assumptions!$E5</f>
        <v>9.50077561</v>
      </c>
      <c r="K15" s="16">
        <f>K5*Assumptions!$E5</f>
        <v>9.785798879</v>
      </c>
      <c r="L15" s="16">
        <f>L5*Assumptions!$E5</f>
        <v>10.07937285</v>
      </c>
      <c r="M15" s="16">
        <f>M5*Assumptions!$E5</f>
        <v>10.38175403</v>
      </c>
      <c r="N15" s="16">
        <f>N5*Assumptions!$E5</f>
        <v>10.69320665</v>
      </c>
      <c r="O15" s="16">
        <f>O5*Assumptions!$E5</f>
        <v>11.01400285</v>
      </c>
      <c r="P15" s="16">
        <f>P5*Assumptions!$E5</f>
        <v>11.34442294</v>
      </c>
      <c r="Q15" s="16">
        <f>Q5*Assumptions!$E5</f>
        <v>11.68475562</v>
      </c>
      <c r="R15" s="16">
        <f>R5*Assumptions!$E5</f>
        <v>12.03529829</v>
      </c>
      <c r="S15" s="16">
        <f>S5*Assumptions!$E5</f>
        <v>12.39635724</v>
      </c>
      <c r="T15" s="16">
        <f>T5*Assumptions!$E5</f>
        <v>12.76824796</v>
      </c>
      <c r="U15" s="16">
        <f>U5*Assumptions!$E5</f>
        <v>13.1512954</v>
      </c>
      <c r="V15" s="16">
        <f>V5*Assumptions!$E5</f>
        <v>13.54583426</v>
      </c>
      <c r="W15" s="16">
        <f>W5*Assumptions!$E5</f>
        <v>13.95220929</v>
      </c>
      <c r="X15" s="16">
        <f>X5*Assumptions!$E5</f>
        <v>14.37077557</v>
      </c>
      <c r="Y15" s="16">
        <f>Y5*Assumptions!$E5</f>
        <v>14.80189883</v>
      </c>
    </row>
    <row r="16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 t="str">
        <f t="shared" ref="A17:A19" si="3">A13</f>
        <v>Dark Chocolate</v>
      </c>
      <c r="B17" s="16">
        <f>B3*Assumptions!$C3</f>
        <v>1.8</v>
      </c>
      <c r="C17" s="16">
        <f>C3*Assumptions!$C3</f>
        <v>1.818</v>
      </c>
      <c r="D17" s="16">
        <f>D3*Assumptions!$C3</f>
        <v>1.83618</v>
      </c>
      <c r="E17" s="16">
        <f>E3*Assumptions!$C3</f>
        <v>1.8545418</v>
      </c>
      <c r="F17" s="16">
        <f>F3*Assumptions!$C3</f>
        <v>1.873087218</v>
      </c>
      <c r="G17" s="16">
        <f>G3*Assumptions!$C3</f>
        <v>1.89181809</v>
      </c>
      <c r="H17" s="16">
        <f>H3*Assumptions!$C3</f>
        <v>1.910736271</v>
      </c>
      <c r="I17" s="16">
        <f>I3*Assumptions!$C3</f>
        <v>1.929843634</v>
      </c>
      <c r="J17" s="16">
        <f>J3*Assumptions!$C3</f>
        <v>1.94914207</v>
      </c>
      <c r="K17" s="16">
        <f>K3*Assumptions!$C3</f>
        <v>1.968633491</v>
      </c>
      <c r="L17" s="16">
        <f>L3*Assumptions!$C3</f>
        <v>1.988319826</v>
      </c>
      <c r="M17" s="16">
        <f>M3*Assumptions!$C3</f>
        <v>2.008203024</v>
      </c>
      <c r="N17" s="16">
        <f>N3*Assumptions!$C3</f>
        <v>2.028285054</v>
      </c>
      <c r="O17" s="16">
        <f>O3*Assumptions!$C3</f>
        <v>2.048567905</v>
      </c>
      <c r="P17" s="16">
        <f>P3*Assumptions!$C3</f>
        <v>2.069053584</v>
      </c>
      <c r="Q17" s="16">
        <f>Q3*Assumptions!$C3</f>
        <v>2.08974412</v>
      </c>
      <c r="R17" s="16">
        <f>R3*Assumptions!$C3</f>
        <v>2.110641561</v>
      </c>
      <c r="S17" s="16">
        <f>S3*Assumptions!$C3</f>
        <v>2.131747976</v>
      </c>
      <c r="T17" s="16">
        <f>T3*Assumptions!$C3</f>
        <v>2.153065456</v>
      </c>
      <c r="U17" s="16">
        <f>U3*Assumptions!$C3</f>
        <v>2.174596111</v>
      </c>
      <c r="V17" s="16">
        <f>V3*Assumptions!$C3</f>
        <v>2.196342072</v>
      </c>
      <c r="W17" s="16">
        <f>W3*Assumptions!$C3</f>
        <v>2.218305493</v>
      </c>
      <c r="X17" s="16">
        <f>X3*Assumptions!$C3</f>
        <v>2.240488548</v>
      </c>
      <c r="Y17" s="16">
        <f>Y3*Assumptions!$C3</f>
        <v>2.262893433</v>
      </c>
    </row>
    <row r="18">
      <c r="A18" s="5" t="str">
        <f t="shared" si="3"/>
        <v>White Chocolate</v>
      </c>
      <c r="B18" s="16">
        <f>B4*Assumptions!$C4</f>
        <v>6</v>
      </c>
      <c r="C18" s="16">
        <f>C4*Assumptions!$C4</f>
        <v>6.18</v>
      </c>
      <c r="D18" s="16">
        <f>D4*Assumptions!$C4</f>
        <v>6.3654</v>
      </c>
      <c r="E18" s="16">
        <f>E4*Assumptions!$C4</f>
        <v>6.556362</v>
      </c>
      <c r="F18" s="16">
        <f>F4*Assumptions!$C4</f>
        <v>6.75305286</v>
      </c>
      <c r="G18" s="16">
        <f>G4*Assumptions!$C4</f>
        <v>6.955644446</v>
      </c>
      <c r="H18" s="16">
        <f>H4*Assumptions!$C4</f>
        <v>7.164313779</v>
      </c>
      <c r="I18" s="16">
        <f>I4*Assumptions!$C4</f>
        <v>7.379243193</v>
      </c>
      <c r="J18" s="16">
        <f>J4*Assumptions!$C4</f>
        <v>7.600620488</v>
      </c>
      <c r="K18" s="16">
        <f>K4*Assumptions!$C4</f>
        <v>7.828639103</v>
      </c>
      <c r="L18" s="16">
        <f>L4*Assumptions!$C4</f>
        <v>8.063498276</v>
      </c>
      <c r="M18" s="16">
        <f>M4*Assumptions!$C4</f>
        <v>8.305403224</v>
      </c>
      <c r="N18" s="16">
        <f>N4*Assumptions!$C4</f>
        <v>8.554565321</v>
      </c>
      <c r="O18" s="16">
        <f>O4*Assumptions!$C4</f>
        <v>8.811202281</v>
      </c>
      <c r="P18" s="16">
        <f>P4*Assumptions!$C4</f>
        <v>9.075538349</v>
      </c>
      <c r="Q18" s="16">
        <f>Q4*Assumptions!$C4</f>
        <v>9.3478045</v>
      </c>
      <c r="R18" s="16">
        <f>R4*Assumptions!$C4</f>
        <v>9.628238635</v>
      </c>
      <c r="S18" s="16">
        <f>S4*Assumptions!$C4</f>
        <v>9.917085794</v>
      </c>
      <c r="T18" s="16">
        <f>T4*Assumptions!$C4</f>
        <v>10.21459837</v>
      </c>
      <c r="U18" s="16">
        <f>U4*Assumptions!$C4</f>
        <v>10.52103632</v>
      </c>
      <c r="V18" s="16">
        <f>V4*Assumptions!$C4</f>
        <v>10.83666741</v>
      </c>
      <c r="W18" s="16">
        <f>W4*Assumptions!$C4</f>
        <v>11.16176743</v>
      </c>
      <c r="X18" s="16">
        <f>X4*Assumptions!$C4</f>
        <v>11.49662045</v>
      </c>
      <c r="Y18" s="16">
        <f>Y4*Assumptions!$C4</f>
        <v>11.84151907</v>
      </c>
    </row>
    <row r="19">
      <c r="A19" s="5" t="str">
        <f t="shared" si="3"/>
        <v>Milk Chocolate</v>
      </c>
      <c r="B19" s="16">
        <f>B5*Assumptions!$C5</f>
        <v>5</v>
      </c>
      <c r="C19" s="16">
        <f>C5*Assumptions!$C5</f>
        <v>5.15</v>
      </c>
      <c r="D19" s="16">
        <f>D5*Assumptions!$C5</f>
        <v>5.3045</v>
      </c>
      <c r="E19" s="16">
        <f>E5*Assumptions!$C5</f>
        <v>5.463635</v>
      </c>
      <c r="F19" s="16">
        <f>F5*Assumptions!$C5</f>
        <v>5.62754405</v>
      </c>
      <c r="G19" s="16">
        <f>G5*Assumptions!$C5</f>
        <v>5.796370372</v>
      </c>
      <c r="H19" s="16">
        <f>H5*Assumptions!$C5</f>
        <v>5.970261483</v>
      </c>
      <c r="I19" s="16">
        <f>I5*Assumptions!$C5</f>
        <v>6.149369327</v>
      </c>
      <c r="J19" s="16">
        <f>J5*Assumptions!$C5</f>
        <v>6.333850407</v>
      </c>
      <c r="K19" s="16">
        <f>K5*Assumptions!$C5</f>
        <v>6.523865919</v>
      </c>
      <c r="L19" s="16">
        <f>L5*Assumptions!$C5</f>
        <v>6.719581897</v>
      </c>
      <c r="M19" s="16">
        <f>M5*Assumptions!$C5</f>
        <v>6.921169354</v>
      </c>
      <c r="N19" s="16">
        <f>N5*Assumptions!$C5</f>
        <v>7.128804434</v>
      </c>
      <c r="O19" s="16">
        <f>O5*Assumptions!$C5</f>
        <v>7.342668567</v>
      </c>
      <c r="P19" s="16">
        <f>P5*Assumptions!$C5</f>
        <v>7.562948624</v>
      </c>
      <c r="Q19" s="16">
        <f>Q5*Assumptions!$C5</f>
        <v>7.789837083</v>
      </c>
      <c r="R19" s="16">
        <f>R5*Assumptions!$C5</f>
        <v>8.023532195</v>
      </c>
      <c r="S19" s="16">
        <f>S5*Assumptions!$C5</f>
        <v>8.264238161</v>
      </c>
      <c r="T19" s="16">
        <f>T5*Assumptions!$C5</f>
        <v>8.512165306</v>
      </c>
      <c r="U19" s="16">
        <f>U5*Assumptions!$C5</f>
        <v>8.767530265</v>
      </c>
      <c r="V19" s="16">
        <f>V5*Assumptions!$C5</f>
        <v>9.030556173</v>
      </c>
      <c r="W19" s="16">
        <f>W5*Assumptions!$C5</f>
        <v>9.301472859</v>
      </c>
      <c r="X19" s="16">
        <f>X5*Assumptions!$C5</f>
        <v>9.580517044</v>
      </c>
      <c r="Y19" s="16">
        <f>Y5*Assumptions!$C5</f>
        <v>9.867932556</v>
      </c>
    </row>
    <row r="20">
      <c r="A20" s="12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 t="str">
        <f t="shared" ref="A21:A23" si="4">A17</f>
        <v>Dark Chocolate</v>
      </c>
      <c r="B21" s="16">
        <f>B3*Assumptions!$D3</f>
        <v>7.2</v>
      </c>
      <c r="C21" s="16">
        <f>C3*Assumptions!$D3</f>
        <v>7.272</v>
      </c>
      <c r="D21" s="16">
        <f>D3*Assumptions!$D3</f>
        <v>7.34472</v>
      </c>
      <c r="E21" s="16">
        <f>E3*Assumptions!$D3</f>
        <v>7.4181672</v>
      </c>
      <c r="F21" s="16">
        <f>F3*Assumptions!$D3</f>
        <v>7.492348872</v>
      </c>
      <c r="G21" s="16">
        <f>G3*Assumptions!$D3</f>
        <v>7.567272361</v>
      </c>
      <c r="H21" s="16">
        <f>H3*Assumptions!$D3</f>
        <v>7.642945084</v>
      </c>
      <c r="I21" s="16">
        <f>I3*Assumptions!$D3</f>
        <v>7.719374535</v>
      </c>
      <c r="J21" s="16">
        <f>J3*Assumptions!$D3</f>
        <v>7.796568281</v>
      </c>
      <c r="K21" s="16">
        <f>K3*Assumptions!$D3</f>
        <v>7.874533963</v>
      </c>
      <c r="L21" s="16">
        <f>L3*Assumptions!$D3</f>
        <v>7.953279303</v>
      </c>
      <c r="M21" s="16">
        <f>M3*Assumptions!$D3</f>
        <v>8.032812096</v>
      </c>
      <c r="N21" s="16">
        <f>N3*Assumptions!$D3</f>
        <v>8.113140217</v>
      </c>
      <c r="O21" s="16">
        <f>O3*Assumptions!$D3</f>
        <v>8.194271619</v>
      </c>
      <c r="P21" s="16">
        <f>P3*Assumptions!$D3</f>
        <v>8.276214335</v>
      </c>
      <c r="Q21" s="16">
        <f>Q3*Assumptions!$D3</f>
        <v>8.358976479</v>
      </c>
      <c r="R21" s="16">
        <f>R3*Assumptions!$D3</f>
        <v>8.442566243</v>
      </c>
      <c r="S21" s="16">
        <f>S3*Assumptions!$D3</f>
        <v>8.526991906</v>
      </c>
      <c r="T21" s="16">
        <f>T3*Assumptions!$D3</f>
        <v>8.612261825</v>
      </c>
      <c r="U21" s="16">
        <f>U3*Assumptions!$D3</f>
        <v>8.698384443</v>
      </c>
      <c r="V21" s="16">
        <f>V3*Assumptions!$D3</f>
        <v>8.785368288</v>
      </c>
      <c r="W21" s="16">
        <f>W3*Assumptions!$D3</f>
        <v>8.873221971</v>
      </c>
      <c r="X21" s="16">
        <f>X3*Assumptions!$D3</f>
        <v>8.96195419</v>
      </c>
      <c r="Y21" s="16">
        <f>Y3*Assumptions!$D3</f>
        <v>9.051573732</v>
      </c>
    </row>
    <row r="22">
      <c r="A22" s="5" t="str">
        <f t="shared" si="4"/>
        <v>White Chocolate</v>
      </c>
      <c r="B22" s="16">
        <f>B4*Assumptions!$D4</f>
        <v>6</v>
      </c>
      <c r="C22" s="16">
        <f>C4*Assumptions!$D4</f>
        <v>6.18</v>
      </c>
      <c r="D22" s="16">
        <f>D4*Assumptions!$D4</f>
        <v>6.3654</v>
      </c>
      <c r="E22" s="16">
        <f>E4*Assumptions!$D4</f>
        <v>6.556362</v>
      </c>
      <c r="F22" s="16">
        <f>F4*Assumptions!$D4</f>
        <v>6.75305286</v>
      </c>
      <c r="G22" s="16">
        <f>G4*Assumptions!$D4</f>
        <v>6.955644446</v>
      </c>
      <c r="H22" s="16">
        <f>H4*Assumptions!$D4</f>
        <v>7.164313779</v>
      </c>
      <c r="I22" s="16">
        <f>I4*Assumptions!$D4</f>
        <v>7.379243193</v>
      </c>
      <c r="J22" s="16">
        <f>J4*Assumptions!$D4</f>
        <v>7.600620488</v>
      </c>
      <c r="K22" s="16">
        <f>K4*Assumptions!$D4</f>
        <v>7.828639103</v>
      </c>
      <c r="L22" s="16">
        <f>L4*Assumptions!$D4</f>
        <v>8.063498276</v>
      </c>
      <c r="M22" s="16">
        <f>M4*Assumptions!$D4</f>
        <v>8.305403224</v>
      </c>
      <c r="N22" s="16">
        <f>N4*Assumptions!$D4</f>
        <v>8.554565321</v>
      </c>
      <c r="O22" s="16">
        <f>O4*Assumptions!$D4</f>
        <v>8.811202281</v>
      </c>
      <c r="P22" s="16">
        <f>P4*Assumptions!$D4</f>
        <v>9.075538349</v>
      </c>
      <c r="Q22" s="16">
        <f>Q4*Assumptions!$D4</f>
        <v>9.3478045</v>
      </c>
      <c r="R22" s="16">
        <f>R4*Assumptions!$D4</f>
        <v>9.628238635</v>
      </c>
      <c r="S22" s="16">
        <f>S4*Assumptions!$D4</f>
        <v>9.917085794</v>
      </c>
      <c r="T22" s="16">
        <f>T4*Assumptions!$D4</f>
        <v>10.21459837</v>
      </c>
      <c r="U22" s="16">
        <f>U4*Assumptions!$D4</f>
        <v>10.52103632</v>
      </c>
      <c r="V22" s="16">
        <f>V4*Assumptions!$D4</f>
        <v>10.83666741</v>
      </c>
      <c r="W22" s="16">
        <f>W4*Assumptions!$D4</f>
        <v>11.16176743</v>
      </c>
      <c r="X22" s="16">
        <f>X4*Assumptions!$D4</f>
        <v>11.49662045</v>
      </c>
      <c r="Y22" s="16">
        <f>Y4*Assumptions!$D4</f>
        <v>11.84151907</v>
      </c>
    </row>
    <row r="23">
      <c r="A23" s="5" t="str">
        <f t="shared" si="4"/>
        <v>Milk Chocolate</v>
      </c>
      <c r="B23" s="16">
        <f>B5*Assumptions!$D5</f>
        <v>7.5</v>
      </c>
      <c r="C23" s="16">
        <f>C5*Assumptions!$D5</f>
        <v>7.725</v>
      </c>
      <c r="D23" s="16">
        <f>D5*Assumptions!$D5</f>
        <v>7.95675</v>
      </c>
      <c r="E23" s="16">
        <f>E5*Assumptions!$D5</f>
        <v>8.1954525</v>
      </c>
      <c r="F23" s="16">
        <f>F5*Assumptions!$D5</f>
        <v>8.441316075</v>
      </c>
      <c r="G23" s="16">
        <f>G5*Assumptions!$D5</f>
        <v>8.694555557</v>
      </c>
      <c r="H23" s="16">
        <f>H5*Assumptions!$D5</f>
        <v>8.955392224</v>
      </c>
      <c r="I23" s="16">
        <f>I5*Assumptions!$D5</f>
        <v>9.224053991</v>
      </c>
      <c r="J23" s="16">
        <f>J5*Assumptions!$D5</f>
        <v>9.50077561</v>
      </c>
      <c r="K23" s="16">
        <f>K5*Assumptions!$D5</f>
        <v>9.785798879</v>
      </c>
      <c r="L23" s="16">
        <f>L5*Assumptions!$D5</f>
        <v>10.07937285</v>
      </c>
      <c r="M23" s="16">
        <f>M5*Assumptions!$D5</f>
        <v>10.38175403</v>
      </c>
      <c r="N23" s="16">
        <f>N5*Assumptions!$D5</f>
        <v>10.69320665</v>
      </c>
      <c r="O23" s="16">
        <f>O5*Assumptions!$D5</f>
        <v>11.01400285</v>
      </c>
      <c r="P23" s="16">
        <f>P5*Assumptions!$D5</f>
        <v>11.34442294</v>
      </c>
      <c r="Q23" s="16">
        <f>Q5*Assumptions!$D5</f>
        <v>11.68475562</v>
      </c>
      <c r="R23" s="16">
        <f>R5*Assumptions!$D5</f>
        <v>12.03529829</v>
      </c>
      <c r="S23" s="16">
        <f>S5*Assumptions!$D5</f>
        <v>12.39635724</v>
      </c>
      <c r="T23" s="16">
        <f>T5*Assumptions!$D5</f>
        <v>12.76824796</v>
      </c>
      <c r="U23" s="16">
        <f>U5*Assumptions!$D5</f>
        <v>13.1512954</v>
      </c>
      <c r="V23" s="16">
        <f>V5*Assumptions!$D5</f>
        <v>13.54583426</v>
      </c>
      <c r="W23" s="16">
        <f>W5*Assumptions!$D5</f>
        <v>13.95220929</v>
      </c>
      <c r="X23" s="16">
        <f>X5*Assumptions!$D5</f>
        <v>14.37077557</v>
      </c>
      <c r="Y23" s="16">
        <f>Y5*Assumptions!$D5</f>
        <v>14.80189883</v>
      </c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3" t="s">
        <v>56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 t="s">
        <v>17</v>
      </c>
      <c r="B26" s="16">
        <f t="shared" ref="B26:Y26" si="5">SUM(B9:B11)</f>
        <v>14</v>
      </c>
      <c r="C26" s="16">
        <f t="shared" si="5"/>
        <v>14.24</v>
      </c>
      <c r="D26" s="16">
        <f t="shared" si="5"/>
        <v>14.4854</v>
      </c>
      <c r="E26" s="16">
        <f t="shared" si="5"/>
        <v>14.736344</v>
      </c>
      <c r="F26" s="16">
        <f t="shared" si="5"/>
        <v>14.99298014</v>
      </c>
      <c r="G26" s="16">
        <f t="shared" si="5"/>
        <v>15.25546082</v>
      </c>
      <c r="H26" s="16">
        <f t="shared" si="5"/>
        <v>15.52394284</v>
      </c>
      <c r="I26" s="16">
        <f t="shared" si="5"/>
        <v>15.7985875</v>
      </c>
      <c r="J26" s="16">
        <f t="shared" si="5"/>
        <v>16.07956076</v>
      </c>
      <c r="K26" s="16">
        <f t="shared" si="5"/>
        <v>16.36703337</v>
      </c>
      <c r="L26" s="16">
        <f t="shared" si="5"/>
        <v>16.66118103</v>
      </c>
      <c r="M26" s="16">
        <f t="shared" si="5"/>
        <v>16.96218447</v>
      </c>
      <c r="N26" s="16">
        <f t="shared" si="5"/>
        <v>17.27022971</v>
      </c>
      <c r="O26" s="16">
        <f t="shared" si="5"/>
        <v>17.58550809</v>
      </c>
      <c r="P26" s="16">
        <f t="shared" si="5"/>
        <v>17.90821654</v>
      </c>
      <c r="Q26" s="16">
        <f t="shared" si="5"/>
        <v>18.23855768</v>
      </c>
      <c r="R26" s="16">
        <f t="shared" si="5"/>
        <v>18.57674</v>
      </c>
      <c r="S26" s="16">
        <f t="shared" si="5"/>
        <v>18.92297804</v>
      </c>
      <c r="T26" s="16">
        <f t="shared" si="5"/>
        <v>19.27749259</v>
      </c>
      <c r="U26" s="16">
        <f t="shared" si="5"/>
        <v>19.64051082</v>
      </c>
      <c r="V26" s="16">
        <f t="shared" si="5"/>
        <v>20.01226653</v>
      </c>
      <c r="W26" s="16">
        <f t="shared" si="5"/>
        <v>20.39300032</v>
      </c>
      <c r="X26" s="16">
        <f t="shared" si="5"/>
        <v>20.78295978</v>
      </c>
      <c r="Y26" s="16">
        <f t="shared" si="5"/>
        <v>21.18239972</v>
      </c>
    </row>
    <row r="27">
      <c r="A27" s="5" t="s">
        <v>20</v>
      </c>
      <c r="B27" s="16">
        <f t="shared" ref="B27:Y27" si="6">SUM(B13:B15)</f>
        <v>15.5</v>
      </c>
      <c r="C27" s="16">
        <f t="shared" si="6"/>
        <v>15.965</v>
      </c>
      <c r="D27" s="16">
        <f t="shared" si="6"/>
        <v>16.44395</v>
      </c>
      <c r="E27" s="16">
        <f t="shared" si="6"/>
        <v>16.9372685</v>
      </c>
      <c r="F27" s="16">
        <f t="shared" si="6"/>
        <v>17.44538656</v>
      </c>
      <c r="G27" s="16">
        <f t="shared" si="6"/>
        <v>17.96874815</v>
      </c>
      <c r="H27" s="16">
        <f t="shared" si="6"/>
        <v>18.5078106</v>
      </c>
      <c r="I27" s="16">
        <f t="shared" si="6"/>
        <v>19.06304491</v>
      </c>
      <c r="J27" s="16">
        <f t="shared" si="6"/>
        <v>19.63493626</v>
      </c>
      <c r="K27" s="16">
        <f t="shared" si="6"/>
        <v>20.22398435</v>
      </c>
      <c r="L27" s="16">
        <f t="shared" si="6"/>
        <v>20.83070388</v>
      </c>
      <c r="M27" s="16">
        <f t="shared" si="6"/>
        <v>21.455625</v>
      </c>
      <c r="N27" s="16">
        <f t="shared" si="6"/>
        <v>22.09929375</v>
      </c>
      <c r="O27" s="16">
        <f t="shared" si="6"/>
        <v>22.76227256</v>
      </c>
      <c r="P27" s="16">
        <f t="shared" si="6"/>
        <v>23.44514074</v>
      </c>
      <c r="Q27" s="16">
        <f t="shared" si="6"/>
        <v>24.14849496</v>
      </c>
      <c r="R27" s="16">
        <f t="shared" si="6"/>
        <v>24.87294981</v>
      </c>
      <c r="S27" s="16">
        <f t="shared" si="6"/>
        <v>25.6191383</v>
      </c>
      <c r="T27" s="16">
        <f t="shared" si="6"/>
        <v>26.38771245</v>
      </c>
      <c r="U27" s="16">
        <f t="shared" si="6"/>
        <v>27.17934382</v>
      </c>
      <c r="V27" s="16">
        <f t="shared" si="6"/>
        <v>27.99472414</v>
      </c>
      <c r="W27" s="16">
        <f t="shared" si="6"/>
        <v>28.83456586</v>
      </c>
      <c r="X27" s="16">
        <f t="shared" si="6"/>
        <v>29.69960284</v>
      </c>
      <c r="Y27" s="16">
        <f t="shared" si="6"/>
        <v>30.59059092</v>
      </c>
    </row>
    <row r="28">
      <c r="A28" s="5" t="s">
        <v>18</v>
      </c>
      <c r="B28" s="16">
        <f t="shared" ref="B28:Y28" si="7">SUM(B17:B19)</f>
        <v>12.8</v>
      </c>
      <c r="C28" s="16">
        <f t="shared" si="7"/>
        <v>13.148</v>
      </c>
      <c r="D28" s="16">
        <f t="shared" si="7"/>
        <v>13.50608</v>
      </c>
      <c r="E28" s="16">
        <f t="shared" si="7"/>
        <v>13.8745388</v>
      </c>
      <c r="F28" s="16">
        <f t="shared" si="7"/>
        <v>14.25368413</v>
      </c>
      <c r="G28" s="16">
        <f t="shared" si="7"/>
        <v>14.64383291</v>
      </c>
      <c r="H28" s="16">
        <f t="shared" si="7"/>
        <v>15.04531153</v>
      </c>
      <c r="I28" s="16">
        <f t="shared" si="7"/>
        <v>15.45845615</v>
      </c>
      <c r="J28" s="16">
        <f t="shared" si="7"/>
        <v>15.88361297</v>
      </c>
      <c r="K28" s="16">
        <f t="shared" si="7"/>
        <v>16.32113851</v>
      </c>
      <c r="L28" s="16">
        <f t="shared" si="7"/>
        <v>16.7714</v>
      </c>
      <c r="M28" s="16">
        <f t="shared" si="7"/>
        <v>17.2347756</v>
      </c>
      <c r="N28" s="16">
        <f t="shared" si="7"/>
        <v>17.71165481</v>
      </c>
      <c r="O28" s="16">
        <f t="shared" si="7"/>
        <v>18.20243875</v>
      </c>
      <c r="P28" s="16">
        <f t="shared" si="7"/>
        <v>18.70754056</v>
      </c>
      <c r="Q28" s="16">
        <f t="shared" si="7"/>
        <v>19.2273857</v>
      </c>
      <c r="R28" s="16">
        <f t="shared" si="7"/>
        <v>19.76241239</v>
      </c>
      <c r="S28" s="16">
        <f t="shared" si="7"/>
        <v>20.31307193</v>
      </c>
      <c r="T28" s="16">
        <f t="shared" si="7"/>
        <v>20.87982913</v>
      </c>
      <c r="U28" s="16">
        <f t="shared" si="7"/>
        <v>21.46316269</v>
      </c>
      <c r="V28" s="16">
        <f t="shared" si="7"/>
        <v>22.06356565</v>
      </c>
      <c r="W28" s="16">
        <f t="shared" si="7"/>
        <v>22.68154578</v>
      </c>
      <c r="X28" s="16">
        <f t="shared" si="7"/>
        <v>23.31762605</v>
      </c>
      <c r="Y28" s="16">
        <f t="shared" si="7"/>
        <v>23.97234506</v>
      </c>
    </row>
    <row r="29">
      <c r="A29" s="5" t="s">
        <v>19</v>
      </c>
      <c r="B29" s="16">
        <f t="shared" ref="B29:Y29" si="8">SUM(B21:B23)</f>
        <v>20.7</v>
      </c>
      <c r="C29" s="16">
        <f t="shared" si="8"/>
        <v>21.177</v>
      </c>
      <c r="D29" s="16">
        <f t="shared" si="8"/>
        <v>21.66687</v>
      </c>
      <c r="E29" s="16">
        <f t="shared" si="8"/>
        <v>22.1699817</v>
      </c>
      <c r="F29" s="16">
        <f t="shared" si="8"/>
        <v>22.68671781</v>
      </c>
      <c r="G29" s="16">
        <f t="shared" si="8"/>
        <v>23.21747236</v>
      </c>
      <c r="H29" s="16">
        <f t="shared" si="8"/>
        <v>23.76265109</v>
      </c>
      <c r="I29" s="16">
        <f t="shared" si="8"/>
        <v>24.32267172</v>
      </c>
      <c r="J29" s="16">
        <f t="shared" si="8"/>
        <v>24.89796438</v>
      </c>
      <c r="K29" s="16">
        <f t="shared" si="8"/>
        <v>25.48897195</v>
      </c>
      <c r="L29" s="16">
        <f t="shared" si="8"/>
        <v>26.09615042</v>
      </c>
      <c r="M29" s="16">
        <f t="shared" si="8"/>
        <v>26.71996935</v>
      </c>
      <c r="N29" s="16">
        <f t="shared" si="8"/>
        <v>27.36091219</v>
      </c>
      <c r="O29" s="16">
        <f t="shared" si="8"/>
        <v>28.01947675</v>
      </c>
      <c r="P29" s="16">
        <f t="shared" si="8"/>
        <v>28.69617562</v>
      </c>
      <c r="Q29" s="16">
        <f t="shared" si="8"/>
        <v>29.3915366</v>
      </c>
      <c r="R29" s="16">
        <f t="shared" si="8"/>
        <v>30.10610317</v>
      </c>
      <c r="S29" s="16">
        <f t="shared" si="8"/>
        <v>30.84043494</v>
      </c>
      <c r="T29" s="16">
        <f t="shared" si="8"/>
        <v>31.59510815</v>
      </c>
      <c r="U29" s="16">
        <f t="shared" si="8"/>
        <v>32.37071616</v>
      </c>
      <c r="V29" s="16">
        <f t="shared" si="8"/>
        <v>33.16786996</v>
      </c>
      <c r="W29" s="16">
        <f t="shared" si="8"/>
        <v>33.98719869</v>
      </c>
      <c r="X29" s="16">
        <f t="shared" si="8"/>
        <v>34.82935021</v>
      </c>
      <c r="Y29" s="16">
        <f t="shared" si="8"/>
        <v>35.69499163</v>
      </c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 t="s">
        <v>57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 t="s">
        <v>17</v>
      </c>
      <c r="B32" s="11">
        <f>Assumptions!B13/1000</f>
        <v>15</v>
      </c>
      <c r="C32" s="16">
        <f>B32*(1+Assumptions!$C13)</f>
        <v>15.3</v>
      </c>
      <c r="D32" s="16">
        <f>C32*(1+Assumptions!$C13)</f>
        <v>15.606</v>
      </c>
      <c r="E32" s="16">
        <f>D32*(1+Assumptions!$C13)</f>
        <v>15.91812</v>
      </c>
      <c r="F32" s="16">
        <f>E32*(1+Assumptions!$C13)</f>
        <v>16.2364824</v>
      </c>
      <c r="G32" s="16">
        <f>F32*(1+Assumptions!$C13)</f>
        <v>16.56121205</v>
      </c>
      <c r="H32" s="16">
        <f>G32*(1+Assumptions!$C13)</f>
        <v>16.89243629</v>
      </c>
      <c r="I32" s="16">
        <f>H32*(1+Assumptions!$C13)</f>
        <v>17.23028501</v>
      </c>
      <c r="J32" s="16">
        <f>I32*(1+Assumptions!$C13)</f>
        <v>17.57489072</v>
      </c>
      <c r="K32" s="16">
        <f>J32*(1+Assumptions!$C13)</f>
        <v>17.92638853</v>
      </c>
      <c r="L32" s="16">
        <f>K32*(1+Assumptions!$C13)</f>
        <v>18.2849163</v>
      </c>
      <c r="M32" s="16">
        <f>L32*(1+Assumptions!$C13)</f>
        <v>18.65061463</v>
      </c>
      <c r="N32" s="16">
        <f>M32*(1+Assumptions!$C13)</f>
        <v>19.02362692</v>
      </c>
      <c r="O32" s="16">
        <f>N32*(1+Assumptions!$C13)</f>
        <v>19.40409946</v>
      </c>
      <c r="P32" s="16">
        <f>O32*(1+Assumptions!$C13)</f>
        <v>19.79218145</v>
      </c>
      <c r="Q32" s="16">
        <f>P32*(1+Assumptions!$C13)</f>
        <v>20.18802507</v>
      </c>
      <c r="R32" s="16">
        <f>Q32*(1+Assumptions!$C13)</f>
        <v>20.59178558</v>
      </c>
      <c r="S32" s="16">
        <f>R32*(1+Assumptions!$C13)</f>
        <v>21.00362129</v>
      </c>
      <c r="T32" s="16">
        <f>S32*(1+Assumptions!$C13)</f>
        <v>21.42369371</v>
      </c>
      <c r="U32" s="16">
        <f>T32*(1+Assumptions!$C13)</f>
        <v>21.85216759</v>
      </c>
      <c r="V32" s="16">
        <f>U32*(1+Assumptions!$C13)</f>
        <v>22.28921094</v>
      </c>
      <c r="W32" s="16">
        <f>V32*(1+Assumptions!$C13)</f>
        <v>22.73499516</v>
      </c>
      <c r="X32" s="16">
        <f>W32*(1+Assumptions!$C13)</f>
        <v>23.18969506</v>
      </c>
      <c r="Y32" s="16">
        <f>X32*(1+Assumptions!$C13)</f>
        <v>23.65348896</v>
      </c>
    </row>
    <row r="33">
      <c r="A33" s="5" t="s">
        <v>20</v>
      </c>
      <c r="B33" s="11">
        <f>Assumptions!B14/1000</f>
        <v>20</v>
      </c>
      <c r="C33" s="16">
        <f>B33*(1+Assumptions!$C14)</f>
        <v>20.4</v>
      </c>
      <c r="D33" s="16">
        <f>C33*(1+Assumptions!$C14)</f>
        <v>20.808</v>
      </c>
      <c r="E33" s="16">
        <f>D33*(1+Assumptions!$C14)</f>
        <v>21.22416</v>
      </c>
      <c r="F33" s="16">
        <f>E33*(1+Assumptions!$C14)</f>
        <v>21.6486432</v>
      </c>
      <c r="G33" s="16">
        <f>F33*(1+Assumptions!$C14)</f>
        <v>22.08161606</v>
      </c>
      <c r="H33" s="16">
        <f>G33*(1+Assumptions!$C14)</f>
        <v>22.52324839</v>
      </c>
      <c r="I33" s="16">
        <f>H33*(1+Assumptions!$C14)</f>
        <v>22.97371335</v>
      </c>
      <c r="J33" s="16">
        <f>I33*(1+Assumptions!$C14)</f>
        <v>23.43318762</v>
      </c>
      <c r="K33" s="16">
        <f>J33*(1+Assumptions!$C14)</f>
        <v>23.90185137</v>
      </c>
      <c r="L33" s="16">
        <f>K33*(1+Assumptions!$C14)</f>
        <v>24.3798884</v>
      </c>
      <c r="M33" s="16">
        <f>L33*(1+Assumptions!$C14)</f>
        <v>24.86748617</v>
      </c>
      <c r="N33" s="16">
        <f>M33*(1+Assumptions!$C14)</f>
        <v>25.36483589</v>
      </c>
      <c r="O33" s="16">
        <f>N33*(1+Assumptions!$C14)</f>
        <v>25.87213261</v>
      </c>
      <c r="P33" s="16">
        <f>O33*(1+Assumptions!$C14)</f>
        <v>26.38957526</v>
      </c>
      <c r="Q33" s="16">
        <f>P33*(1+Assumptions!$C14)</f>
        <v>26.91736677</v>
      </c>
      <c r="R33" s="16">
        <f>Q33*(1+Assumptions!$C14)</f>
        <v>27.4557141</v>
      </c>
      <c r="S33" s="16">
        <f>R33*(1+Assumptions!$C14)</f>
        <v>28.00482838</v>
      </c>
      <c r="T33" s="16">
        <f>S33*(1+Assumptions!$C14)</f>
        <v>28.56492495</v>
      </c>
      <c r="U33" s="16">
        <f>T33*(1+Assumptions!$C14)</f>
        <v>29.13622345</v>
      </c>
      <c r="V33" s="16">
        <f>U33*(1+Assumptions!$C14)</f>
        <v>29.71894792</v>
      </c>
      <c r="W33" s="16">
        <f>V33*(1+Assumptions!$C14)</f>
        <v>30.31332688</v>
      </c>
      <c r="X33" s="16">
        <f>W33*(1+Assumptions!$C14)</f>
        <v>30.91959342</v>
      </c>
      <c r="Y33" s="16">
        <f>X33*(1+Assumptions!$C14)</f>
        <v>31.53798528</v>
      </c>
    </row>
    <row r="34">
      <c r="A34" s="5" t="s">
        <v>18</v>
      </c>
      <c r="B34" s="11">
        <f>Assumptions!B15/1000</f>
        <v>18</v>
      </c>
      <c r="C34" s="16">
        <f>B34*(1+Assumptions!$C15)</f>
        <v>18.54</v>
      </c>
      <c r="D34" s="16">
        <f>C34*(1+Assumptions!$C15)</f>
        <v>19.0962</v>
      </c>
      <c r="E34" s="16">
        <f>D34*(1+Assumptions!$C15)</f>
        <v>19.669086</v>
      </c>
      <c r="F34" s="16">
        <f>E34*(1+Assumptions!$C15)</f>
        <v>20.25915858</v>
      </c>
      <c r="G34" s="16">
        <f>F34*(1+Assumptions!$C15)</f>
        <v>20.86693334</v>
      </c>
      <c r="H34" s="16">
        <f>G34*(1+Assumptions!$C15)</f>
        <v>21.49294134</v>
      </c>
      <c r="I34" s="16">
        <f>H34*(1+Assumptions!$C15)</f>
        <v>22.13772958</v>
      </c>
      <c r="J34" s="16">
        <f>I34*(1+Assumptions!$C15)</f>
        <v>22.80186146</v>
      </c>
      <c r="K34" s="16">
        <f>J34*(1+Assumptions!$C15)</f>
        <v>23.48591731</v>
      </c>
      <c r="L34" s="16">
        <f>K34*(1+Assumptions!$C15)</f>
        <v>24.19049483</v>
      </c>
      <c r="M34" s="16">
        <f>L34*(1+Assumptions!$C15)</f>
        <v>24.91620967</v>
      </c>
      <c r="N34" s="16">
        <f>M34*(1+Assumptions!$C15)</f>
        <v>25.66369596</v>
      </c>
      <c r="O34" s="16">
        <f>N34*(1+Assumptions!$C15)</f>
        <v>26.43360684</v>
      </c>
      <c r="P34" s="16">
        <f>O34*(1+Assumptions!$C15)</f>
        <v>27.22661505</v>
      </c>
      <c r="Q34" s="16">
        <f>P34*(1+Assumptions!$C15)</f>
        <v>28.0434135</v>
      </c>
      <c r="R34" s="16">
        <f>Q34*(1+Assumptions!$C15)</f>
        <v>28.8847159</v>
      </c>
      <c r="S34" s="16">
        <f>R34*(1+Assumptions!$C15)</f>
        <v>29.75125738</v>
      </c>
      <c r="T34" s="16">
        <f>S34*(1+Assumptions!$C15)</f>
        <v>30.6437951</v>
      </c>
      <c r="U34" s="16">
        <f>T34*(1+Assumptions!$C15)</f>
        <v>31.56310896</v>
      </c>
      <c r="V34" s="16">
        <f>U34*(1+Assumptions!$C15)</f>
        <v>32.51000222</v>
      </c>
      <c r="W34" s="16">
        <f>V34*(1+Assumptions!$C15)</f>
        <v>33.48530229</v>
      </c>
      <c r="X34" s="16">
        <f>W34*(1+Assumptions!$C15)</f>
        <v>34.48986136</v>
      </c>
      <c r="Y34" s="16">
        <f>X34*(1+Assumptions!$C15)</f>
        <v>35.5245572</v>
      </c>
    </row>
    <row r="35">
      <c r="A35" s="5" t="s">
        <v>19</v>
      </c>
      <c r="B35" s="11">
        <f>Assumptions!B16/1000</f>
        <v>25</v>
      </c>
      <c r="C35" s="16">
        <f>B35*(1+Assumptions!$C16)</f>
        <v>25.875</v>
      </c>
      <c r="D35" s="16">
        <f>C35*(1+Assumptions!$C16)</f>
        <v>26.780625</v>
      </c>
      <c r="E35" s="16">
        <f>D35*(1+Assumptions!$C16)</f>
        <v>27.71794688</v>
      </c>
      <c r="F35" s="16">
        <f>E35*(1+Assumptions!$C16)</f>
        <v>28.68807502</v>
      </c>
      <c r="G35" s="16">
        <f>F35*(1+Assumptions!$C16)</f>
        <v>29.69215764</v>
      </c>
      <c r="H35" s="16">
        <f>G35*(1+Assumptions!$C16)</f>
        <v>30.73138316</v>
      </c>
      <c r="I35" s="16">
        <f>H35*(1+Assumptions!$C16)</f>
        <v>31.80698157</v>
      </c>
      <c r="J35" s="16">
        <f>I35*(1+Assumptions!$C16)</f>
        <v>32.92022592</v>
      </c>
      <c r="K35" s="16">
        <f>J35*(1+Assumptions!$C16)</f>
        <v>34.07243383</v>
      </c>
      <c r="L35" s="16">
        <f>K35*(1+Assumptions!$C16)</f>
        <v>35.26496902</v>
      </c>
      <c r="M35" s="16">
        <f>L35*(1+Assumptions!$C16)</f>
        <v>36.49924293</v>
      </c>
      <c r="N35" s="16">
        <f>M35*(1+Assumptions!$C16)</f>
        <v>37.77671643</v>
      </c>
      <c r="O35" s="16">
        <f>N35*(1+Assumptions!$C16)</f>
        <v>39.09890151</v>
      </c>
      <c r="P35" s="16">
        <f>O35*(1+Assumptions!$C16)</f>
        <v>40.46736306</v>
      </c>
      <c r="Q35" s="16">
        <f>P35*(1+Assumptions!$C16)</f>
        <v>41.88372077</v>
      </c>
      <c r="R35" s="16">
        <f>Q35*(1+Assumptions!$C16)</f>
        <v>43.349651</v>
      </c>
      <c r="S35" s="16">
        <f>R35*(1+Assumptions!$C16)</f>
        <v>44.86688878</v>
      </c>
      <c r="T35" s="16">
        <f>S35*(1+Assumptions!$C16)</f>
        <v>46.43722989</v>
      </c>
      <c r="U35" s="16">
        <f>T35*(1+Assumptions!$C16)</f>
        <v>48.06253293</v>
      </c>
      <c r="V35" s="16">
        <f>U35*(1+Assumptions!$C16)</f>
        <v>49.74472159</v>
      </c>
      <c r="W35" s="16">
        <f>V35*(1+Assumptions!$C16)</f>
        <v>51.48578684</v>
      </c>
      <c r="X35" s="16">
        <f>W35*(1+Assumptions!$C16)</f>
        <v>53.28778938</v>
      </c>
      <c r="Y35" s="16">
        <f>X35*(1+Assumptions!$C16)</f>
        <v>55.15286201</v>
      </c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 t="s">
        <v>27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 t="s">
        <v>21</v>
      </c>
      <c r="B38" s="11">
        <f>Assumptions!B19/1000</f>
        <v>15</v>
      </c>
      <c r="C38" s="16">
        <f>B38*(1+Assumptions!$C19)</f>
        <v>15.15</v>
      </c>
      <c r="D38" s="16">
        <f>C38*(1+Assumptions!$C19)</f>
        <v>15.3015</v>
      </c>
      <c r="E38" s="16">
        <f>D38*(1+Assumptions!$C19)</f>
        <v>15.454515</v>
      </c>
      <c r="F38" s="16">
        <f>E38*(1+Assumptions!$C19)</f>
        <v>15.60906015</v>
      </c>
      <c r="G38" s="16">
        <f>F38*(1+Assumptions!$C19)</f>
        <v>15.76515075</v>
      </c>
      <c r="H38" s="16">
        <f>G38*(1+Assumptions!$C19)</f>
        <v>15.92280226</v>
      </c>
      <c r="I38" s="16">
        <f>H38*(1+Assumptions!$C19)</f>
        <v>16.08203028</v>
      </c>
      <c r="J38" s="16">
        <f>I38*(1+Assumptions!$C19)</f>
        <v>16.24285058</v>
      </c>
      <c r="K38" s="16">
        <f>J38*(1+Assumptions!$C19)</f>
        <v>16.40527909</v>
      </c>
      <c r="L38" s="16">
        <f>K38*(1+Assumptions!$C19)</f>
        <v>16.56933188</v>
      </c>
      <c r="M38" s="16">
        <f>L38*(1+Assumptions!$C19)</f>
        <v>16.7350252</v>
      </c>
      <c r="N38" s="16">
        <f>M38*(1+Assumptions!$C19)</f>
        <v>16.90237545</v>
      </c>
      <c r="O38" s="16">
        <f>N38*(1+Assumptions!$C19)</f>
        <v>17.07139921</v>
      </c>
      <c r="P38" s="16">
        <f>O38*(1+Assumptions!$C19)</f>
        <v>17.2421132</v>
      </c>
      <c r="Q38" s="16">
        <f>P38*(1+Assumptions!$C19)</f>
        <v>17.41453433</v>
      </c>
      <c r="R38" s="16">
        <f>Q38*(1+Assumptions!$C19)</f>
        <v>17.58867967</v>
      </c>
      <c r="S38" s="16">
        <f>R38*(1+Assumptions!$C19)</f>
        <v>17.76456647</v>
      </c>
      <c r="T38" s="16">
        <f>S38*(1+Assumptions!$C19)</f>
        <v>17.94221214</v>
      </c>
      <c r="U38" s="16">
        <f>T38*(1+Assumptions!$C19)</f>
        <v>18.12163426</v>
      </c>
      <c r="V38" s="16">
        <f>U38*(1+Assumptions!$C19)</f>
        <v>18.3028506</v>
      </c>
      <c r="W38" s="16">
        <f>V38*(1+Assumptions!$C19)</f>
        <v>18.48587911</v>
      </c>
      <c r="X38" s="16">
        <f>W38*(1+Assumptions!$C19)</f>
        <v>18.6707379</v>
      </c>
      <c r="Y38" s="16">
        <f>X38*(1+Assumptions!$C19)</f>
        <v>18.85744528</v>
      </c>
    </row>
    <row r="39">
      <c r="A39" s="5" t="s">
        <v>22</v>
      </c>
      <c r="B39" s="11">
        <f>Assumptions!B20/1000</f>
        <v>20</v>
      </c>
      <c r="C39" s="16">
        <f>B39*(1+Assumptions!$C20)</f>
        <v>20.5</v>
      </c>
      <c r="D39" s="16">
        <f>C39*(1+Assumptions!$C20)</f>
        <v>21.0125</v>
      </c>
      <c r="E39" s="16">
        <f>D39*(1+Assumptions!$C20)</f>
        <v>21.5378125</v>
      </c>
      <c r="F39" s="16">
        <f>E39*(1+Assumptions!$C20)</f>
        <v>22.07625781</v>
      </c>
      <c r="G39" s="16">
        <f>F39*(1+Assumptions!$C20)</f>
        <v>22.62816426</v>
      </c>
      <c r="H39" s="16">
        <f>G39*(1+Assumptions!$C20)</f>
        <v>23.19386836</v>
      </c>
      <c r="I39" s="16">
        <f>H39*(1+Assumptions!$C20)</f>
        <v>23.77371507</v>
      </c>
      <c r="J39" s="16">
        <f>I39*(1+Assumptions!$C20)</f>
        <v>24.36805795</v>
      </c>
      <c r="K39" s="16">
        <f>J39*(1+Assumptions!$C20)</f>
        <v>24.9772594</v>
      </c>
      <c r="L39" s="16">
        <f>K39*(1+Assumptions!$C20)</f>
        <v>25.60169088</v>
      </c>
      <c r="M39" s="16">
        <f>L39*(1+Assumptions!$C20)</f>
        <v>26.24173316</v>
      </c>
      <c r="N39" s="16">
        <f>M39*(1+Assumptions!$C20)</f>
        <v>26.89777648</v>
      </c>
      <c r="O39" s="16">
        <f>N39*(1+Assumptions!$C20)</f>
        <v>27.5702209</v>
      </c>
      <c r="P39" s="16">
        <f>O39*(1+Assumptions!$C20)</f>
        <v>28.25947642</v>
      </c>
      <c r="Q39" s="16">
        <f>P39*(1+Assumptions!$C20)</f>
        <v>28.96596333</v>
      </c>
      <c r="R39" s="16">
        <f>Q39*(1+Assumptions!$C20)</f>
        <v>29.69011241</v>
      </c>
      <c r="S39" s="16">
        <f>R39*(1+Assumptions!$C20)</f>
        <v>30.43236522</v>
      </c>
      <c r="T39" s="16">
        <f>S39*(1+Assumptions!$C20)</f>
        <v>31.19317435</v>
      </c>
      <c r="U39" s="16">
        <f>T39*(1+Assumptions!$C20)</f>
        <v>31.97300371</v>
      </c>
      <c r="V39" s="16">
        <f>U39*(1+Assumptions!$C20)</f>
        <v>32.77232881</v>
      </c>
      <c r="W39" s="16">
        <f>V39*(1+Assumptions!$C20)</f>
        <v>33.59163703</v>
      </c>
      <c r="X39" s="16">
        <f>W39*(1+Assumptions!$C20)</f>
        <v>34.43142795</v>
      </c>
      <c r="Y39" s="16">
        <f>X39*(1+Assumptions!$C20)</f>
        <v>35.29221365</v>
      </c>
    </row>
    <row r="40">
      <c r="A40" s="5" t="s">
        <v>23</v>
      </c>
      <c r="B40" s="11">
        <f>Assumptions!B21/1000</f>
        <v>22</v>
      </c>
      <c r="C40" s="16">
        <f>B40*(1+Assumptions!$C21)</f>
        <v>22.66</v>
      </c>
      <c r="D40" s="16">
        <f>C40*(1+Assumptions!$C21)</f>
        <v>23.3398</v>
      </c>
      <c r="E40" s="16">
        <f>D40*(1+Assumptions!$C21)</f>
        <v>24.039994</v>
      </c>
      <c r="F40" s="16">
        <f>E40*(1+Assumptions!$C21)</f>
        <v>24.76119382</v>
      </c>
      <c r="G40" s="16">
        <f>F40*(1+Assumptions!$C21)</f>
        <v>25.50402963</v>
      </c>
      <c r="H40" s="16">
        <f>G40*(1+Assumptions!$C21)</f>
        <v>26.26915052</v>
      </c>
      <c r="I40" s="16">
        <f>H40*(1+Assumptions!$C21)</f>
        <v>27.05722504</v>
      </c>
      <c r="J40" s="16">
        <f>I40*(1+Assumptions!$C21)</f>
        <v>27.86894179</v>
      </c>
      <c r="K40" s="16">
        <f>J40*(1+Assumptions!$C21)</f>
        <v>28.70501004</v>
      </c>
      <c r="L40" s="16">
        <f>K40*(1+Assumptions!$C21)</f>
        <v>29.56616035</v>
      </c>
      <c r="M40" s="16">
        <f>L40*(1+Assumptions!$C21)</f>
        <v>30.45314516</v>
      </c>
      <c r="N40" s="16">
        <f>M40*(1+Assumptions!$C21)</f>
        <v>31.36673951</v>
      </c>
      <c r="O40" s="16">
        <f>N40*(1+Assumptions!$C21)</f>
        <v>32.3077417</v>
      </c>
      <c r="P40" s="16">
        <f>O40*(1+Assumptions!$C21)</f>
        <v>33.27697395</v>
      </c>
      <c r="Q40" s="16">
        <f>P40*(1+Assumptions!$C21)</f>
        <v>34.27528317</v>
      </c>
      <c r="R40" s="16">
        <f>Q40*(1+Assumptions!$C21)</f>
        <v>35.30354166</v>
      </c>
      <c r="S40" s="16">
        <f>R40*(1+Assumptions!$C21)</f>
        <v>36.36264791</v>
      </c>
      <c r="T40" s="16">
        <f>S40*(1+Assumptions!$C21)</f>
        <v>37.45352735</v>
      </c>
      <c r="U40" s="16">
        <f>T40*(1+Assumptions!$C21)</f>
        <v>38.57713317</v>
      </c>
      <c r="V40" s="16">
        <f>U40*(1+Assumptions!$C21)</f>
        <v>39.73444716</v>
      </c>
      <c r="W40" s="16">
        <f>V40*(1+Assumptions!$C21)</f>
        <v>40.92648058</v>
      </c>
      <c r="X40" s="16">
        <f>W40*(1+Assumptions!$C21)</f>
        <v>42.15427499</v>
      </c>
      <c r="Y40" s="16">
        <f>X40*(1+Assumptions!$C21)</f>
        <v>43.41890324</v>
      </c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58</v>
      </c>
      <c r="B1" s="5"/>
    </row>
    <row r="2">
      <c r="A2" s="5" t="s">
        <v>21</v>
      </c>
      <c r="B2" s="5"/>
    </row>
    <row r="3">
      <c r="A3" s="5" t="s">
        <v>59</v>
      </c>
      <c r="B3" s="11">
        <f>Assumptions!B3*Assumptions!$B29</f>
        <v>650</v>
      </c>
    </row>
    <row r="4">
      <c r="A4" s="5" t="s">
        <v>20</v>
      </c>
      <c r="B4" s="11">
        <f>Assumptions!E3*Assumptions!$B30</f>
        <v>0</v>
      </c>
    </row>
    <row r="5">
      <c r="A5" s="5" t="s">
        <v>18</v>
      </c>
      <c r="B5" s="11">
        <f>Assumptions!C3*Assumptions!$B31</f>
        <v>4.5</v>
      </c>
    </row>
    <row r="6">
      <c r="A6" s="5" t="s">
        <v>60</v>
      </c>
      <c r="B6" s="11">
        <f>Assumptions!D3*Assumptions!$B32</f>
        <v>920</v>
      </c>
    </row>
    <row r="7">
      <c r="A7" s="5" t="s">
        <v>61</v>
      </c>
      <c r="B7" s="11">
        <f>SUM(B3:B6)</f>
        <v>1574.5</v>
      </c>
    </row>
    <row r="8">
      <c r="A8" s="5"/>
      <c r="B8" s="5"/>
    </row>
    <row r="9">
      <c r="A9" s="5" t="s">
        <v>22</v>
      </c>
      <c r="B9" s="5"/>
    </row>
    <row r="10">
      <c r="A10" s="5" t="str">
        <f t="shared" ref="A10:A14" si="1">A3</f>
        <v>Coco Powder</v>
      </c>
      <c r="B10" s="11">
        <f>Assumptions!B4*Assumptions!$B29</f>
        <v>0</v>
      </c>
    </row>
    <row r="11">
      <c r="A11" s="5" t="str">
        <f t="shared" si="1"/>
        <v>Milk Powder</v>
      </c>
      <c r="B11" s="11">
        <f>Assumptions!E4*Assumptions!$B30</f>
        <v>280</v>
      </c>
    </row>
    <row r="12">
      <c r="A12" s="5" t="str">
        <f t="shared" si="1"/>
        <v>Sugar</v>
      </c>
      <c r="B12" s="11">
        <f>Assumptions!C4*Assumptions!$B31</f>
        <v>13.5</v>
      </c>
    </row>
    <row r="13">
      <c r="A13" s="5" t="str">
        <f t="shared" si="1"/>
        <v>Coco Butter</v>
      </c>
      <c r="B13" s="11">
        <f>Assumptions!D4*Assumptions!$B32</f>
        <v>690</v>
      </c>
    </row>
    <row r="14">
      <c r="A14" s="5" t="str">
        <f t="shared" si="1"/>
        <v>Total Cost</v>
      </c>
      <c r="B14" s="11">
        <f>SUM(B10:B13)</f>
        <v>983.5</v>
      </c>
    </row>
    <row r="15">
      <c r="A15" s="5"/>
      <c r="B15" s="5"/>
    </row>
    <row r="16">
      <c r="A16" s="5" t="s">
        <v>23</v>
      </c>
      <c r="B16" s="5"/>
    </row>
    <row r="17">
      <c r="A17" s="5" t="str">
        <f t="shared" ref="A17:A21" si="2">A10</f>
        <v>Coco Powder</v>
      </c>
      <c r="B17" s="11">
        <f>Assumptions!B5*Assumptions!$B29</f>
        <v>260</v>
      </c>
    </row>
    <row r="18">
      <c r="A18" s="5" t="str">
        <f t="shared" si="2"/>
        <v>Milk Powder</v>
      </c>
      <c r="B18" s="11">
        <f>Assumptions!E5*Assumptions!$B30</f>
        <v>210</v>
      </c>
    </row>
    <row r="19">
      <c r="A19" s="5" t="str">
        <f t="shared" si="2"/>
        <v>Sugar</v>
      </c>
      <c r="B19" s="14">
        <f>Assumptions!C5*Assumptions!$B31</f>
        <v>9</v>
      </c>
    </row>
    <row r="20">
      <c r="A20" s="5" t="str">
        <f t="shared" si="2"/>
        <v>Coco Butter</v>
      </c>
      <c r="B20" s="11">
        <f>Assumptions!D5*Assumptions!$B32</f>
        <v>690</v>
      </c>
    </row>
    <row r="21">
      <c r="A21" s="5" t="str">
        <f t="shared" si="2"/>
        <v>Total Cost</v>
      </c>
      <c r="B21" s="11">
        <f>SUM(B17:B20)</f>
        <v>1169</v>
      </c>
    </row>
    <row r="22">
      <c r="A22" s="5"/>
      <c r="B22" s="5"/>
    </row>
    <row r="23">
      <c r="A23" s="5"/>
      <c r="B2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</row>
    <row r="2">
      <c r="A2" s="5" t="s">
        <v>62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21</v>
      </c>
      <c r="B3" s="8">
        <f>'Calcs-1'!B38*Assumptions!$B24</f>
        <v>37500</v>
      </c>
      <c r="C3" s="8">
        <f>'Calcs-1'!C38*Assumptions!$B24</f>
        <v>37875</v>
      </c>
      <c r="D3" s="8">
        <f>'Calcs-1'!D38*Assumptions!$B24</f>
        <v>38253.75</v>
      </c>
      <c r="E3" s="8">
        <f>'Calcs-1'!E38*Assumptions!$B24</f>
        <v>38636.2875</v>
      </c>
      <c r="F3" s="8">
        <f>'Calcs-1'!F38*Assumptions!$B24</f>
        <v>39022.65038</v>
      </c>
      <c r="G3" s="8">
        <f>'Calcs-1'!G38*Assumptions!$B24</f>
        <v>39412.87688</v>
      </c>
      <c r="H3" s="8">
        <f>'Calcs-1'!H38*Assumptions!$B24</f>
        <v>39807.00565</v>
      </c>
      <c r="I3" s="8">
        <f>'Calcs-1'!I38*Assumptions!$B24</f>
        <v>40205.0757</v>
      </c>
      <c r="J3" s="8">
        <f>'Calcs-1'!J38*Assumptions!$B24</f>
        <v>40607.12646</v>
      </c>
      <c r="K3" s="8">
        <f>'Calcs-1'!K38*Assumptions!$B24</f>
        <v>41013.19773</v>
      </c>
      <c r="L3" s="8">
        <f>'Calcs-1'!L38*Assumptions!$B24</f>
        <v>41423.3297</v>
      </c>
      <c r="M3" s="8">
        <f>'Calcs-1'!M38*Assumptions!$B24</f>
        <v>41837.563</v>
      </c>
      <c r="N3" s="8">
        <f>'Calcs-1'!N38*Assumptions!$B24</f>
        <v>42255.93863</v>
      </c>
      <c r="O3" s="8">
        <f>'Calcs-1'!O38*Assumptions!$B24</f>
        <v>42678.49802</v>
      </c>
      <c r="P3" s="8">
        <f>'Calcs-1'!P38*Assumptions!$B24</f>
        <v>43105.283</v>
      </c>
      <c r="Q3" s="8">
        <f>'Calcs-1'!Q38*Assumptions!$B24</f>
        <v>43536.33583</v>
      </c>
      <c r="R3" s="8">
        <f>'Calcs-1'!R38*Assumptions!$B24</f>
        <v>43971.69918</v>
      </c>
      <c r="S3" s="8">
        <f>'Calcs-1'!S38*Assumptions!$B24</f>
        <v>44411.41618</v>
      </c>
      <c r="T3" s="8">
        <f>'Calcs-1'!T38*Assumptions!$B24</f>
        <v>44855.53034</v>
      </c>
      <c r="U3" s="8">
        <f>'Calcs-1'!U38*Assumptions!$B24</f>
        <v>45304.08564</v>
      </c>
      <c r="V3" s="8">
        <f>'Calcs-1'!V38*Assumptions!$B24</f>
        <v>45757.1265</v>
      </c>
      <c r="W3" s="8">
        <f>'Calcs-1'!W38*Assumptions!$B24</f>
        <v>46214.69776</v>
      </c>
      <c r="X3" s="8">
        <f>'Calcs-1'!X38*Assumptions!$B24</f>
        <v>46676.84474</v>
      </c>
      <c r="Y3" s="8">
        <f>'Calcs-1'!Y38*Assumptions!$B24</f>
        <v>47143.61319</v>
      </c>
    </row>
    <row r="4">
      <c r="A4" s="5" t="s">
        <v>22</v>
      </c>
      <c r="B4" s="8">
        <f>'Calcs-1'!B39*Assumptions!$B25</f>
        <v>40000</v>
      </c>
      <c r="C4" s="8">
        <f>'Calcs-1'!C39*Assumptions!$B25</f>
        <v>41000</v>
      </c>
      <c r="D4" s="8">
        <f>'Calcs-1'!D39*Assumptions!$B25</f>
        <v>42025</v>
      </c>
      <c r="E4" s="8">
        <f>'Calcs-1'!E39*Assumptions!$B25</f>
        <v>43075.625</v>
      </c>
      <c r="F4" s="8">
        <f>'Calcs-1'!F39*Assumptions!$B25</f>
        <v>44152.51563</v>
      </c>
      <c r="G4" s="8">
        <f>'Calcs-1'!G39*Assumptions!$B25</f>
        <v>45256.32852</v>
      </c>
      <c r="H4" s="8">
        <f>'Calcs-1'!H39*Assumptions!$B25</f>
        <v>46387.73673</v>
      </c>
      <c r="I4" s="8">
        <f>'Calcs-1'!I39*Assumptions!$B25</f>
        <v>47547.43015</v>
      </c>
      <c r="J4" s="8">
        <f>'Calcs-1'!J39*Assumptions!$B25</f>
        <v>48736.1159</v>
      </c>
      <c r="K4" s="8">
        <f>'Calcs-1'!K39*Assumptions!$B25</f>
        <v>49954.5188</v>
      </c>
      <c r="L4" s="8">
        <f>'Calcs-1'!L39*Assumptions!$B25</f>
        <v>51203.38177</v>
      </c>
      <c r="M4" s="8">
        <f>'Calcs-1'!M39*Assumptions!$B25</f>
        <v>52483.46631</v>
      </c>
      <c r="N4" s="8">
        <f>'Calcs-1'!N39*Assumptions!$B25</f>
        <v>53795.55297</v>
      </c>
      <c r="O4" s="8">
        <f>'Calcs-1'!O39*Assumptions!$B25</f>
        <v>55140.44179</v>
      </c>
      <c r="P4" s="8">
        <f>'Calcs-1'!P39*Assumptions!$B25</f>
        <v>56518.95284</v>
      </c>
      <c r="Q4" s="8">
        <f>'Calcs-1'!Q39*Assumptions!$B25</f>
        <v>57931.92666</v>
      </c>
      <c r="R4" s="8">
        <f>'Calcs-1'!R39*Assumptions!$B25</f>
        <v>59380.22483</v>
      </c>
      <c r="S4" s="8">
        <f>'Calcs-1'!S39*Assumptions!$B25</f>
        <v>60864.73045</v>
      </c>
      <c r="T4" s="8">
        <f>'Calcs-1'!T39*Assumptions!$B25</f>
        <v>62386.34871</v>
      </c>
      <c r="U4" s="8">
        <f>'Calcs-1'!U39*Assumptions!$B25</f>
        <v>63946.00743</v>
      </c>
      <c r="V4" s="8">
        <f>'Calcs-1'!V39*Assumptions!$B25</f>
        <v>65544.65761</v>
      </c>
      <c r="W4" s="8">
        <f>'Calcs-1'!W39*Assumptions!$B25</f>
        <v>67183.27405</v>
      </c>
      <c r="X4" s="8">
        <f>'Calcs-1'!X39*Assumptions!$B25</f>
        <v>68862.8559</v>
      </c>
      <c r="Y4" s="8">
        <f>'Calcs-1'!Y39*Assumptions!$B25</f>
        <v>70584.4273</v>
      </c>
    </row>
    <row r="5">
      <c r="A5" s="5" t="s">
        <v>23</v>
      </c>
      <c r="B5" s="8">
        <f>'Calcs-1'!B40*Assumptions!$B26</f>
        <v>41800</v>
      </c>
      <c r="C5" s="8">
        <f>'Calcs-1'!C40*Assumptions!$B26</f>
        <v>43054</v>
      </c>
      <c r="D5" s="8">
        <f>'Calcs-1'!D40*Assumptions!$B26</f>
        <v>44345.62</v>
      </c>
      <c r="E5" s="8">
        <f>'Calcs-1'!E40*Assumptions!$B26</f>
        <v>45675.9886</v>
      </c>
      <c r="F5" s="8">
        <f>'Calcs-1'!F40*Assumptions!$B26</f>
        <v>47046.26826</v>
      </c>
      <c r="G5" s="8">
        <f>'Calcs-1'!G40*Assumptions!$B26</f>
        <v>48457.65631</v>
      </c>
      <c r="H5" s="8">
        <f>'Calcs-1'!H40*Assumptions!$B26</f>
        <v>49911.38599</v>
      </c>
      <c r="I5" s="8">
        <f>'Calcs-1'!I40*Assumptions!$B26</f>
        <v>51408.72757</v>
      </c>
      <c r="J5" s="8">
        <f>'Calcs-1'!J40*Assumptions!$B26</f>
        <v>52950.9894</v>
      </c>
      <c r="K5" s="8">
        <f>'Calcs-1'!K40*Assumptions!$B26</f>
        <v>54539.51908</v>
      </c>
      <c r="L5" s="8">
        <f>'Calcs-1'!L40*Assumptions!$B26</f>
        <v>56175.70466</v>
      </c>
      <c r="M5" s="8">
        <f>'Calcs-1'!M40*Assumptions!$B26</f>
        <v>57860.9758</v>
      </c>
      <c r="N5" s="8">
        <f>'Calcs-1'!N40*Assumptions!$B26</f>
        <v>59596.80507</v>
      </c>
      <c r="O5" s="8">
        <f>'Calcs-1'!O40*Assumptions!$B26</f>
        <v>61384.70922</v>
      </c>
      <c r="P5" s="8">
        <f>'Calcs-1'!P40*Assumptions!$B26</f>
        <v>63226.2505</v>
      </c>
      <c r="Q5" s="8">
        <f>'Calcs-1'!Q40*Assumptions!$B26</f>
        <v>65123.03801</v>
      </c>
      <c r="R5" s="8">
        <f>'Calcs-1'!R40*Assumptions!$B26</f>
        <v>67076.72915</v>
      </c>
      <c r="S5" s="8">
        <f>'Calcs-1'!S40*Assumptions!$B26</f>
        <v>69089.03103</v>
      </c>
      <c r="T5" s="8">
        <f>'Calcs-1'!T40*Assumptions!$B26</f>
        <v>71161.70196</v>
      </c>
      <c r="U5" s="8">
        <f>'Calcs-1'!U40*Assumptions!$B26</f>
        <v>73296.55302</v>
      </c>
      <c r="V5" s="8">
        <f>'Calcs-1'!V40*Assumptions!$B26</f>
        <v>75495.44961</v>
      </c>
      <c r="W5" s="8">
        <f>'Calcs-1'!W40*Assumptions!$B26</f>
        <v>77760.3131</v>
      </c>
      <c r="X5" s="8">
        <f>'Calcs-1'!X40*Assumptions!$B26</f>
        <v>80093.12249</v>
      </c>
      <c r="Y5" s="8">
        <f>'Calcs-1'!Y40*Assumptions!$B26</f>
        <v>82495.91617</v>
      </c>
    </row>
    <row r="6">
      <c r="A6" s="5" t="s">
        <v>63</v>
      </c>
      <c r="B6" s="8">
        <f t="shared" ref="B6:Y6" si="1">SUM(B3:B5)</f>
        <v>119300</v>
      </c>
      <c r="C6" s="8">
        <f t="shared" si="1"/>
        <v>121929</v>
      </c>
      <c r="D6" s="8">
        <f t="shared" si="1"/>
        <v>124624.37</v>
      </c>
      <c r="E6" s="8">
        <f t="shared" si="1"/>
        <v>127387.9011</v>
      </c>
      <c r="F6" s="8">
        <f t="shared" si="1"/>
        <v>130221.4343</v>
      </c>
      <c r="G6" s="8">
        <f t="shared" si="1"/>
        <v>133126.8617</v>
      </c>
      <c r="H6" s="8">
        <f t="shared" si="1"/>
        <v>136106.1284</v>
      </c>
      <c r="I6" s="8">
        <f t="shared" si="1"/>
        <v>139161.2334</v>
      </c>
      <c r="J6" s="8">
        <f t="shared" si="1"/>
        <v>142294.2318</v>
      </c>
      <c r="K6" s="8">
        <f t="shared" si="1"/>
        <v>145507.2356</v>
      </c>
      <c r="L6" s="8">
        <f t="shared" si="1"/>
        <v>148802.4161</v>
      </c>
      <c r="M6" s="8">
        <f t="shared" si="1"/>
        <v>152182.0051</v>
      </c>
      <c r="N6" s="8">
        <f t="shared" si="1"/>
        <v>155648.2967</v>
      </c>
      <c r="O6" s="8">
        <f t="shared" si="1"/>
        <v>159203.649</v>
      </c>
      <c r="P6" s="8">
        <f t="shared" si="1"/>
        <v>162850.4863</v>
      </c>
      <c r="Q6" s="8">
        <f t="shared" si="1"/>
        <v>166591.3005</v>
      </c>
      <c r="R6" s="8">
        <f t="shared" si="1"/>
        <v>170428.6532</v>
      </c>
      <c r="S6" s="8">
        <f t="shared" si="1"/>
        <v>174365.1777</v>
      </c>
      <c r="T6" s="8">
        <f t="shared" si="1"/>
        <v>178403.581</v>
      </c>
      <c r="U6" s="8">
        <f t="shared" si="1"/>
        <v>182546.6461</v>
      </c>
      <c r="V6" s="8">
        <f t="shared" si="1"/>
        <v>186797.2337</v>
      </c>
      <c r="W6" s="8">
        <f t="shared" si="1"/>
        <v>191158.2849</v>
      </c>
      <c r="X6" s="8">
        <f t="shared" si="1"/>
        <v>195632.8231</v>
      </c>
      <c r="Y6" s="8">
        <f t="shared" si="1"/>
        <v>200223.9567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64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 t="str">
        <f t="shared" ref="A9:A11" si="2">A3</f>
        <v>Dark Chocolate</v>
      </c>
      <c r="B9" s="8">
        <f>'Calcs-1'!B38*'Calcs-2'!$B7</f>
        <v>23617.5</v>
      </c>
      <c r="C9" s="8">
        <f>'Calcs-1'!C38*'Calcs-2'!$B7</f>
        <v>23853.675</v>
      </c>
      <c r="D9" s="8">
        <f>'Calcs-1'!D38*'Calcs-2'!$B7</f>
        <v>24092.21175</v>
      </c>
      <c r="E9" s="8">
        <f>'Calcs-1'!E38*'Calcs-2'!$B7</f>
        <v>24333.13387</v>
      </c>
      <c r="F9" s="8">
        <f>'Calcs-1'!F38*'Calcs-2'!$B7</f>
        <v>24576.46521</v>
      </c>
      <c r="G9" s="8">
        <f>'Calcs-1'!G38*'Calcs-2'!$B7</f>
        <v>24822.22986</v>
      </c>
      <c r="H9" s="8">
        <f>'Calcs-1'!H38*'Calcs-2'!$B7</f>
        <v>25070.45216</v>
      </c>
      <c r="I9" s="8">
        <f>'Calcs-1'!I38*'Calcs-2'!$B7</f>
        <v>25321.15668</v>
      </c>
      <c r="J9" s="8">
        <f>'Calcs-1'!J38*'Calcs-2'!$B7</f>
        <v>25574.36825</v>
      </c>
      <c r="K9" s="8">
        <f>'Calcs-1'!K38*'Calcs-2'!$B7</f>
        <v>25830.11193</v>
      </c>
      <c r="L9" s="8">
        <f>'Calcs-1'!L38*'Calcs-2'!$B7</f>
        <v>26088.41305</v>
      </c>
      <c r="M9" s="8">
        <f>'Calcs-1'!M38*'Calcs-2'!$B7</f>
        <v>26349.29718</v>
      </c>
      <c r="N9" s="8">
        <f>'Calcs-1'!N38*'Calcs-2'!$B7</f>
        <v>26612.79015</v>
      </c>
      <c r="O9" s="8">
        <f>'Calcs-1'!O38*'Calcs-2'!$B7</f>
        <v>26878.91805</v>
      </c>
      <c r="P9" s="8">
        <f>'Calcs-1'!P38*'Calcs-2'!$B7</f>
        <v>27147.70723</v>
      </c>
      <c r="Q9" s="8">
        <f>'Calcs-1'!Q38*'Calcs-2'!$B7</f>
        <v>27419.1843</v>
      </c>
      <c r="R9" s="8">
        <f>'Calcs-1'!R38*'Calcs-2'!$B7</f>
        <v>27693.37615</v>
      </c>
      <c r="S9" s="8">
        <f>'Calcs-1'!S38*'Calcs-2'!$B7</f>
        <v>27970.30991</v>
      </c>
      <c r="T9" s="8">
        <f>'Calcs-1'!T38*'Calcs-2'!$B7</f>
        <v>28250.01301</v>
      </c>
      <c r="U9" s="8">
        <f>'Calcs-1'!U38*'Calcs-2'!$B7</f>
        <v>28532.51314</v>
      </c>
      <c r="V9" s="8">
        <f>'Calcs-1'!V38*'Calcs-2'!$B7</f>
        <v>28817.83827</v>
      </c>
      <c r="W9" s="8">
        <f>'Calcs-1'!W38*'Calcs-2'!$B7</f>
        <v>29106.01665</v>
      </c>
      <c r="X9" s="8">
        <f>'Calcs-1'!X38*'Calcs-2'!$B7</f>
        <v>29397.07682</v>
      </c>
      <c r="Y9" s="8">
        <f>'Calcs-1'!Y38*'Calcs-2'!$B7</f>
        <v>29691.04759</v>
      </c>
    </row>
    <row r="10">
      <c r="A10" s="5" t="str">
        <f t="shared" si="2"/>
        <v>White Chocolate</v>
      </c>
      <c r="B10" s="8">
        <f>'Calcs-1'!B39*'Calcs-2'!$B14</f>
        <v>19670</v>
      </c>
      <c r="C10" s="8">
        <f>'Calcs-1'!C39*'Calcs-2'!$B14</f>
        <v>20161.75</v>
      </c>
      <c r="D10" s="8">
        <f>'Calcs-1'!D39*'Calcs-2'!$B14</f>
        <v>20665.79375</v>
      </c>
      <c r="E10" s="8">
        <f>'Calcs-1'!E39*'Calcs-2'!$B14</f>
        <v>21182.43859</v>
      </c>
      <c r="F10" s="8">
        <f>'Calcs-1'!F39*'Calcs-2'!$B14</f>
        <v>21711.99956</v>
      </c>
      <c r="G10" s="8">
        <f>'Calcs-1'!G39*'Calcs-2'!$B14</f>
        <v>22254.79955</v>
      </c>
      <c r="H10" s="8">
        <f>'Calcs-1'!H39*'Calcs-2'!$B14</f>
        <v>22811.16954</v>
      </c>
      <c r="I10" s="8">
        <f>'Calcs-1'!I39*'Calcs-2'!$B14</f>
        <v>23381.44877</v>
      </c>
      <c r="J10" s="8">
        <f>'Calcs-1'!J39*'Calcs-2'!$B14</f>
        <v>23965.98499</v>
      </c>
      <c r="K10" s="8">
        <f>'Calcs-1'!K39*'Calcs-2'!$B14</f>
        <v>24565.13462</v>
      </c>
      <c r="L10" s="8">
        <f>'Calcs-1'!L39*'Calcs-2'!$B14</f>
        <v>25179.26298</v>
      </c>
      <c r="M10" s="8">
        <f>'Calcs-1'!M39*'Calcs-2'!$B14</f>
        <v>25808.74456</v>
      </c>
      <c r="N10" s="8">
        <f>'Calcs-1'!N39*'Calcs-2'!$B14</f>
        <v>26453.96317</v>
      </c>
      <c r="O10" s="8">
        <f>'Calcs-1'!O39*'Calcs-2'!$B14</f>
        <v>27115.31225</v>
      </c>
      <c r="P10" s="8">
        <f>'Calcs-1'!P39*'Calcs-2'!$B14</f>
        <v>27793.19506</v>
      </c>
      <c r="Q10" s="8">
        <f>'Calcs-1'!Q39*'Calcs-2'!$B14</f>
        <v>28488.02494</v>
      </c>
      <c r="R10" s="8">
        <f>'Calcs-1'!R39*'Calcs-2'!$B14</f>
        <v>29200.22556</v>
      </c>
      <c r="S10" s="8">
        <f>'Calcs-1'!S39*'Calcs-2'!$B14</f>
        <v>29930.2312</v>
      </c>
      <c r="T10" s="8">
        <f>'Calcs-1'!T39*'Calcs-2'!$B14</f>
        <v>30678.48698</v>
      </c>
      <c r="U10" s="8">
        <f>'Calcs-1'!U39*'Calcs-2'!$B14</f>
        <v>31445.44915</v>
      </c>
      <c r="V10" s="8">
        <f>'Calcs-1'!V39*'Calcs-2'!$B14</f>
        <v>32231.58538</v>
      </c>
      <c r="W10" s="8">
        <f>'Calcs-1'!W39*'Calcs-2'!$B14</f>
        <v>33037.37502</v>
      </c>
      <c r="X10" s="8">
        <f>'Calcs-1'!X39*'Calcs-2'!$B14</f>
        <v>33863.30939</v>
      </c>
      <c r="Y10" s="8">
        <f>'Calcs-1'!Y39*'Calcs-2'!$B14</f>
        <v>34709.89213</v>
      </c>
    </row>
    <row r="11">
      <c r="A11" s="5" t="str">
        <f t="shared" si="2"/>
        <v>Milk Chocolate</v>
      </c>
      <c r="B11" s="8">
        <f>'Calcs-1'!B40*'Calcs-2'!$B21</f>
        <v>25718</v>
      </c>
      <c r="C11" s="8">
        <f>'Calcs-1'!C40*'Calcs-2'!$B21</f>
        <v>26489.54</v>
      </c>
      <c r="D11" s="8">
        <f>'Calcs-1'!D40*'Calcs-2'!$B21</f>
        <v>27284.2262</v>
      </c>
      <c r="E11" s="8">
        <f>'Calcs-1'!E40*'Calcs-2'!$B21</f>
        <v>28102.75299</v>
      </c>
      <c r="F11" s="8">
        <f>'Calcs-1'!F40*'Calcs-2'!$B21</f>
        <v>28945.83558</v>
      </c>
      <c r="G11" s="8">
        <f>'Calcs-1'!G40*'Calcs-2'!$B21</f>
        <v>29814.21064</v>
      </c>
      <c r="H11" s="8">
        <f>'Calcs-1'!H40*'Calcs-2'!$B21</f>
        <v>30708.63696</v>
      </c>
      <c r="I11" s="8">
        <f>'Calcs-1'!I40*'Calcs-2'!$B21</f>
        <v>31629.89607</v>
      </c>
      <c r="J11" s="8">
        <f>'Calcs-1'!J40*'Calcs-2'!$B21</f>
        <v>32578.79295</v>
      </c>
      <c r="K11" s="8">
        <f>'Calcs-1'!K40*'Calcs-2'!$B21</f>
        <v>33556.15674</v>
      </c>
      <c r="L11" s="8">
        <f>'Calcs-1'!L40*'Calcs-2'!$B21</f>
        <v>34562.84144</v>
      </c>
      <c r="M11" s="8">
        <f>'Calcs-1'!M40*'Calcs-2'!$B21</f>
        <v>35599.72669</v>
      </c>
      <c r="N11" s="8">
        <f>'Calcs-1'!N40*'Calcs-2'!$B21</f>
        <v>36667.71849</v>
      </c>
      <c r="O11" s="8">
        <f>'Calcs-1'!O40*'Calcs-2'!$B21</f>
        <v>37767.75004</v>
      </c>
      <c r="P11" s="8">
        <f>'Calcs-1'!P40*'Calcs-2'!$B21</f>
        <v>38900.78254</v>
      </c>
      <c r="Q11" s="8">
        <f>'Calcs-1'!Q40*'Calcs-2'!$B21</f>
        <v>40067.80602</v>
      </c>
      <c r="R11" s="8">
        <f>'Calcs-1'!R40*'Calcs-2'!$B21</f>
        <v>41269.8402</v>
      </c>
      <c r="S11" s="8">
        <f>'Calcs-1'!S40*'Calcs-2'!$B21</f>
        <v>42507.93541</v>
      </c>
      <c r="T11" s="8">
        <f>'Calcs-1'!T40*'Calcs-2'!$B21</f>
        <v>43783.17347</v>
      </c>
      <c r="U11" s="8">
        <f>'Calcs-1'!U40*'Calcs-2'!$B21</f>
        <v>45096.66867</v>
      </c>
      <c r="V11" s="8">
        <f>'Calcs-1'!V40*'Calcs-2'!$B21</f>
        <v>46449.56873</v>
      </c>
      <c r="W11" s="8">
        <f>'Calcs-1'!W40*'Calcs-2'!$B21</f>
        <v>47843.0558</v>
      </c>
      <c r="X11" s="8">
        <f>'Calcs-1'!X40*'Calcs-2'!$B21</f>
        <v>49278.34747</v>
      </c>
      <c r="Y11" s="8">
        <f>'Calcs-1'!Y40*'Calcs-2'!$B21</f>
        <v>50756.69789</v>
      </c>
    </row>
    <row r="12">
      <c r="A12" s="5" t="s">
        <v>65</v>
      </c>
      <c r="B12" s="8">
        <f t="shared" ref="B12:Y12" si="3">SUM(B9:B11)</f>
        <v>69005.5</v>
      </c>
      <c r="C12" s="8">
        <f t="shared" si="3"/>
        <v>70504.965</v>
      </c>
      <c r="D12" s="8">
        <f t="shared" si="3"/>
        <v>72042.2317</v>
      </c>
      <c r="E12" s="8">
        <f t="shared" si="3"/>
        <v>73618.32545</v>
      </c>
      <c r="F12" s="8">
        <f t="shared" si="3"/>
        <v>75234.30034</v>
      </c>
      <c r="G12" s="8">
        <f t="shared" si="3"/>
        <v>76891.24005</v>
      </c>
      <c r="H12" s="8">
        <f t="shared" si="3"/>
        <v>78590.25866</v>
      </c>
      <c r="I12" s="8">
        <f t="shared" si="3"/>
        <v>80332.50152</v>
      </c>
      <c r="J12" s="8">
        <f t="shared" si="3"/>
        <v>82119.14619</v>
      </c>
      <c r="K12" s="8">
        <f t="shared" si="3"/>
        <v>83951.40329</v>
      </c>
      <c r="L12" s="8">
        <f t="shared" si="3"/>
        <v>85830.51748</v>
      </c>
      <c r="M12" s="8">
        <f t="shared" si="3"/>
        <v>87757.76842</v>
      </c>
      <c r="N12" s="8">
        <f t="shared" si="3"/>
        <v>89734.47181</v>
      </c>
      <c r="O12" s="8">
        <f t="shared" si="3"/>
        <v>91761.98035</v>
      </c>
      <c r="P12" s="8">
        <f t="shared" si="3"/>
        <v>93841.68483</v>
      </c>
      <c r="Q12" s="8">
        <f t="shared" si="3"/>
        <v>95975.01526</v>
      </c>
      <c r="R12" s="8">
        <f t="shared" si="3"/>
        <v>98163.44191</v>
      </c>
      <c r="S12" s="8">
        <f t="shared" si="3"/>
        <v>100408.4765</v>
      </c>
      <c r="T12" s="8">
        <f t="shared" si="3"/>
        <v>102711.6735</v>
      </c>
      <c r="U12" s="8">
        <f t="shared" si="3"/>
        <v>105074.631</v>
      </c>
      <c r="V12" s="8">
        <f t="shared" si="3"/>
        <v>107498.9924</v>
      </c>
      <c r="W12" s="8">
        <f t="shared" si="3"/>
        <v>109986.4475</v>
      </c>
      <c r="X12" s="8">
        <f t="shared" si="3"/>
        <v>112538.7337</v>
      </c>
      <c r="Y12" s="8">
        <f t="shared" si="3"/>
        <v>115157.6376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 t="s">
        <v>65</v>
      </c>
      <c r="B14" s="8">
        <f t="shared" ref="B14:Y14" si="4">B12</f>
        <v>69005.5</v>
      </c>
      <c r="C14" s="8">
        <f t="shared" si="4"/>
        <v>70504.965</v>
      </c>
      <c r="D14" s="8">
        <f t="shared" si="4"/>
        <v>72042.2317</v>
      </c>
      <c r="E14" s="8">
        <f t="shared" si="4"/>
        <v>73618.32545</v>
      </c>
      <c r="F14" s="8">
        <f t="shared" si="4"/>
        <v>75234.30034</v>
      </c>
      <c r="G14" s="8">
        <f t="shared" si="4"/>
        <v>76891.24005</v>
      </c>
      <c r="H14" s="8">
        <f t="shared" si="4"/>
        <v>78590.25866</v>
      </c>
      <c r="I14" s="8">
        <f t="shared" si="4"/>
        <v>80332.50152</v>
      </c>
      <c r="J14" s="8">
        <f t="shared" si="4"/>
        <v>82119.14619</v>
      </c>
      <c r="K14" s="8">
        <f t="shared" si="4"/>
        <v>83951.40329</v>
      </c>
      <c r="L14" s="8">
        <f t="shared" si="4"/>
        <v>85830.51748</v>
      </c>
      <c r="M14" s="8">
        <f t="shared" si="4"/>
        <v>87757.76842</v>
      </c>
      <c r="N14" s="8">
        <f t="shared" si="4"/>
        <v>89734.47181</v>
      </c>
      <c r="O14" s="8">
        <f t="shared" si="4"/>
        <v>91761.98035</v>
      </c>
      <c r="P14" s="8">
        <f t="shared" si="4"/>
        <v>93841.68483</v>
      </c>
      <c r="Q14" s="8">
        <f t="shared" si="4"/>
        <v>95975.01526</v>
      </c>
      <c r="R14" s="8">
        <f t="shared" si="4"/>
        <v>98163.44191</v>
      </c>
      <c r="S14" s="8">
        <f t="shared" si="4"/>
        <v>100408.4765</v>
      </c>
      <c r="T14" s="8">
        <f t="shared" si="4"/>
        <v>102711.6735</v>
      </c>
      <c r="U14" s="8">
        <f t="shared" si="4"/>
        <v>105074.631</v>
      </c>
      <c r="V14" s="8">
        <f t="shared" si="4"/>
        <v>107498.9924</v>
      </c>
      <c r="W14" s="8">
        <f t="shared" si="4"/>
        <v>109986.4475</v>
      </c>
      <c r="X14" s="8">
        <f t="shared" si="4"/>
        <v>112538.7337</v>
      </c>
      <c r="Y14" s="8">
        <f t="shared" si="4"/>
        <v>115157.6376</v>
      </c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 t="s">
        <v>66</v>
      </c>
      <c r="B16" s="8">
        <f t="shared" ref="B16:Y16" si="5">B6-B14</f>
        <v>50294.5</v>
      </c>
      <c r="C16" s="8">
        <f t="shared" si="5"/>
        <v>51424.035</v>
      </c>
      <c r="D16" s="8">
        <f t="shared" si="5"/>
        <v>52582.1383</v>
      </c>
      <c r="E16" s="8">
        <f t="shared" si="5"/>
        <v>53769.57565</v>
      </c>
      <c r="F16" s="8">
        <f t="shared" si="5"/>
        <v>54987.13392</v>
      </c>
      <c r="G16" s="8">
        <f t="shared" si="5"/>
        <v>56235.62165</v>
      </c>
      <c r="H16" s="8">
        <f t="shared" si="5"/>
        <v>57515.86972</v>
      </c>
      <c r="I16" s="8">
        <f t="shared" si="5"/>
        <v>58828.7319</v>
      </c>
      <c r="J16" s="8">
        <f t="shared" si="5"/>
        <v>60175.08557</v>
      </c>
      <c r="K16" s="8">
        <f t="shared" si="5"/>
        <v>61555.83232</v>
      </c>
      <c r="L16" s="8">
        <f t="shared" si="5"/>
        <v>62971.89865</v>
      </c>
      <c r="M16" s="8">
        <f t="shared" si="5"/>
        <v>64424.23668</v>
      </c>
      <c r="N16" s="8">
        <f t="shared" si="5"/>
        <v>65913.82486</v>
      </c>
      <c r="O16" s="8">
        <f t="shared" si="5"/>
        <v>67441.66869</v>
      </c>
      <c r="P16" s="8">
        <f t="shared" si="5"/>
        <v>69008.8015</v>
      </c>
      <c r="Q16" s="8">
        <f t="shared" si="5"/>
        <v>70616.28524</v>
      </c>
      <c r="R16" s="8">
        <f t="shared" si="5"/>
        <v>72265.21126</v>
      </c>
      <c r="S16" s="8">
        <f t="shared" si="5"/>
        <v>73956.70114</v>
      </c>
      <c r="T16" s="8">
        <f t="shared" si="5"/>
        <v>75691.90755</v>
      </c>
      <c r="U16" s="8">
        <f t="shared" si="5"/>
        <v>77472.01512</v>
      </c>
      <c r="V16" s="8">
        <f t="shared" si="5"/>
        <v>79298.24134</v>
      </c>
      <c r="W16" s="8">
        <f t="shared" si="5"/>
        <v>81171.83745</v>
      </c>
      <c r="X16" s="8">
        <f t="shared" si="5"/>
        <v>83094.08946</v>
      </c>
      <c r="Y16" s="8">
        <f t="shared" si="5"/>
        <v>85066.31905</v>
      </c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</row>
    <row r="2">
      <c r="A2" s="6" t="s">
        <v>67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>
      <c r="A3" s="5" t="s">
        <v>17</v>
      </c>
      <c r="B3" s="8">
        <f>'Calcs-1'!B32*Assumptions!$B29</f>
        <v>19500</v>
      </c>
      <c r="C3" s="8">
        <f>'Calcs-1'!C32*Assumptions!$B29</f>
        <v>19890</v>
      </c>
      <c r="D3" s="8">
        <f>'Calcs-1'!D32*Assumptions!$B29</f>
        <v>20287.8</v>
      </c>
      <c r="E3" s="8">
        <f>'Calcs-1'!E32*Assumptions!$B29</f>
        <v>20693.556</v>
      </c>
      <c r="F3" s="8">
        <f>'Calcs-1'!F32*Assumptions!$B29</f>
        <v>21107.42712</v>
      </c>
      <c r="G3" s="8">
        <f>'Calcs-1'!G32*Assumptions!$B29</f>
        <v>21529.57566</v>
      </c>
      <c r="H3" s="8">
        <f>'Calcs-1'!H32*Assumptions!$B29</f>
        <v>21960.16718</v>
      </c>
      <c r="I3" s="8">
        <f>'Calcs-1'!I32*Assumptions!$B29</f>
        <v>22399.37052</v>
      </c>
      <c r="J3" s="8">
        <f>'Calcs-1'!J32*Assumptions!$B29</f>
        <v>22847.35793</v>
      </c>
      <c r="K3" s="8">
        <f>'Calcs-1'!K32*Assumptions!$B29</f>
        <v>23304.30509</v>
      </c>
      <c r="L3" s="8">
        <f>'Calcs-1'!L32*Assumptions!$B29</f>
        <v>23770.39119</v>
      </c>
      <c r="M3" s="8">
        <f>'Calcs-1'!M32*Assumptions!$B29</f>
        <v>24245.79901</v>
      </c>
      <c r="N3" s="8">
        <f>'Calcs-1'!N32*Assumptions!$B29</f>
        <v>24730.71499</v>
      </c>
      <c r="O3" s="8">
        <f>'Calcs-1'!O32*Assumptions!$B29</f>
        <v>25225.32929</v>
      </c>
      <c r="P3" s="8">
        <f>'Calcs-1'!P32*Assumptions!$B29</f>
        <v>25729.83588</v>
      </c>
      <c r="Q3" s="8">
        <f>'Calcs-1'!Q32*Assumptions!$B29</f>
        <v>26244.4326</v>
      </c>
      <c r="R3" s="8">
        <f>'Calcs-1'!R32*Assumptions!$B29</f>
        <v>26769.32125</v>
      </c>
      <c r="S3" s="8">
        <f>'Calcs-1'!S32*Assumptions!$B29</f>
        <v>27304.70767</v>
      </c>
      <c r="T3" s="8">
        <f>'Calcs-1'!T32*Assumptions!$B29</f>
        <v>27850.80183</v>
      </c>
      <c r="U3" s="8">
        <f>'Calcs-1'!U32*Assumptions!$B29</f>
        <v>28407.81786</v>
      </c>
      <c r="V3" s="8">
        <f>'Calcs-1'!V32*Assumptions!$B29</f>
        <v>28975.97422</v>
      </c>
      <c r="W3" s="8">
        <f>'Calcs-1'!W32*Assumptions!$B29</f>
        <v>29555.49371</v>
      </c>
      <c r="X3" s="8">
        <f>'Calcs-1'!X32*Assumptions!$B29</f>
        <v>30146.60358</v>
      </c>
      <c r="Y3" s="8">
        <f>'Calcs-1'!Y32*Assumptions!$B29</f>
        <v>30749.53565</v>
      </c>
    </row>
    <row r="4">
      <c r="A4" s="5" t="s">
        <v>20</v>
      </c>
      <c r="B4" s="8">
        <f>'Calcs-1'!B33*Assumptions!$B30</f>
        <v>14000</v>
      </c>
      <c r="C4" s="8">
        <f>'Calcs-1'!C33*Assumptions!$B30</f>
        <v>14280</v>
      </c>
      <c r="D4" s="8">
        <f>'Calcs-1'!D33*Assumptions!$B30</f>
        <v>14565.6</v>
      </c>
      <c r="E4" s="8">
        <f>'Calcs-1'!E33*Assumptions!$B30</f>
        <v>14856.912</v>
      </c>
      <c r="F4" s="8">
        <f>'Calcs-1'!F33*Assumptions!$B30</f>
        <v>15154.05024</v>
      </c>
      <c r="G4" s="8">
        <f>'Calcs-1'!G33*Assumptions!$B30</f>
        <v>15457.13124</v>
      </c>
      <c r="H4" s="8">
        <f>'Calcs-1'!H33*Assumptions!$B30</f>
        <v>15766.27387</v>
      </c>
      <c r="I4" s="8">
        <f>'Calcs-1'!I33*Assumptions!$B30</f>
        <v>16081.59935</v>
      </c>
      <c r="J4" s="8">
        <f>'Calcs-1'!J33*Assumptions!$B30</f>
        <v>16403.23133</v>
      </c>
      <c r="K4" s="8">
        <f>'Calcs-1'!K33*Assumptions!$B30</f>
        <v>16731.29596</v>
      </c>
      <c r="L4" s="8">
        <f>'Calcs-1'!L33*Assumptions!$B30</f>
        <v>17065.92188</v>
      </c>
      <c r="M4" s="8">
        <f>'Calcs-1'!M33*Assumptions!$B30</f>
        <v>17407.24032</v>
      </c>
      <c r="N4" s="8">
        <f>'Calcs-1'!N33*Assumptions!$B30</f>
        <v>17755.38512</v>
      </c>
      <c r="O4" s="8">
        <f>'Calcs-1'!O33*Assumptions!$B30</f>
        <v>18110.49283</v>
      </c>
      <c r="P4" s="8">
        <f>'Calcs-1'!P33*Assumptions!$B30</f>
        <v>18472.70268</v>
      </c>
      <c r="Q4" s="8">
        <f>'Calcs-1'!Q33*Assumptions!$B30</f>
        <v>18842.15674</v>
      </c>
      <c r="R4" s="8">
        <f>'Calcs-1'!R33*Assumptions!$B30</f>
        <v>19218.99987</v>
      </c>
      <c r="S4" s="8">
        <f>'Calcs-1'!S33*Assumptions!$B30</f>
        <v>19603.37987</v>
      </c>
      <c r="T4" s="8">
        <f>'Calcs-1'!T33*Assumptions!$B30</f>
        <v>19995.44747</v>
      </c>
      <c r="U4" s="8">
        <f>'Calcs-1'!U33*Assumptions!$B30</f>
        <v>20395.35642</v>
      </c>
      <c r="V4" s="8">
        <f>'Calcs-1'!V33*Assumptions!$B30</f>
        <v>20803.26354</v>
      </c>
      <c r="W4" s="8">
        <f>'Calcs-1'!W33*Assumptions!$B30</f>
        <v>21219.32881</v>
      </c>
      <c r="X4" s="8">
        <f>'Calcs-1'!X33*Assumptions!$B30</f>
        <v>21643.71539</v>
      </c>
      <c r="Y4" s="8">
        <f>'Calcs-1'!Y33*Assumptions!$B30</f>
        <v>22076.5897</v>
      </c>
    </row>
    <row r="5">
      <c r="A5" s="5" t="s">
        <v>18</v>
      </c>
      <c r="B5" s="8">
        <f>'Calcs-1'!B34*Assumptions!$B31</f>
        <v>810</v>
      </c>
      <c r="C5" s="8">
        <f>'Calcs-1'!C34*Assumptions!$B31</f>
        <v>834.3</v>
      </c>
      <c r="D5" s="8">
        <f>'Calcs-1'!D34*Assumptions!$B31</f>
        <v>859.329</v>
      </c>
      <c r="E5" s="8">
        <f>'Calcs-1'!E34*Assumptions!$B31</f>
        <v>885.10887</v>
      </c>
      <c r="F5" s="8">
        <f>'Calcs-1'!F34*Assumptions!$B31</f>
        <v>911.6621361</v>
      </c>
      <c r="G5" s="8">
        <f>'Calcs-1'!G34*Assumptions!$B31</f>
        <v>939.0120002</v>
      </c>
      <c r="H5" s="8">
        <f>'Calcs-1'!H34*Assumptions!$B31</f>
        <v>967.1823602</v>
      </c>
      <c r="I5" s="8">
        <f>'Calcs-1'!I34*Assumptions!$B31</f>
        <v>996.197831</v>
      </c>
      <c r="J5" s="8">
        <f>'Calcs-1'!J34*Assumptions!$B31</f>
        <v>1026.083766</v>
      </c>
      <c r="K5" s="8">
        <f>'Calcs-1'!K34*Assumptions!$B31</f>
        <v>1056.866279</v>
      </c>
      <c r="L5" s="8">
        <f>'Calcs-1'!L34*Assumptions!$B31</f>
        <v>1088.572267</v>
      </c>
      <c r="M5" s="8">
        <f>'Calcs-1'!M34*Assumptions!$B31</f>
        <v>1121.229435</v>
      </c>
      <c r="N5" s="8">
        <f>'Calcs-1'!N34*Assumptions!$B31</f>
        <v>1154.866318</v>
      </c>
      <c r="O5" s="8">
        <f>'Calcs-1'!O34*Assumptions!$B31</f>
        <v>1189.512308</v>
      </c>
      <c r="P5" s="8">
        <f>'Calcs-1'!P34*Assumptions!$B31</f>
        <v>1225.197677</v>
      </c>
      <c r="Q5" s="8">
        <f>'Calcs-1'!Q34*Assumptions!$B31</f>
        <v>1261.953607</v>
      </c>
      <c r="R5" s="8">
        <f>'Calcs-1'!R34*Assumptions!$B31</f>
        <v>1299.812216</v>
      </c>
      <c r="S5" s="8">
        <f>'Calcs-1'!S34*Assumptions!$B31</f>
        <v>1338.806582</v>
      </c>
      <c r="T5" s="8">
        <f>'Calcs-1'!T34*Assumptions!$B31</f>
        <v>1378.97078</v>
      </c>
      <c r="U5" s="8">
        <f>'Calcs-1'!U34*Assumptions!$B31</f>
        <v>1420.339903</v>
      </c>
      <c r="V5" s="8">
        <f>'Calcs-1'!V34*Assumptions!$B31</f>
        <v>1462.9501</v>
      </c>
      <c r="W5" s="8">
        <f>'Calcs-1'!W34*Assumptions!$B31</f>
        <v>1506.838603</v>
      </c>
      <c r="X5" s="8">
        <f>'Calcs-1'!X34*Assumptions!$B31</f>
        <v>1552.043761</v>
      </c>
      <c r="Y5" s="8">
        <f>'Calcs-1'!Y34*Assumptions!$B31</f>
        <v>1598.605074</v>
      </c>
    </row>
    <row r="6">
      <c r="A6" s="5" t="s">
        <v>19</v>
      </c>
      <c r="B6" s="8">
        <f>'Calcs-1'!B35*Assumptions!$B32</f>
        <v>57500</v>
      </c>
      <c r="C6" s="8">
        <f>'Calcs-1'!C35*Assumptions!$B32</f>
        <v>59512.5</v>
      </c>
      <c r="D6" s="8">
        <f>'Calcs-1'!D35*Assumptions!$B32</f>
        <v>61595.4375</v>
      </c>
      <c r="E6" s="8">
        <f>'Calcs-1'!E35*Assumptions!$B32</f>
        <v>63751.27781</v>
      </c>
      <c r="F6" s="8">
        <f>'Calcs-1'!F35*Assumptions!$B32</f>
        <v>65982.57254</v>
      </c>
      <c r="G6" s="8">
        <f>'Calcs-1'!G35*Assumptions!$B32</f>
        <v>68291.96257</v>
      </c>
      <c r="H6" s="8">
        <f>'Calcs-1'!H35*Assumptions!$B32</f>
        <v>70682.18126</v>
      </c>
      <c r="I6" s="8">
        <f>'Calcs-1'!I35*Assumptions!$B32</f>
        <v>73156.05761</v>
      </c>
      <c r="J6" s="8">
        <f>'Calcs-1'!J35*Assumptions!$B32</f>
        <v>75716.51963</v>
      </c>
      <c r="K6" s="8">
        <f>'Calcs-1'!K35*Assumptions!$B32</f>
        <v>78366.59781</v>
      </c>
      <c r="L6" s="8">
        <f>'Calcs-1'!L35*Assumptions!$B32</f>
        <v>81109.42874</v>
      </c>
      <c r="M6" s="8">
        <f>'Calcs-1'!M35*Assumptions!$B32</f>
        <v>83948.25874</v>
      </c>
      <c r="N6" s="8">
        <f>'Calcs-1'!N35*Assumptions!$B32</f>
        <v>86886.4478</v>
      </c>
      <c r="O6" s="8">
        <f>'Calcs-1'!O35*Assumptions!$B32</f>
        <v>89927.47347</v>
      </c>
      <c r="P6" s="8">
        <f>'Calcs-1'!P35*Assumptions!$B32</f>
        <v>93074.93504</v>
      </c>
      <c r="Q6" s="8">
        <f>'Calcs-1'!Q35*Assumptions!$B32</f>
        <v>96332.55777</v>
      </c>
      <c r="R6" s="8">
        <f>'Calcs-1'!R35*Assumptions!$B32</f>
        <v>99704.19729</v>
      </c>
      <c r="S6" s="8">
        <f>'Calcs-1'!S35*Assumptions!$B32</f>
        <v>103193.8442</v>
      </c>
      <c r="T6" s="8">
        <f>'Calcs-1'!T35*Assumptions!$B32</f>
        <v>106805.6287</v>
      </c>
      <c r="U6" s="8">
        <f>'Calcs-1'!U35*Assumptions!$B32</f>
        <v>110543.8257</v>
      </c>
      <c r="V6" s="8">
        <f>'Calcs-1'!V35*Assumptions!$B32</f>
        <v>114412.8596</v>
      </c>
      <c r="W6" s="8">
        <f>'Calcs-1'!W35*Assumptions!$B32</f>
        <v>118417.3097</v>
      </c>
      <c r="X6" s="8">
        <f>'Calcs-1'!X35*Assumptions!$B32</f>
        <v>122561.9156</v>
      </c>
      <c r="Y6" s="8">
        <f>'Calcs-1'!Y35*Assumptions!$B32</f>
        <v>126851.5826</v>
      </c>
    </row>
    <row r="7">
      <c r="A7" s="5" t="s">
        <v>68</v>
      </c>
      <c r="B7" s="8">
        <f t="shared" ref="B7:Y7" si="1">SUM(B3:B6)</f>
        <v>91810</v>
      </c>
      <c r="C7" s="8">
        <f t="shared" si="1"/>
        <v>94516.8</v>
      </c>
      <c r="D7" s="8">
        <f t="shared" si="1"/>
        <v>97308.1665</v>
      </c>
      <c r="E7" s="8">
        <f t="shared" si="1"/>
        <v>100186.8547</v>
      </c>
      <c r="F7" s="8">
        <f t="shared" si="1"/>
        <v>103155.712</v>
      </c>
      <c r="G7" s="8">
        <f t="shared" si="1"/>
        <v>106217.6815</v>
      </c>
      <c r="H7" s="8">
        <f t="shared" si="1"/>
        <v>109375.8047</v>
      </c>
      <c r="I7" s="8">
        <f t="shared" si="1"/>
        <v>112633.2253</v>
      </c>
      <c r="J7" s="8">
        <f t="shared" si="1"/>
        <v>115993.1927</v>
      </c>
      <c r="K7" s="8">
        <f t="shared" si="1"/>
        <v>119459.0651</v>
      </c>
      <c r="L7" s="8">
        <f t="shared" si="1"/>
        <v>123034.3141</v>
      </c>
      <c r="M7" s="8">
        <f t="shared" si="1"/>
        <v>126722.5275</v>
      </c>
      <c r="N7" s="8">
        <f t="shared" si="1"/>
        <v>130527.4142</v>
      </c>
      <c r="O7" s="8">
        <f t="shared" si="1"/>
        <v>134452.8079</v>
      </c>
      <c r="P7" s="8">
        <f t="shared" si="1"/>
        <v>138502.6713</v>
      </c>
      <c r="Q7" s="8">
        <f t="shared" si="1"/>
        <v>142681.1007</v>
      </c>
      <c r="R7" s="8">
        <f t="shared" si="1"/>
        <v>146992.3306</v>
      </c>
      <c r="S7" s="8">
        <f t="shared" si="1"/>
        <v>151440.7383</v>
      </c>
      <c r="T7" s="8">
        <f t="shared" si="1"/>
        <v>156030.8488</v>
      </c>
      <c r="U7" s="8">
        <f t="shared" si="1"/>
        <v>160767.3399</v>
      </c>
      <c r="V7" s="8">
        <f t="shared" si="1"/>
        <v>165655.0475</v>
      </c>
      <c r="W7" s="8">
        <f t="shared" si="1"/>
        <v>170698.9709</v>
      </c>
      <c r="X7" s="8">
        <f t="shared" si="1"/>
        <v>175904.2783</v>
      </c>
      <c r="Y7" s="8">
        <f t="shared" si="1"/>
        <v>181276.313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</row>
    <row r="2">
      <c r="A2" s="5" t="s">
        <v>69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17</v>
      </c>
      <c r="B3" s="11">
        <v>0.0</v>
      </c>
      <c r="C3" s="16">
        <f t="shared" ref="C3:Y3" si="1">B15</f>
        <v>1</v>
      </c>
      <c r="D3" s="16">
        <f t="shared" si="1"/>
        <v>2.06</v>
      </c>
      <c r="E3" s="16">
        <f t="shared" si="1"/>
        <v>3.1806</v>
      </c>
      <c r="F3" s="16">
        <f t="shared" si="1"/>
        <v>4.362376</v>
      </c>
      <c r="G3" s="16">
        <f t="shared" si="1"/>
        <v>5.60587826</v>
      </c>
      <c r="H3" s="16">
        <f t="shared" si="1"/>
        <v>6.911629486</v>
      </c>
      <c r="I3" s="16">
        <f t="shared" si="1"/>
        <v>8.280122937</v>
      </c>
      <c r="J3" s="16">
        <f t="shared" si="1"/>
        <v>9.711820455</v>
      </c>
      <c r="K3" s="16">
        <f t="shared" si="1"/>
        <v>11.20715041</v>
      </c>
      <c r="L3" s="16">
        <f t="shared" si="1"/>
        <v>12.76650557</v>
      </c>
      <c r="M3" s="16">
        <f t="shared" si="1"/>
        <v>14.39024084</v>
      </c>
      <c r="N3" s="16">
        <f t="shared" si="1"/>
        <v>16.078671</v>
      </c>
      <c r="O3" s="16">
        <f t="shared" si="1"/>
        <v>17.83206821</v>
      </c>
      <c r="P3" s="16">
        <f t="shared" si="1"/>
        <v>19.65065957</v>
      </c>
      <c r="Q3" s="16">
        <f t="shared" si="1"/>
        <v>21.53462448</v>
      </c>
      <c r="R3" s="16">
        <f t="shared" si="1"/>
        <v>23.48409187</v>
      </c>
      <c r="S3" s="16">
        <f t="shared" si="1"/>
        <v>25.49913745</v>
      </c>
      <c r="T3" s="16">
        <f t="shared" si="1"/>
        <v>27.57978069</v>
      </c>
      <c r="U3" s="16">
        <f t="shared" si="1"/>
        <v>29.72598182</v>
      </c>
      <c r="V3" s="16">
        <f t="shared" si="1"/>
        <v>31.93763859</v>
      </c>
      <c r="W3" s="16">
        <f t="shared" si="1"/>
        <v>34.21458299</v>
      </c>
      <c r="X3" s="16">
        <f t="shared" si="1"/>
        <v>36.55657783</v>
      </c>
      <c r="Y3" s="16">
        <f t="shared" si="1"/>
        <v>38.96331311</v>
      </c>
    </row>
    <row r="4">
      <c r="A4" s="5" t="s">
        <v>20</v>
      </c>
      <c r="B4" s="11">
        <v>0.0</v>
      </c>
      <c r="C4" s="16">
        <f t="shared" ref="C4:Y4" si="2">B16</f>
        <v>4.5</v>
      </c>
      <c r="D4" s="16">
        <f t="shared" si="2"/>
        <v>8.935</v>
      </c>
      <c r="E4" s="16">
        <f t="shared" si="2"/>
        <v>13.29905</v>
      </c>
      <c r="F4" s="16">
        <f t="shared" si="2"/>
        <v>17.5859415</v>
      </c>
      <c r="G4" s="16">
        <f t="shared" si="2"/>
        <v>21.78919815</v>
      </c>
      <c r="H4" s="16">
        <f t="shared" si="2"/>
        <v>25.90206606</v>
      </c>
      <c r="I4" s="16">
        <f t="shared" si="2"/>
        <v>29.91750385</v>
      </c>
      <c r="J4" s="16">
        <f t="shared" si="2"/>
        <v>33.82817229</v>
      </c>
      <c r="K4" s="16">
        <f t="shared" si="2"/>
        <v>37.62642364</v>
      </c>
      <c r="L4" s="16">
        <f t="shared" si="2"/>
        <v>41.30429067</v>
      </c>
      <c r="M4" s="16">
        <f t="shared" si="2"/>
        <v>44.85347519</v>
      </c>
      <c r="N4" s="16">
        <f t="shared" si="2"/>
        <v>48.26533636</v>
      </c>
      <c r="O4" s="16">
        <f t="shared" si="2"/>
        <v>51.5308785</v>
      </c>
      <c r="P4" s="16">
        <f t="shared" si="2"/>
        <v>54.64073855</v>
      </c>
      <c r="Q4" s="16">
        <f t="shared" si="2"/>
        <v>57.58517308</v>
      </c>
      <c r="R4" s="16">
        <f t="shared" si="2"/>
        <v>60.35404489</v>
      </c>
      <c r="S4" s="16">
        <f t="shared" si="2"/>
        <v>62.93680919</v>
      </c>
      <c r="T4" s="16">
        <f t="shared" si="2"/>
        <v>65.32249927</v>
      </c>
      <c r="U4" s="16">
        <f t="shared" si="2"/>
        <v>67.49971177</v>
      </c>
      <c r="V4" s="16">
        <f t="shared" si="2"/>
        <v>69.4565914</v>
      </c>
      <c r="W4" s="16">
        <f t="shared" si="2"/>
        <v>71.18081518</v>
      </c>
      <c r="X4" s="16">
        <f t="shared" si="2"/>
        <v>72.6595762</v>
      </c>
      <c r="Y4" s="16">
        <f t="shared" si="2"/>
        <v>73.87956678</v>
      </c>
    </row>
    <row r="5">
      <c r="A5" s="5" t="s">
        <v>18</v>
      </c>
      <c r="B5" s="11">
        <v>0.0</v>
      </c>
      <c r="C5" s="16">
        <f t="shared" ref="C5:Y5" si="3">B17</f>
        <v>5.2</v>
      </c>
      <c r="D5" s="16">
        <f t="shared" si="3"/>
        <v>10.592</v>
      </c>
      <c r="E5" s="16">
        <f t="shared" si="3"/>
        <v>16.18212</v>
      </c>
      <c r="F5" s="16">
        <f t="shared" si="3"/>
        <v>21.9766672</v>
      </c>
      <c r="G5" s="16">
        <f t="shared" si="3"/>
        <v>27.98214165</v>
      </c>
      <c r="H5" s="16">
        <f t="shared" si="3"/>
        <v>34.20524208</v>
      </c>
      <c r="I5" s="16">
        <f t="shared" si="3"/>
        <v>40.65287189</v>
      </c>
      <c r="J5" s="16">
        <f t="shared" si="3"/>
        <v>47.33214531</v>
      </c>
      <c r="K5" s="16">
        <f t="shared" si="3"/>
        <v>54.25039381</v>
      </c>
      <c r="L5" s="16">
        <f t="shared" si="3"/>
        <v>61.41517261</v>
      </c>
      <c r="M5" s="16">
        <f t="shared" si="3"/>
        <v>68.83426744</v>
      </c>
      <c r="N5" s="16">
        <f t="shared" si="3"/>
        <v>76.51570151</v>
      </c>
      <c r="O5" s="16">
        <f t="shared" si="3"/>
        <v>84.46774266</v>
      </c>
      <c r="P5" s="16">
        <f t="shared" si="3"/>
        <v>92.69891075</v>
      </c>
      <c r="Q5" s="16">
        <f t="shared" si="3"/>
        <v>101.2179852</v>
      </c>
      <c r="R5" s="16">
        <f t="shared" si="3"/>
        <v>110.034013</v>
      </c>
      <c r="S5" s="16">
        <f t="shared" si="3"/>
        <v>119.1563165</v>
      </c>
      <c r="T5" s="16">
        <f t="shared" si="3"/>
        <v>128.594502</v>
      </c>
      <c r="U5" s="16">
        <f t="shared" si="3"/>
        <v>138.358468</v>
      </c>
      <c r="V5" s="16">
        <f t="shared" si="3"/>
        <v>148.4584142</v>
      </c>
      <c r="W5" s="16">
        <f t="shared" si="3"/>
        <v>158.9048508</v>
      </c>
      <c r="X5" s="16">
        <f t="shared" si="3"/>
        <v>169.7086073</v>
      </c>
      <c r="Y5" s="16">
        <f t="shared" si="3"/>
        <v>180.8808426</v>
      </c>
    </row>
    <row r="6">
      <c r="A6" s="5" t="s">
        <v>19</v>
      </c>
      <c r="B6" s="11">
        <v>0.0</v>
      </c>
      <c r="C6" s="16">
        <f t="shared" ref="C6:Y6" si="4">B18</f>
        <v>4.3</v>
      </c>
      <c r="D6" s="16">
        <f t="shared" si="4"/>
        <v>8.998</v>
      </c>
      <c r="E6" s="16">
        <f t="shared" si="4"/>
        <v>14.111755</v>
      </c>
      <c r="F6" s="16">
        <f t="shared" si="4"/>
        <v>19.65972018</v>
      </c>
      <c r="G6" s="16">
        <f t="shared" si="4"/>
        <v>25.66107738</v>
      </c>
      <c r="H6" s="16">
        <f t="shared" si="4"/>
        <v>32.13576266</v>
      </c>
      <c r="I6" s="16">
        <f t="shared" si="4"/>
        <v>39.10449473</v>
      </c>
      <c r="J6" s="16">
        <f t="shared" si="4"/>
        <v>46.58880458</v>
      </c>
      <c r="K6" s="16">
        <f t="shared" si="4"/>
        <v>54.61106613</v>
      </c>
      <c r="L6" s="16">
        <f t="shared" si="4"/>
        <v>63.19452801</v>
      </c>
      <c r="M6" s="16">
        <f t="shared" si="4"/>
        <v>72.36334661</v>
      </c>
      <c r="N6" s="16">
        <f t="shared" si="4"/>
        <v>82.14262019</v>
      </c>
      <c r="O6" s="16">
        <f t="shared" si="4"/>
        <v>92.55842443</v>
      </c>
      <c r="P6" s="16">
        <f t="shared" si="4"/>
        <v>103.6378492</v>
      </c>
      <c r="Q6" s="16">
        <f t="shared" si="4"/>
        <v>115.4090366</v>
      </c>
      <c r="R6" s="16">
        <f t="shared" si="4"/>
        <v>127.9012208</v>
      </c>
      <c r="S6" s="16">
        <f t="shared" si="4"/>
        <v>141.1447686</v>
      </c>
      <c r="T6" s="16">
        <f t="shared" si="4"/>
        <v>155.1712225</v>
      </c>
      <c r="U6" s="16">
        <f t="shared" si="4"/>
        <v>170.0133442</v>
      </c>
      <c r="V6" s="16">
        <f t="shared" si="4"/>
        <v>185.705161</v>
      </c>
      <c r="W6" s="16">
        <f t="shared" si="4"/>
        <v>202.2820126</v>
      </c>
      <c r="X6" s="16">
        <f t="shared" si="4"/>
        <v>219.7806008</v>
      </c>
      <c r="Y6" s="16">
        <f t="shared" si="4"/>
        <v>238.2390399</v>
      </c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 t="s">
        <v>70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 t="str">
        <f t="shared" ref="A9:A12" si="5">A3</f>
        <v>Cocoa Powder</v>
      </c>
      <c r="B9" s="16">
        <f>'Calcs-1'!B32-'Calcs-1'!B26</f>
        <v>1</v>
      </c>
      <c r="C9" s="16">
        <f>'Calcs-1'!C32-'Calcs-1'!C26</f>
        <v>1.06</v>
      </c>
      <c r="D9" s="16">
        <f>'Calcs-1'!D32-'Calcs-1'!D26</f>
        <v>1.1206</v>
      </c>
      <c r="E9" s="16">
        <f>'Calcs-1'!E32-'Calcs-1'!E26</f>
        <v>1.181776</v>
      </c>
      <c r="F9" s="16">
        <f>'Calcs-1'!F32-'Calcs-1'!F26</f>
        <v>1.24350226</v>
      </c>
      <c r="G9" s="16">
        <f>'Calcs-1'!G32-'Calcs-1'!G26</f>
        <v>1.305751226</v>
      </c>
      <c r="H9" s="16">
        <f>'Calcs-1'!H32-'Calcs-1'!H26</f>
        <v>1.368493451</v>
      </c>
      <c r="I9" s="16">
        <f>'Calcs-1'!I32-'Calcs-1'!I26</f>
        <v>1.431697519</v>
      </c>
      <c r="J9" s="16">
        <f>'Calcs-1'!J32-'Calcs-1'!J26</f>
        <v>1.495329957</v>
      </c>
      <c r="K9" s="16">
        <f>'Calcs-1'!K32-'Calcs-1'!K26</f>
        <v>1.559355156</v>
      </c>
      <c r="L9" s="16">
        <f>'Calcs-1'!L32-'Calcs-1'!L26</f>
        <v>1.623735274</v>
      </c>
      <c r="M9" s="16">
        <f>'Calcs-1'!M32-'Calcs-1'!M26</f>
        <v>1.688430152</v>
      </c>
      <c r="N9" s="16">
        <f>'Calcs-1'!N32-'Calcs-1'!N26</f>
        <v>1.753397213</v>
      </c>
      <c r="O9" s="16">
        <f>'Calcs-1'!O32-'Calcs-1'!O26</f>
        <v>1.818591366</v>
      </c>
      <c r="P9" s="16">
        <f>'Calcs-1'!P32-'Calcs-1'!P26</f>
        <v>1.883964903</v>
      </c>
      <c r="Q9" s="16">
        <f>'Calcs-1'!Q32-'Calcs-1'!Q26</f>
        <v>1.949467394</v>
      </c>
      <c r="R9" s="16">
        <f>'Calcs-1'!R32-'Calcs-1'!R26</f>
        <v>2.015045577</v>
      </c>
      <c r="S9" s="16">
        <f>'Calcs-1'!S32-'Calcs-1'!S26</f>
        <v>2.080643244</v>
      </c>
      <c r="T9" s="16">
        <f>'Calcs-1'!T32-'Calcs-1'!T26</f>
        <v>2.146201126</v>
      </c>
      <c r="U9" s="16">
        <f>'Calcs-1'!U32-'Calcs-1'!U26</f>
        <v>2.211656769</v>
      </c>
      <c r="V9" s="16">
        <f>'Calcs-1'!V32-'Calcs-1'!V26</f>
        <v>2.276944407</v>
      </c>
      <c r="W9" s="16">
        <f>'Calcs-1'!W32-'Calcs-1'!W26</f>
        <v>2.341994837</v>
      </c>
      <c r="X9" s="16">
        <f>'Calcs-1'!X32-'Calcs-1'!X26</f>
        <v>2.40673528</v>
      </c>
      <c r="Y9" s="16">
        <f>'Calcs-1'!Y32-'Calcs-1'!Y26</f>
        <v>2.471089242</v>
      </c>
    </row>
    <row r="10">
      <c r="A10" s="5" t="str">
        <f t="shared" si="5"/>
        <v>Milk Powder</v>
      </c>
      <c r="B10" s="16">
        <f>'Calcs-1'!B33-'Calcs-1'!B27</f>
        <v>4.5</v>
      </c>
      <c r="C10" s="16">
        <f>'Calcs-1'!C33-'Calcs-1'!C27</f>
        <v>4.435</v>
      </c>
      <c r="D10" s="16">
        <f>'Calcs-1'!D33-'Calcs-1'!D27</f>
        <v>4.36405</v>
      </c>
      <c r="E10" s="16">
        <f>'Calcs-1'!E33-'Calcs-1'!E27</f>
        <v>4.2868915</v>
      </c>
      <c r="F10" s="16">
        <f>'Calcs-1'!F33-'Calcs-1'!F27</f>
        <v>4.203256645</v>
      </c>
      <c r="G10" s="16">
        <f>'Calcs-1'!G33-'Calcs-1'!G27</f>
        <v>4.112867912</v>
      </c>
      <c r="H10" s="16">
        <f>'Calcs-1'!H33-'Calcs-1'!H27</f>
        <v>4.015437789</v>
      </c>
      <c r="I10" s="16">
        <f>'Calcs-1'!I33-'Calcs-1'!I27</f>
        <v>3.910668439</v>
      </c>
      <c r="J10" s="16">
        <f>'Calcs-1'!J33-'Calcs-1'!J27</f>
        <v>3.798251359</v>
      </c>
      <c r="K10" s="16">
        <f>'Calcs-1'!K33-'Calcs-1'!K27</f>
        <v>3.677867023</v>
      </c>
      <c r="L10" s="16">
        <f>'Calcs-1'!L33-'Calcs-1'!L27</f>
        <v>3.54918452</v>
      </c>
      <c r="M10" s="16">
        <f>'Calcs-1'!M33-'Calcs-1'!M27</f>
        <v>3.411861172</v>
      </c>
      <c r="N10" s="16">
        <f>'Calcs-1'!N33-'Calcs-1'!N27</f>
        <v>3.265542145</v>
      </c>
      <c r="O10" s="16">
        <f>'Calcs-1'!O33-'Calcs-1'!O27</f>
        <v>3.109860051</v>
      </c>
      <c r="P10" s="16">
        <f>'Calcs-1'!P33-'Calcs-1'!P27</f>
        <v>2.944434526</v>
      </c>
      <c r="Q10" s="16">
        <f>'Calcs-1'!Q33-'Calcs-1'!Q27</f>
        <v>2.768871809</v>
      </c>
      <c r="R10" s="16">
        <f>'Calcs-1'!R33-'Calcs-1'!R27</f>
        <v>2.582764296</v>
      </c>
      <c r="S10" s="16">
        <f>'Calcs-1'!S33-'Calcs-1'!S27</f>
        <v>2.385690084</v>
      </c>
      <c r="T10" s="16">
        <f>'Calcs-1'!T33-'Calcs-1'!T27</f>
        <v>2.177212502</v>
      </c>
      <c r="U10" s="16">
        <f>'Calcs-1'!U33-'Calcs-1'!U27</f>
        <v>1.956879628</v>
      </c>
      <c r="V10" s="16">
        <f>'Calcs-1'!V33-'Calcs-1'!V27</f>
        <v>1.724223782</v>
      </c>
      <c r="W10" s="16">
        <f>'Calcs-1'!W33-'Calcs-1'!W27</f>
        <v>1.478761016</v>
      </c>
      <c r="X10" s="16">
        <f>'Calcs-1'!X33-'Calcs-1'!X27</f>
        <v>1.219990578</v>
      </c>
      <c r="Y10" s="16">
        <f>'Calcs-1'!Y33-'Calcs-1'!Y27</f>
        <v>0.9473943614</v>
      </c>
    </row>
    <row r="11">
      <c r="A11" s="5" t="str">
        <f t="shared" si="5"/>
        <v>Sugar</v>
      </c>
      <c r="B11" s="16">
        <f>'Calcs-1'!B34-'Calcs-1'!B28</f>
        <v>5.2</v>
      </c>
      <c r="C11" s="16">
        <f>'Calcs-1'!C34-'Calcs-1'!C28</f>
        <v>5.392</v>
      </c>
      <c r="D11" s="16">
        <f>'Calcs-1'!D34-'Calcs-1'!D28</f>
        <v>5.59012</v>
      </c>
      <c r="E11" s="16">
        <f>'Calcs-1'!E34-'Calcs-1'!E28</f>
        <v>5.7945472</v>
      </c>
      <c r="F11" s="16">
        <f>'Calcs-1'!F34-'Calcs-1'!F28</f>
        <v>6.005474452</v>
      </c>
      <c r="G11" s="16">
        <f>'Calcs-1'!G34-'Calcs-1'!G28</f>
        <v>6.22310043</v>
      </c>
      <c r="H11" s="16">
        <f>'Calcs-1'!H34-'Calcs-1'!H28</f>
        <v>6.447629805</v>
      </c>
      <c r="I11" s="16">
        <f>'Calcs-1'!I34-'Calcs-1'!I28</f>
        <v>6.679273424</v>
      </c>
      <c r="J11" s="16">
        <f>'Calcs-1'!J34-'Calcs-1'!J28</f>
        <v>6.9182485</v>
      </c>
      <c r="K11" s="16">
        <f>'Calcs-1'!K34-'Calcs-1'!K28</f>
        <v>7.164778796</v>
      </c>
      <c r="L11" s="16">
        <f>'Calcs-1'!L34-'Calcs-1'!L28</f>
        <v>7.41909483</v>
      </c>
      <c r="M11" s="16">
        <f>'Calcs-1'!M34-'Calcs-1'!M28</f>
        <v>7.681434071</v>
      </c>
      <c r="N11" s="16">
        <f>'Calcs-1'!N34-'Calcs-1'!N28</f>
        <v>7.952041154</v>
      </c>
      <c r="O11" s="16">
        <f>'Calcs-1'!O34-'Calcs-1'!O28</f>
        <v>8.231168089</v>
      </c>
      <c r="P11" s="16">
        <f>'Calcs-1'!P34-'Calcs-1'!P28</f>
        <v>8.51907449</v>
      </c>
      <c r="Q11" s="16">
        <f>'Calcs-1'!Q34-'Calcs-1'!Q28</f>
        <v>8.816027797</v>
      </c>
      <c r="R11" s="16">
        <f>'Calcs-1'!R34-'Calcs-1'!R28</f>
        <v>9.122303513</v>
      </c>
      <c r="S11" s="16">
        <f>'Calcs-1'!S34-'Calcs-1'!S28</f>
        <v>9.438185449</v>
      </c>
      <c r="T11" s="16">
        <f>'Calcs-1'!T34-'Calcs-1'!T28</f>
        <v>9.763965972</v>
      </c>
      <c r="U11" s="16">
        <f>'Calcs-1'!U34-'Calcs-1'!U28</f>
        <v>10.09994626</v>
      </c>
      <c r="V11" s="16">
        <f>'Calcs-1'!V34-'Calcs-1'!V28</f>
        <v>10.44643657</v>
      </c>
      <c r="W11" s="16">
        <f>'Calcs-1'!W34-'Calcs-1'!W28</f>
        <v>10.80375651</v>
      </c>
      <c r="X11" s="16">
        <f>'Calcs-1'!X34-'Calcs-1'!X28</f>
        <v>11.17223531</v>
      </c>
      <c r="Y11" s="16">
        <f>'Calcs-1'!Y34-'Calcs-1'!Y28</f>
        <v>11.55221214</v>
      </c>
    </row>
    <row r="12">
      <c r="A12" s="5" t="str">
        <f t="shared" si="5"/>
        <v>Cocoa Butter</v>
      </c>
      <c r="B12" s="16">
        <f>'Calcs-1'!B35-'Calcs-1'!B29</f>
        <v>4.3</v>
      </c>
      <c r="C12" s="16">
        <f>'Calcs-1'!C35-'Calcs-1'!C29</f>
        <v>4.698</v>
      </c>
      <c r="D12" s="16">
        <f>'Calcs-1'!D35-'Calcs-1'!D29</f>
        <v>5.113755</v>
      </c>
      <c r="E12" s="16">
        <f>'Calcs-1'!E35-'Calcs-1'!E29</f>
        <v>5.547965175</v>
      </c>
      <c r="F12" s="16">
        <f>'Calcs-1'!F35-'Calcs-1'!F29</f>
        <v>6.001357209</v>
      </c>
      <c r="G12" s="16">
        <f>'Calcs-1'!G35-'Calcs-1'!G29</f>
        <v>6.474685277</v>
      </c>
      <c r="H12" s="16">
        <f>'Calcs-1'!H35-'Calcs-1'!H29</f>
        <v>6.968732071</v>
      </c>
      <c r="I12" s="16">
        <f>'Calcs-1'!I35-'Calcs-1'!I29</f>
        <v>7.484309851</v>
      </c>
      <c r="J12" s="16">
        <f>'Calcs-1'!J35-'Calcs-1'!J29</f>
        <v>8.022261545</v>
      </c>
      <c r="K12" s="16">
        <f>'Calcs-1'!K35-'Calcs-1'!K29</f>
        <v>8.583461886</v>
      </c>
      <c r="L12" s="16">
        <f>'Calcs-1'!L35-'Calcs-1'!L29</f>
        <v>9.168818591</v>
      </c>
      <c r="M12" s="16">
        <f>'Calcs-1'!M35-'Calcs-1'!M29</f>
        <v>9.77927358</v>
      </c>
      <c r="N12" s="16">
        <f>'Calcs-1'!N35-'Calcs-1'!N29</f>
        <v>10.41580424</v>
      </c>
      <c r="O12" s="16">
        <f>'Calcs-1'!O35-'Calcs-1'!O29</f>
        <v>11.07942476</v>
      </c>
      <c r="P12" s="16">
        <f>'Calcs-1'!P35-'Calcs-1'!P29</f>
        <v>11.77118744</v>
      </c>
      <c r="Q12" s="16">
        <f>'Calcs-1'!Q35-'Calcs-1'!Q29</f>
        <v>12.49218417</v>
      </c>
      <c r="R12" s="16">
        <f>'Calcs-1'!R35-'Calcs-1'!R29</f>
        <v>13.24354782</v>
      </c>
      <c r="S12" s="16">
        <f>'Calcs-1'!S35-'Calcs-1'!S29</f>
        <v>14.02645384</v>
      </c>
      <c r="T12" s="16">
        <f>'Calcs-1'!T35-'Calcs-1'!T29</f>
        <v>14.84212174</v>
      </c>
      <c r="U12" s="16">
        <f>'Calcs-1'!U35-'Calcs-1'!U29</f>
        <v>15.69181677</v>
      </c>
      <c r="V12" s="16">
        <f>'Calcs-1'!V35-'Calcs-1'!V29</f>
        <v>16.57685163</v>
      </c>
      <c r="W12" s="16">
        <f>'Calcs-1'!W35-'Calcs-1'!W29</f>
        <v>17.49858815</v>
      </c>
      <c r="X12" s="16">
        <f>'Calcs-1'!X35-'Calcs-1'!X29</f>
        <v>18.45843917</v>
      </c>
      <c r="Y12" s="16">
        <f>'Calcs-1'!Y35-'Calcs-1'!Y29</f>
        <v>19.45787038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 t="s">
        <v>71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 t="str">
        <f t="shared" ref="A15:A18" si="7">A9</f>
        <v>Cocoa Powder</v>
      </c>
      <c r="B15" s="16">
        <f t="shared" ref="B15:Y15" si="6">B3+B9</f>
        <v>1</v>
      </c>
      <c r="C15" s="16">
        <f t="shared" si="6"/>
        <v>2.06</v>
      </c>
      <c r="D15" s="16">
        <f t="shared" si="6"/>
        <v>3.1806</v>
      </c>
      <c r="E15" s="16">
        <f t="shared" si="6"/>
        <v>4.362376</v>
      </c>
      <c r="F15" s="16">
        <f t="shared" si="6"/>
        <v>5.60587826</v>
      </c>
      <c r="G15" s="16">
        <f t="shared" si="6"/>
        <v>6.911629486</v>
      </c>
      <c r="H15" s="16">
        <f t="shared" si="6"/>
        <v>8.280122937</v>
      </c>
      <c r="I15" s="16">
        <f t="shared" si="6"/>
        <v>9.711820455</v>
      </c>
      <c r="J15" s="16">
        <f t="shared" si="6"/>
        <v>11.20715041</v>
      </c>
      <c r="K15" s="16">
        <f t="shared" si="6"/>
        <v>12.76650557</v>
      </c>
      <c r="L15" s="16">
        <f t="shared" si="6"/>
        <v>14.39024084</v>
      </c>
      <c r="M15" s="16">
        <f t="shared" si="6"/>
        <v>16.078671</v>
      </c>
      <c r="N15" s="16">
        <f t="shared" si="6"/>
        <v>17.83206821</v>
      </c>
      <c r="O15" s="16">
        <f t="shared" si="6"/>
        <v>19.65065957</v>
      </c>
      <c r="P15" s="16">
        <f t="shared" si="6"/>
        <v>21.53462448</v>
      </c>
      <c r="Q15" s="16">
        <f t="shared" si="6"/>
        <v>23.48409187</v>
      </c>
      <c r="R15" s="16">
        <f t="shared" si="6"/>
        <v>25.49913745</v>
      </c>
      <c r="S15" s="16">
        <f t="shared" si="6"/>
        <v>27.57978069</v>
      </c>
      <c r="T15" s="16">
        <f t="shared" si="6"/>
        <v>29.72598182</v>
      </c>
      <c r="U15" s="16">
        <f t="shared" si="6"/>
        <v>31.93763859</v>
      </c>
      <c r="V15" s="16">
        <f t="shared" si="6"/>
        <v>34.21458299</v>
      </c>
      <c r="W15" s="16">
        <f t="shared" si="6"/>
        <v>36.55657783</v>
      </c>
      <c r="X15" s="16">
        <f t="shared" si="6"/>
        <v>38.96331311</v>
      </c>
      <c r="Y15" s="16">
        <f t="shared" si="6"/>
        <v>41.43440235</v>
      </c>
    </row>
    <row r="16">
      <c r="A16" s="5" t="str">
        <f t="shared" si="7"/>
        <v>Milk Powder</v>
      </c>
      <c r="B16" s="16">
        <f t="shared" ref="B16:Y16" si="8">B4+B10</f>
        <v>4.5</v>
      </c>
      <c r="C16" s="16">
        <f t="shared" si="8"/>
        <v>8.935</v>
      </c>
      <c r="D16" s="16">
        <f t="shared" si="8"/>
        <v>13.29905</v>
      </c>
      <c r="E16" s="16">
        <f t="shared" si="8"/>
        <v>17.5859415</v>
      </c>
      <c r="F16" s="16">
        <f t="shared" si="8"/>
        <v>21.78919815</v>
      </c>
      <c r="G16" s="16">
        <f t="shared" si="8"/>
        <v>25.90206606</v>
      </c>
      <c r="H16" s="16">
        <f t="shared" si="8"/>
        <v>29.91750385</v>
      </c>
      <c r="I16" s="16">
        <f t="shared" si="8"/>
        <v>33.82817229</v>
      </c>
      <c r="J16" s="16">
        <f t="shared" si="8"/>
        <v>37.62642364</v>
      </c>
      <c r="K16" s="16">
        <f t="shared" si="8"/>
        <v>41.30429067</v>
      </c>
      <c r="L16" s="16">
        <f t="shared" si="8"/>
        <v>44.85347519</v>
      </c>
      <c r="M16" s="16">
        <f t="shared" si="8"/>
        <v>48.26533636</v>
      </c>
      <c r="N16" s="16">
        <f t="shared" si="8"/>
        <v>51.5308785</v>
      </c>
      <c r="O16" s="16">
        <f t="shared" si="8"/>
        <v>54.64073855</v>
      </c>
      <c r="P16" s="16">
        <f t="shared" si="8"/>
        <v>57.58517308</v>
      </c>
      <c r="Q16" s="16">
        <f t="shared" si="8"/>
        <v>60.35404489</v>
      </c>
      <c r="R16" s="16">
        <f t="shared" si="8"/>
        <v>62.93680919</v>
      </c>
      <c r="S16" s="16">
        <f t="shared" si="8"/>
        <v>65.32249927</v>
      </c>
      <c r="T16" s="16">
        <f t="shared" si="8"/>
        <v>67.49971177</v>
      </c>
      <c r="U16" s="16">
        <f t="shared" si="8"/>
        <v>69.4565914</v>
      </c>
      <c r="V16" s="16">
        <f t="shared" si="8"/>
        <v>71.18081518</v>
      </c>
      <c r="W16" s="16">
        <f t="shared" si="8"/>
        <v>72.6595762</v>
      </c>
      <c r="X16" s="16">
        <f t="shared" si="8"/>
        <v>73.87956678</v>
      </c>
      <c r="Y16" s="16">
        <f t="shared" si="8"/>
        <v>74.82696114</v>
      </c>
    </row>
    <row r="17">
      <c r="A17" s="5" t="str">
        <f t="shared" si="7"/>
        <v>Sugar</v>
      </c>
      <c r="B17" s="16">
        <f t="shared" ref="B17:Y17" si="9">B5+B11</f>
        <v>5.2</v>
      </c>
      <c r="C17" s="16">
        <f t="shared" si="9"/>
        <v>10.592</v>
      </c>
      <c r="D17" s="16">
        <f t="shared" si="9"/>
        <v>16.18212</v>
      </c>
      <c r="E17" s="16">
        <f t="shared" si="9"/>
        <v>21.9766672</v>
      </c>
      <c r="F17" s="16">
        <f t="shared" si="9"/>
        <v>27.98214165</v>
      </c>
      <c r="G17" s="16">
        <f t="shared" si="9"/>
        <v>34.20524208</v>
      </c>
      <c r="H17" s="16">
        <f t="shared" si="9"/>
        <v>40.65287189</v>
      </c>
      <c r="I17" s="16">
        <f t="shared" si="9"/>
        <v>47.33214531</v>
      </c>
      <c r="J17" s="16">
        <f t="shared" si="9"/>
        <v>54.25039381</v>
      </c>
      <c r="K17" s="16">
        <f t="shared" si="9"/>
        <v>61.41517261</v>
      </c>
      <c r="L17" s="16">
        <f t="shared" si="9"/>
        <v>68.83426744</v>
      </c>
      <c r="M17" s="16">
        <f t="shared" si="9"/>
        <v>76.51570151</v>
      </c>
      <c r="N17" s="16">
        <f t="shared" si="9"/>
        <v>84.46774266</v>
      </c>
      <c r="O17" s="16">
        <f t="shared" si="9"/>
        <v>92.69891075</v>
      </c>
      <c r="P17" s="16">
        <f t="shared" si="9"/>
        <v>101.2179852</v>
      </c>
      <c r="Q17" s="16">
        <f t="shared" si="9"/>
        <v>110.034013</v>
      </c>
      <c r="R17" s="16">
        <f t="shared" si="9"/>
        <v>119.1563165</v>
      </c>
      <c r="S17" s="16">
        <f t="shared" si="9"/>
        <v>128.594502</v>
      </c>
      <c r="T17" s="16">
        <f t="shared" si="9"/>
        <v>138.358468</v>
      </c>
      <c r="U17" s="16">
        <f t="shared" si="9"/>
        <v>148.4584142</v>
      </c>
      <c r="V17" s="16">
        <f t="shared" si="9"/>
        <v>158.9048508</v>
      </c>
      <c r="W17" s="16">
        <f t="shared" si="9"/>
        <v>169.7086073</v>
      </c>
      <c r="X17" s="16">
        <f t="shared" si="9"/>
        <v>180.8808426</v>
      </c>
      <c r="Y17" s="16">
        <f t="shared" si="9"/>
        <v>192.4330548</v>
      </c>
    </row>
    <row r="18">
      <c r="A18" s="5" t="str">
        <f t="shared" si="7"/>
        <v>Cocoa Butter</v>
      </c>
      <c r="B18" s="16">
        <f t="shared" ref="B18:Y18" si="10">B6+B12</f>
        <v>4.3</v>
      </c>
      <c r="C18" s="16">
        <f t="shared" si="10"/>
        <v>8.998</v>
      </c>
      <c r="D18" s="16">
        <f t="shared" si="10"/>
        <v>14.111755</v>
      </c>
      <c r="E18" s="16">
        <f t="shared" si="10"/>
        <v>19.65972018</v>
      </c>
      <c r="F18" s="16">
        <f t="shared" si="10"/>
        <v>25.66107738</v>
      </c>
      <c r="G18" s="16">
        <f t="shared" si="10"/>
        <v>32.13576266</v>
      </c>
      <c r="H18" s="16">
        <f t="shared" si="10"/>
        <v>39.10449473</v>
      </c>
      <c r="I18" s="16">
        <f t="shared" si="10"/>
        <v>46.58880458</v>
      </c>
      <c r="J18" s="16">
        <f t="shared" si="10"/>
        <v>54.61106613</v>
      </c>
      <c r="K18" s="16">
        <f t="shared" si="10"/>
        <v>63.19452801</v>
      </c>
      <c r="L18" s="16">
        <f t="shared" si="10"/>
        <v>72.36334661</v>
      </c>
      <c r="M18" s="16">
        <f t="shared" si="10"/>
        <v>82.14262019</v>
      </c>
      <c r="N18" s="16">
        <f t="shared" si="10"/>
        <v>92.55842443</v>
      </c>
      <c r="O18" s="16">
        <f t="shared" si="10"/>
        <v>103.6378492</v>
      </c>
      <c r="P18" s="16">
        <f t="shared" si="10"/>
        <v>115.4090366</v>
      </c>
      <c r="Q18" s="16">
        <f t="shared" si="10"/>
        <v>127.9012208</v>
      </c>
      <c r="R18" s="16">
        <f t="shared" si="10"/>
        <v>141.1447686</v>
      </c>
      <c r="S18" s="16">
        <f t="shared" si="10"/>
        <v>155.1712225</v>
      </c>
      <c r="T18" s="16">
        <f t="shared" si="10"/>
        <v>170.0133442</v>
      </c>
      <c r="U18" s="16">
        <f t="shared" si="10"/>
        <v>185.705161</v>
      </c>
      <c r="V18" s="16">
        <f t="shared" si="10"/>
        <v>202.2820126</v>
      </c>
      <c r="W18" s="16">
        <f t="shared" si="10"/>
        <v>219.7806008</v>
      </c>
      <c r="X18" s="16">
        <f t="shared" si="10"/>
        <v>238.2390399</v>
      </c>
      <c r="Y18" s="16">
        <f t="shared" si="10"/>
        <v>257.6969103</v>
      </c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 t="s">
        <v>72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 t="str">
        <f t="shared" ref="A21:A24" si="11">A15</f>
        <v>Cocoa Powder</v>
      </c>
      <c r="B21" s="8">
        <f>B15*Assumptions!$B29</f>
        <v>1300</v>
      </c>
      <c r="C21" s="8">
        <f>C15*Assumptions!$B29</f>
        <v>2678</v>
      </c>
      <c r="D21" s="8">
        <f>D15*Assumptions!$B29</f>
        <v>4134.78</v>
      </c>
      <c r="E21" s="8">
        <f>E15*Assumptions!$B29</f>
        <v>5671.0888</v>
      </c>
      <c r="F21" s="8">
        <f>F15*Assumptions!$B29</f>
        <v>7287.641738</v>
      </c>
      <c r="G21" s="8">
        <f>G15*Assumptions!$B29</f>
        <v>8985.118331</v>
      </c>
      <c r="H21" s="8">
        <f>H15*Assumptions!$B29</f>
        <v>10764.15982</v>
      </c>
      <c r="I21" s="8">
        <f>I15*Assumptions!$B29</f>
        <v>12625.36659</v>
      </c>
      <c r="J21" s="8">
        <f>J15*Assumptions!$B29</f>
        <v>14569.29554</v>
      </c>
      <c r="K21" s="8">
        <f>K15*Assumptions!$B29</f>
        <v>16596.45724</v>
      </c>
      <c r="L21" s="8">
        <f>L15*Assumptions!$B29</f>
        <v>18707.3131</v>
      </c>
      <c r="M21" s="8">
        <f>M15*Assumptions!$B29</f>
        <v>20902.27229</v>
      </c>
      <c r="N21" s="8">
        <f>N15*Assumptions!$B29</f>
        <v>23181.68867</v>
      </c>
      <c r="O21" s="8">
        <f>O15*Assumptions!$B29</f>
        <v>25545.85745</v>
      </c>
      <c r="P21" s="8">
        <f>P15*Assumptions!$B29</f>
        <v>27995.01182</v>
      </c>
      <c r="Q21" s="8">
        <f>Q15*Assumptions!$B29</f>
        <v>30529.31943</v>
      </c>
      <c r="R21" s="8">
        <f>R15*Assumptions!$B29</f>
        <v>33148.87868</v>
      </c>
      <c r="S21" s="8">
        <f>S15*Assumptions!$B29</f>
        <v>35853.7149</v>
      </c>
      <c r="T21" s="8">
        <f>T15*Assumptions!$B29</f>
        <v>38643.77636</v>
      </c>
      <c r="U21" s="8">
        <f>U15*Assumptions!$B29</f>
        <v>41518.93016</v>
      </c>
      <c r="V21" s="8">
        <f>V15*Assumptions!$B29</f>
        <v>44478.95789</v>
      </c>
      <c r="W21" s="8">
        <f>W15*Assumptions!$B29</f>
        <v>47523.55118</v>
      </c>
      <c r="X21" s="8">
        <f>X15*Assumptions!$B29</f>
        <v>50652.30704</v>
      </c>
      <c r="Y21" s="8">
        <f>Y15*Assumptions!$B29</f>
        <v>53864.72306</v>
      </c>
    </row>
    <row r="22">
      <c r="A22" s="5" t="str">
        <f t="shared" si="11"/>
        <v>Milk Powder</v>
      </c>
      <c r="B22" s="8">
        <f>B16*Assumptions!$B30</f>
        <v>3150</v>
      </c>
      <c r="C22" s="8">
        <f>C16*Assumptions!$B30</f>
        <v>6254.5</v>
      </c>
      <c r="D22" s="8">
        <f>D16*Assumptions!$B30</f>
        <v>9309.335</v>
      </c>
      <c r="E22" s="8">
        <f>E16*Assumptions!$B30</f>
        <v>12310.15905</v>
      </c>
      <c r="F22" s="8">
        <f>F16*Assumptions!$B30</f>
        <v>15252.4387</v>
      </c>
      <c r="G22" s="8">
        <f>G16*Assumptions!$B30</f>
        <v>18131.44624</v>
      </c>
      <c r="H22" s="8">
        <f>H16*Assumptions!$B30</f>
        <v>20942.25269</v>
      </c>
      <c r="I22" s="8">
        <f>I16*Assumptions!$B30</f>
        <v>23679.7206</v>
      </c>
      <c r="J22" s="8">
        <f>J16*Assumptions!$B30</f>
        <v>26338.49655</v>
      </c>
      <c r="K22" s="8">
        <f>K16*Assumptions!$B30</f>
        <v>28913.00347</v>
      </c>
      <c r="L22" s="8">
        <f>L16*Assumptions!$B30</f>
        <v>31397.43263</v>
      </c>
      <c r="M22" s="8">
        <f>M16*Assumptions!$B30</f>
        <v>33785.73545</v>
      </c>
      <c r="N22" s="8">
        <f>N16*Assumptions!$B30</f>
        <v>36071.61495</v>
      </c>
      <c r="O22" s="8">
        <f>O16*Assumptions!$B30</f>
        <v>38248.51699</v>
      </c>
      <c r="P22" s="8">
        <f>P16*Assumptions!$B30</f>
        <v>40309.62116</v>
      </c>
      <c r="Q22" s="8">
        <f>Q16*Assumptions!$B30</f>
        <v>42247.83142</v>
      </c>
      <c r="R22" s="8">
        <f>R16*Assumptions!$B30</f>
        <v>44055.76643</v>
      </c>
      <c r="S22" s="8">
        <f>S16*Assumptions!$B30</f>
        <v>45725.74949</v>
      </c>
      <c r="T22" s="8">
        <f>T16*Assumptions!$B30</f>
        <v>47249.79824</v>
      </c>
      <c r="U22" s="8">
        <f>U16*Assumptions!$B30</f>
        <v>48619.61398</v>
      </c>
      <c r="V22" s="8">
        <f>V16*Assumptions!$B30</f>
        <v>49826.57063</v>
      </c>
      <c r="W22" s="8">
        <f>W16*Assumptions!$B30</f>
        <v>50861.70334</v>
      </c>
      <c r="X22" s="8">
        <f>X16*Assumptions!$B30</f>
        <v>51715.69674</v>
      </c>
      <c r="Y22" s="8">
        <f>Y16*Assumptions!$B30</f>
        <v>52378.8728</v>
      </c>
    </row>
    <row r="23">
      <c r="A23" s="5" t="str">
        <f t="shared" si="11"/>
        <v>Sugar</v>
      </c>
      <c r="B23" s="8">
        <f>B17*Assumptions!$B31</f>
        <v>234</v>
      </c>
      <c r="C23" s="8">
        <f>C17*Assumptions!$B31</f>
        <v>476.64</v>
      </c>
      <c r="D23" s="8">
        <f>D17*Assumptions!$B31</f>
        <v>728.1954</v>
      </c>
      <c r="E23" s="8">
        <f>E17*Assumptions!$B31</f>
        <v>988.950024</v>
      </c>
      <c r="F23" s="8">
        <f>F17*Assumptions!$B31</f>
        <v>1259.196374</v>
      </c>
      <c r="G23" s="8">
        <f>G17*Assumptions!$B31</f>
        <v>1539.235894</v>
      </c>
      <c r="H23" s="8">
        <f>H17*Assumptions!$B31</f>
        <v>1829.379235</v>
      </c>
      <c r="I23" s="8">
        <f>I17*Assumptions!$B31</f>
        <v>2129.946539</v>
      </c>
      <c r="J23" s="8">
        <f>J17*Assumptions!$B31</f>
        <v>2441.267721</v>
      </c>
      <c r="K23" s="8">
        <f>K17*Assumptions!$B31</f>
        <v>2763.682767</v>
      </c>
      <c r="L23" s="8">
        <f>L17*Assumptions!$B31</f>
        <v>3097.542035</v>
      </c>
      <c r="M23" s="8">
        <f>M17*Assumptions!$B31</f>
        <v>3443.206568</v>
      </c>
      <c r="N23" s="8">
        <f>N17*Assumptions!$B31</f>
        <v>3801.04842</v>
      </c>
      <c r="O23" s="8">
        <f>O17*Assumptions!$B31</f>
        <v>4171.450984</v>
      </c>
      <c r="P23" s="8">
        <f>P17*Assumptions!$B31</f>
        <v>4554.809336</v>
      </c>
      <c r="Q23" s="8">
        <f>Q17*Assumptions!$B31</f>
        <v>4951.530587</v>
      </c>
      <c r="R23" s="8">
        <f>R17*Assumptions!$B31</f>
        <v>5362.034245</v>
      </c>
      <c r="S23" s="8">
        <f>S17*Assumptions!$B31</f>
        <v>5786.75259</v>
      </c>
      <c r="T23" s="8">
        <f>T17*Assumptions!$B31</f>
        <v>6226.131059</v>
      </c>
      <c r="U23" s="8">
        <f>U17*Assumptions!$B31</f>
        <v>6680.62864</v>
      </c>
      <c r="V23" s="8">
        <f>V17*Assumptions!$B31</f>
        <v>7150.718286</v>
      </c>
      <c r="W23" s="8">
        <f>W17*Assumptions!$B31</f>
        <v>7636.887329</v>
      </c>
      <c r="X23" s="8">
        <f>X17*Assumptions!$B31</f>
        <v>8139.637918</v>
      </c>
      <c r="Y23" s="8">
        <f>Y17*Assumptions!$B31</f>
        <v>8659.487465</v>
      </c>
    </row>
    <row r="24">
      <c r="A24" s="5" t="str">
        <f t="shared" si="11"/>
        <v>Cocoa Butter</v>
      </c>
      <c r="B24" s="8">
        <f>B18*Assumptions!$B32</f>
        <v>9890</v>
      </c>
      <c r="C24" s="8">
        <f>C18*Assumptions!$B32</f>
        <v>20695.4</v>
      </c>
      <c r="D24" s="8">
        <f>D18*Assumptions!$B32</f>
        <v>32457.0365</v>
      </c>
      <c r="E24" s="8">
        <f>E18*Assumptions!$B32</f>
        <v>45217.3564</v>
      </c>
      <c r="F24" s="8">
        <f>F18*Assumptions!$B32</f>
        <v>59020.47798</v>
      </c>
      <c r="G24" s="8">
        <f>G18*Assumptions!$B32</f>
        <v>73912.25412</v>
      </c>
      <c r="H24" s="8">
        <f>H18*Assumptions!$B32</f>
        <v>89940.33788</v>
      </c>
      <c r="I24" s="8">
        <f>I18*Assumptions!$B32</f>
        <v>107154.2505</v>
      </c>
      <c r="J24" s="8">
        <f>J18*Assumptions!$B32</f>
        <v>125605.4521</v>
      </c>
      <c r="K24" s="8">
        <f>K18*Assumptions!$B32</f>
        <v>145347.4144</v>
      </c>
      <c r="L24" s="8">
        <f>L18*Assumptions!$B32</f>
        <v>166435.6972</v>
      </c>
      <c r="M24" s="8">
        <f>M18*Assumptions!$B32</f>
        <v>188928.0264</v>
      </c>
      <c r="N24" s="8">
        <f>N18*Assumptions!$B32</f>
        <v>212884.3762</v>
      </c>
      <c r="O24" s="8">
        <f>O18*Assumptions!$B32</f>
        <v>238367.0531</v>
      </c>
      <c r="P24" s="8">
        <f>P18*Assumptions!$B32</f>
        <v>265440.7842</v>
      </c>
      <c r="Q24" s="8">
        <f>Q18*Assumptions!$B32</f>
        <v>294172.8078</v>
      </c>
      <c r="R24" s="8">
        <f>R18*Assumptions!$B32</f>
        <v>324632.9678</v>
      </c>
      <c r="S24" s="8">
        <f>S18*Assumptions!$B32</f>
        <v>356893.8117</v>
      </c>
      <c r="T24" s="8">
        <f>T18*Assumptions!$B32</f>
        <v>391030.6916</v>
      </c>
      <c r="U24" s="8">
        <f>U18*Assumptions!$B32</f>
        <v>427121.8702</v>
      </c>
      <c r="V24" s="8">
        <f>V18*Assumptions!$B32</f>
        <v>465248.629</v>
      </c>
      <c r="W24" s="8">
        <f>W18*Assumptions!$B32</f>
        <v>505495.3817</v>
      </c>
      <c r="X24" s="8">
        <f>X18*Assumptions!$B32</f>
        <v>547949.7918</v>
      </c>
      <c r="Y24" s="8">
        <f>Y18*Assumptions!$B32</f>
        <v>592702.8937</v>
      </c>
    </row>
    <row r="25">
      <c r="A25" s="5" t="s">
        <v>61</v>
      </c>
      <c r="B25" s="8">
        <f t="shared" ref="B25:Y25" si="12">SUM(B21:B24)</f>
        <v>14574</v>
      </c>
      <c r="C25" s="8">
        <f t="shared" si="12"/>
        <v>30104.54</v>
      </c>
      <c r="D25" s="8">
        <f t="shared" si="12"/>
        <v>46629.3469</v>
      </c>
      <c r="E25" s="8">
        <f t="shared" si="12"/>
        <v>64187.55428</v>
      </c>
      <c r="F25" s="8">
        <f t="shared" si="12"/>
        <v>82819.7548</v>
      </c>
      <c r="G25" s="8">
        <f t="shared" si="12"/>
        <v>102568.0546</v>
      </c>
      <c r="H25" s="8">
        <f t="shared" si="12"/>
        <v>123476.1296</v>
      </c>
      <c r="I25" s="8">
        <f t="shared" si="12"/>
        <v>145589.2843</v>
      </c>
      <c r="J25" s="8">
        <f t="shared" si="12"/>
        <v>168954.5119</v>
      </c>
      <c r="K25" s="8">
        <f t="shared" si="12"/>
        <v>193620.5579</v>
      </c>
      <c r="L25" s="8">
        <f t="shared" si="12"/>
        <v>219637.985</v>
      </c>
      <c r="M25" s="8">
        <f t="shared" si="12"/>
        <v>247059.2407</v>
      </c>
      <c r="N25" s="8">
        <f t="shared" si="12"/>
        <v>275938.7282</v>
      </c>
      <c r="O25" s="8">
        <f t="shared" si="12"/>
        <v>306332.8786</v>
      </c>
      <c r="P25" s="8">
        <f t="shared" si="12"/>
        <v>338300.2266</v>
      </c>
      <c r="Q25" s="8">
        <f t="shared" si="12"/>
        <v>371901.4893</v>
      </c>
      <c r="R25" s="8">
        <f t="shared" si="12"/>
        <v>407199.6472</v>
      </c>
      <c r="S25" s="8">
        <f t="shared" si="12"/>
        <v>444260.0286</v>
      </c>
      <c r="T25" s="8">
        <f t="shared" si="12"/>
        <v>483150.3973</v>
      </c>
      <c r="U25" s="8">
        <f t="shared" si="12"/>
        <v>523941.043</v>
      </c>
      <c r="V25" s="8">
        <f t="shared" si="12"/>
        <v>566704.8758</v>
      </c>
      <c r="W25" s="8">
        <f t="shared" si="12"/>
        <v>611517.5236</v>
      </c>
      <c r="X25" s="8">
        <f t="shared" si="12"/>
        <v>658457.4335</v>
      </c>
      <c r="Y25" s="8">
        <f t="shared" si="12"/>
        <v>707605.977</v>
      </c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</row>
    <row r="2">
      <c r="A2" s="5" t="s">
        <v>69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21</v>
      </c>
      <c r="B3" s="11">
        <v>0.0</v>
      </c>
      <c r="C3" s="14">
        <f t="shared" ref="C3:Y3" si="1">B13</f>
        <v>3</v>
      </c>
      <c r="D3" s="14">
        <f t="shared" si="1"/>
        <v>6.03</v>
      </c>
      <c r="E3" s="14">
        <f t="shared" si="1"/>
        <v>9.0903</v>
      </c>
      <c r="F3" s="14">
        <f t="shared" si="1"/>
        <v>12.181203</v>
      </c>
      <c r="G3" s="14">
        <f t="shared" si="1"/>
        <v>15.30301503</v>
      </c>
      <c r="H3" s="14">
        <f t="shared" si="1"/>
        <v>18.45604518</v>
      </c>
      <c r="I3" s="14">
        <f t="shared" si="1"/>
        <v>21.64060563</v>
      </c>
      <c r="J3" s="14">
        <f t="shared" si="1"/>
        <v>24.85701169</v>
      </c>
      <c r="K3" s="14">
        <f t="shared" si="1"/>
        <v>28.10558181</v>
      </c>
      <c r="L3" s="14">
        <f t="shared" si="1"/>
        <v>31.38663762</v>
      </c>
      <c r="M3" s="14">
        <f t="shared" si="1"/>
        <v>34.700504</v>
      </c>
      <c r="N3" s="14">
        <f t="shared" si="1"/>
        <v>38.04750904</v>
      </c>
      <c r="O3" s="14">
        <f t="shared" si="1"/>
        <v>41.42798413</v>
      </c>
      <c r="P3" s="14">
        <f t="shared" si="1"/>
        <v>44.84226397</v>
      </c>
      <c r="Q3" s="14">
        <f t="shared" si="1"/>
        <v>48.29068661</v>
      </c>
      <c r="R3" s="14">
        <f t="shared" si="1"/>
        <v>51.77359348</v>
      </c>
      <c r="S3" s="14">
        <f t="shared" si="1"/>
        <v>55.29132941</v>
      </c>
      <c r="T3" s="14">
        <f t="shared" si="1"/>
        <v>58.84424271</v>
      </c>
      <c r="U3" s="14">
        <f t="shared" si="1"/>
        <v>62.43268513</v>
      </c>
      <c r="V3" s="14">
        <f t="shared" si="1"/>
        <v>66.05701198</v>
      </c>
      <c r="W3" s="14">
        <f t="shared" si="1"/>
        <v>69.7175821</v>
      </c>
      <c r="X3" s="14">
        <f t="shared" si="1"/>
        <v>73.41475793</v>
      </c>
      <c r="Y3" s="14">
        <f t="shared" si="1"/>
        <v>77.1489055</v>
      </c>
    </row>
    <row r="4">
      <c r="A4" s="5" t="s">
        <v>22</v>
      </c>
      <c r="B4" s="11">
        <v>0.0</v>
      </c>
      <c r="C4" s="14">
        <f t="shared" ref="C4:Y4" si="2">B14</f>
        <v>0</v>
      </c>
      <c r="D4" s="14">
        <f t="shared" si="2"/>
        <v>0.1</v>
      </c>
      <c r="E4" s="14">
        <f t="shared" si="2"/>
        <v>0.3055</v>
      </c>
      <c r="F4" s="14">
        <f t="shared" si="2"/>
        <v>0.6222275</v>
      </c>
      <c r="G4" s="14">
        <f t="shared" si="2"/>
        <v>1.056145888</v>
      </c>
      <c r="H4" s="14">
        <f t="shared" si="2"/>
        <v>1.613463116</v>
      </c>
      <c r="I4" s="14">
        <f t="shared" si="2"/>
        <v>2.300640682</v>
      </c>
      <c r="J4" s="14">
        <f t="shared" si="2"/>
        <v>3.124402917</v>
      </c>
      <c r="K4" s="14">
        <f t="shared" si="2"/>
        <v>4.091746595</v>
      </c>
      <c r="L4" s="14">
        <f t="shared" si="2"/>
        <v>5.209950872</v>
      </c>
      <c r="M4" s="14">
        <f t="shared" si="2"/>
        <v>6.486587575</v>
      </c>
      <c r="N4" s="14">
        <f t="shared" si="2"/>
        <v>7.929531834</v>
      </c>
      <c r="O4" s="14">
        <f t="shared" si="2"/>
        <v>9.546973086</v>
      </c>
      <c r="P4" s="14">
        <f t="shared" si="2"/>
        <v>11.34742646</v>
      </c>
      <c r="Q4" s="14">
        <f t="shared" si="2"/>
        <v>13.33974454</v>
      </c>
      <c r="R4" s="14">
        <f t="shared" si="2"/>
        <v>15.53312954</v>
      </c>
      <c r="S4" s="14">
        <f t="shared" si="2"/>
        <v>17.93714591</v>
      </c>
      <c r="T4" s="14">
        <f t="shared" si="2"/>
        <v>20.56173333</v>
      </c>
      <c r="U4" s="14">
        <f t="shared" si="2"/>
        <v>23.4172202</v>
      </c>
      <c r="V4" s="14">
        <f t="shared" si="2"/>
        <v>26.51433755</v>
      </c>
      <c r="W4" s="14">
        <f t="shared" si="2"/>
        <v>29.86423343</v>
      </c>
      <c r="X4" s="14">
        <f t="shared" si="2"/>
        <v>33.47848784</v>
      </c>
      <c r="Y4" s="14">
        <f t="shared" si="2"/>
        <v>37.36912807</v>
      </c>
    </row>
    <row r="5">
      <c r="A5" s="5" t="s">
        <v>23</v>
      </c>
      <c r="B5" s="11">
        <v>0.0</v>
      </c>
      <c r="C5" s="14">
        <f t="shared" ref="C5:Y5" si="3">B15</f>
        <v>3</v>
      </c>
      <c r="D5" s="14">
        <f t="shared" si="3"/>
        <v>6.09</v>
      </c>
      <c r="E5" s="14">
        <f t="shared" si="3"/>
        <v>9.2727</v>
      </c>
      <c r="F5" s="14">
        <f t="shared" si="3"/>
        <v>12.550881</v>
      </c>
      <c r="G5" s="14">
        <f t="shared" si="3"/>
        <v>15.92740743</v>
      </c>
      <c r="H5" s="14">
        <f t="shared" si="3"/>
        <v>19.40522965</v>
      </c>
      <c r="I5" s="14">
        <f t="shared" si="3"/>
        <v>22.98738654</v>
      </c>
      <c r="J5" s="14">
        <f t="shared" si="3"/>
        <v>26.67700814</v>
      </c>
      <c r="K5" s="14">
        <f t="shared" si="3"/>
        <v>30.47731838</v>
      </c>
      <c r="L5" s="14">
        <f t="shared" si="3"/>
        <v>34.39163793</v>
      </c>
      <c r="M5" s="14">
        <f t="shared" si="3"/>
        <v>38.42338707</v>
      </c>
      <c r="N5" s="14">
        <f t="shared" si="3"/>
        <v>42.57608868</v>
      </c>
      <c r="O5" s="14">
        <f t="shared" si="3"/>
        <v>46.85337135</v>
      </c>
      <c r="P5" s="14">
        <f t="shared" si="3"/>
        <v>51.25897249</v>
      </c>
      <c r="Q5" s="14">
        <f t="shared" si="3"/>
        <v>55.79674166</v>
      </c>
      <c r="R5" s="14">
        <f t="shared" si="3"/>
        <v>60.47064391</v>
      </c>
      <c r="S5" s="14">
        <f t="shared" si="3"/>
        <v>65.28476323</v>
      </c>
      <c r="T5" s="14">
        <f t="shared" si="3"/>
        <v>70.24330612</v>
      </c>
      <c r="U5" s="14">
        <f t="shared" si="3"/>
        <v>75.35060531</v>
      </c>
      <c r="V5" s="14">
        <f t="shared" si="3"/>
        <v>80.61112347</v>
      </c>
      <c r="W5" s="14">
        <f t="shared" si="3"/>
        <v>86.02945717</v>
      </c>
      <c r="X5" s="14">
        <f t="shared" si="3"/>
        <v>91.61034089</v>
      </c>
      <c r="Y5" s="14">
        <f t="shared" si="3"/>
        <v>97.35865111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 t="s">
        <v>70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 t="str">
        <f t="shared" ref="A8:A10" si="4">A3</f>
        <v>Dark Chocolate</v>
      </c>
      <c r="B8" s="14">
        <f>'Calcs-1'!B3-'Calcs-1'!B38</f>
        <v>3</v>
      </c>
      <c r="C8" s="14">
        <f>'Calcs-1'!C3-'Calcs-1'!C38</f>
        <v>3.03</v>
      </c>
      <c r="D8" s="14">
        <f>'Calcs-1'!D3-'Calcs-1'!D38</f>
        <v>3.0603</v>
      </c>
      <c r="E8" s="14">
        <f>'Calcs-1'!E3-'Calcs-1'!E38</f>
        <v>3.090903</v>
      </c>
      <c r="F8" s="14">
        <f>'Calcs-1'!F3-'Calcs-1'!F38</f>
        <v>3.12181203</v>
      </c>
      <c r="G8" s="14">
        <f>'Calcs-1'!G3-'Calcs-1'!G38</f>
        <v>3.15303015</v>
      </c>
      <c r="H8" s="14">
        <f>'Calcs-1'!H3-'Calcs-1'!H38</f>
        <v>3.184560452</v>
      </c>
      <c r="I8" s="14">
        <f>'Calcs-1'!I3-'Calcs-1'!I38</f>
        <v>3.216406056</v>
      </c>
      <c r="J8" s="14">
        <f>'Calcs-1'!J3-'Calcs-1'!J38</f>
        <v>3.248570117</v>
      </c>
      <c r="K8" s="14">
        <f>'Calcs-1'!K3-'Calcs-1'!K38</f>
        <v>3.281055818</v>
      </c>
      <c r="L8" s="14">
        <f>'Calcs-1'!L3-'Calcs-1'!L38</f>
        <v>3.313866376</v>
      </c>
      <c r="M8" s="14">
        <f>'Calcs-1'!M3-'Calcs-1'!M38</f>
        <v>3.34700504</v>
      </c>
      <c r="N8" s="14">
        <f>'Calcs-1'!N3-'Calcs-1'!N38</f>
        <v>3.38047509</v>
      </c>
      <c r="O8" s="14">
        <f>'Calcs-1'!O3-'Calcs-1'!O38</f>
        <v>3.414279841</v>
      </c>
      <c r="P8" s="14">
        <f>'Calcs-1'!P3-'Calcs-1'!P38</f>
        <v>3.44842264</v>
      </c>
      <c r="Q8" s="14">
        <f>'Calcs-1'!Q3-'Calcs-1'!Q38</f>
        <v>3.482906866</v>
      </c>
      <c r="R8" s="14">
        <f>'Calcs-1'!R3-'Calcs-1'!R38</f>
        <v>3.517735935</v>
      </c>
      <c r="S8" s="14">
        <f>'Calcs-1'!S3-'Calcs-1'!S38</f>
        <v>3.552913294</v>
      </c>
      <c r="T8" s="14">
        <f>'Calcs-1'!T3-'Calcs-1'!T38</f>
        <v>3.588442427</v>
      </c>
      <c r="U8" s="14">
        <f>'Calcs-1'!U3-'Calcs-1'!U38</f>
        <v>3.624326851</v>
      </c>
      <c r="V8" s="14">
        <f>'Calcs-1'!V3-'Calcs-1'!V38</f>
        <v>3.66057012</v>
      </c>
      <c r="W8" s="14">
        <f>'Calcs-1'!W3-'Calcs-1'!W38</f>
        <v>3.697175821</v>
      </c>
      <c r="X8" s="14">
        <f>'Calcs-1'!X3-'Calcs-1'!X38</f>
        <v>3.734147579</v>
      </c>
      <c r="Y8" s="14">
        <f>'Calcs-1'!Y3-'Calcs-1'!Y38</f>
        <v>3.771489055</v>
      </c>
    </row>
    <row r="9">
      <c r="A9" s="5" t="str">
        <f t="shared" si="4"/>
        <v>White Chocolate</v>
      </c>
      <c r="B9" s="14">
        <f>'Calcs-1'!B4-'Calcs-1'!B39</f>
        <v>0</v>
      </c>
      <c r="C9" s="14">
        <f>'Calcs-1'!C4-'Calcs-1'!C39</f>
        <v>0.1</v>
      </c>
      <c r="D9" s="14">
        <f>'Calcs-1'!D4-'Calcs-1'!D39</f>
        <v>0.2055</v>
      </c>
      <c r="E9" s="14">
        <f>'Calcs-1'!E4-'Calcs-1'!E39</f>
        <v>0.3167275</v>
      </c>
      <c r="F9" s="14">
        <f>'Calcs-1'!F4-'Calcs-1'!F39</f>
        <v>0.4339183875</v>
      </c>
      <c r="G9" s="14">
        <f>'Calcs-1'!G4-'Calcs-1'!G39</f>
        <v>0.5573172282</v>
      </c>
      <c r="H9" s="14">
        <f>'Calcs-1'!H4-'Calcs-1'!H39</f>
        <v>0.6871775663</v>
      </c>
      <c r="I9" s="14">
        <f>'Calcs-1'!I4-'Calcs-1'!I39</f>
        <v>0.8237622351</v>
      </c>
      <c r="J9" s="14">
        <f>'Calcs-1'!J4-'Calcs-1'!J39</f>
        <v>0.9673436776</v>
      </c>
      <c r="K9" s="14">
        <f>'Calcs-1'!K4-'Calcs-1'!K39</f>
        <v>1.118204278</v>
      </c>
      <c r="L9" s="14">
        <f>'Calcs-1'!L4-'Calcs-1'!L39</f>
        <v>1.276636703</v>
      </c>
      <c r="M9" s="14">
        <f>'Calcs-1'!M4-'Calcs-1'!M39</f>
        <v>1.442944258</v>
      </c>
      <c r="N9" s="14">
        <f>'Calcs-1'!N4-'Calcs-1'!N39</f>
        <v>1.617441252</v>
      </c>
      <c r="O9" s="14">
        <f>'Calcs-1'!O4-'Calcs-1'!O39</f>
        <v>1.800453372</v>
      </c>
      <c r="P9" s="14">
        <f>'Calcs-1'!P4-'Calcs-1'!P39</f>
        <v>1.992318078</v>
      </c>
      <c r="Q9" s="14">
        <f>'Calcs-1'!Q4-'Calcs-1'!Q39</f>
        <v>2.193385002</v>
      </c>
      <c r="R9" s="14">
        <f>'Calcs-1'!R4-'Calcs-1'!R39</f>
        <v>2.404016369</v>
      </c>
      <c r="S9" s="14">
        <f>'Calcs-1'!S4-'Calcs-1'!S39</f>
        <v>2.624587422</v>
      </c>
      <c r="T9" s="14">
        <f>'Calcs-1'!T4-'Calcs-1'!T39</f>
        <v>2.855486871</v>
      </c>
      <c r="U9" s="14">
        <f>'Calcs-1'!U4-'Calcs-1'!U39</f>
        <v>3.097117349</v>
      </c>
      <c r="V9" s="14">
        <f>'Calcs-1'!V4-'Calcs-1'!V39</f>
        <v>3.349895888</v>
      </c>
      <c r="W9" s="14">
        <f>'Calcs-1'!W4-'Calcs-1'!W39</f>
        <v>3.614254408</v>
      </c>
      <c r="X9" s="14">
        <f>'Calcs-1'!X4-'Calcs-1'!X39</f>
        <v>3.890640226</v>
      </c>
      <c r="Y9" s="14">
        <f>'Calcs-1'!Y4-'Calcs-1'!Y39</f>
        <v>4.179516572</v>
      </c>
    </row>
    <row r="10">
      <c r="A10" s="5" t="str">
        <f t="shared" si="4"/>
        <v>Milk Chocolate</v>
      </c>
      <c r="B10" s="14">
        <f>'Calcs-1'!B5-'Calcs-1'!B40</f>
        <v>3</v>
      </c>
      <c r="C10" s="14">
        <f>'Calcs-1'!C5-'Calcs-1'!C40</f>
        <v>3.09</v>
      </c>
      <c r="D10" s="14">
        <f>'Calcs-1'!D5-'Calcs-1'!D40</f>
        <v>3.1827</v>
      </c>
      <c r="E10" s="14">
        <f>'Calcs-1'!E5-'Calcs-1'!E40</f>
        <v>3.278181</v>
      </c>
      <c r="F10" s="14">
        <f>'Calcs-1'!F5-'Calcs-1'!F40</f>
        <v>3.37652643</v>
      </c>
      <c r="G10" s="14">
        <f>'Calcs-1'!G5-'Calcs-1'!G40</f>
        <v>3.477822223</v>
      </c>
      <c r="H10" s="14">
        <f>'Calcs-1'!H5-'Calcs-1'!H40</f>
        <v>3.58215689</v>
      </c>
      <c r="I10" s="14">
        <f>'Calcs-1'!I5-'Calcs-1'!I40</f>
        <v>3.689621596</v>
      </c>
      <c r="J10" s="14">
        <f>'Calcs-1'!J5-'Calcs-1'!J40</f>
        <v>3.800310244</v>
      </c>
      <c r="K10" s="14">
        <f>'Calcs-1'!K5-'Calcs-1'!K40</f>
        <v>3.914319551</v>
      </c>
      <c r="L10" s="14">
        <f>'Calcs-1'!L5-'Calcs-1'!L40</f>
        <v>4.031749138</v>
      </c>
      <c r="M10" s="14">
        <f>'Calcs-1'!M5-'Calcs-1'!M40</f>
        <v>4.152701612</v>
      </c>
      <c r="N10" s="14">
        <f>'Calcs-1'!N5-'Calcs-1'!N40</f>
        <v>4.277282661</v>
      </c>
      <c r="O10" s="14">
        <f>'Calcs-1'!O5-'Calcs-1'!O40</f>
        <v>4.40560114</v>
      </c>
      <c r="P10" s="14">
        <f>'Calcs-1'!P5-'Calcs-1'!P40</f>
        <v>4.537769175</v>
      </c>
      <c r="Q10" s="14">
        <f>'Calcs-1'!Q5-'Calcs-1'!Q40</f>
        <v>4.67390225</v>
      </c>
      <c r="R10" s="14">
        <f>'Calcs-1'!R5-'Calcs-1'!R40</f>
        <v>4.814119317</v>
      </c>
      <c r="S10" s="14">
        <f>'Calcs-1'!S5-'Calcs-1'!S40</f>
        <v>4.958542897</v>
      </c>
      <c r="T10" s="14">
        <f>'Calcs-1'!T5-'Calcs-1'!T40</f>
        <v>5.107299184</v>
      </c>
      <c r="U10" s="14">
        <f>'Calcs-1'!U5-'Calcs-1'!U40</f>
        <v>5.260518159</v>
      </c>
      <c r="V10" s="14">
        <f>'Calcs-1'!V5-'Calcs-1'!V40</f>
        <v>5.418333704</v>
      </c>
      <c r="W10" s="14">
        <f>'Calcs-1'!W5-'Calcs-1'!W40</f>
        <v>5.580883715</v>
      </c>
      <c r="X10" s="14">
        <f>'Calcs-1'!X5-'Calcs-1'!X40</f>
        <v>5.748310227</v>
      </c>
      <c r="Y10" s="14">
        <f>'Calcs-1'!Y5-'Calcs-1'!Y40</f>
        <v>5.920759533</v>
      </c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 t="s">
        <v>72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 t="str">
        <f t="shared" ref="A13:A15" si="6">A8</f>
        <v>Dark Chocolate</v>
      </c>
      <c r="B13" s="14">
        <f t="shared" ref="B13:Y13" si="5">B3+B8</f>
        <v>3</v>
      </c>
      <c r="C13" s="14">
        <f t="shared" si="5"/>
        <v>6.03</v>
      </c>
      <c r="D13" s="14">
        <f t="shared" si="5"/>
        <v>9.0903</v>
      </c>
      <c r="E13" s="14">
        <f t="shared" si="5"/>
        <v>12.181203</v>
      </c>
      <c r="F13" s="14">
        <f t="shared" si="5"/>
        <v>15.30301503</v>
      </c>
      <c r="G13" s="14">
        <f t="shared" si="5"/>
        <v>18.45604518</v>
      </c>
      <c r="H13" s="14">
        <f t="shared" si="5"/>
        <v>21.64060563</v>
      </c>
      <c r="I13" s="14">
        <f t="shared" si="5"/>
        <v>24.85701169</v>
      </c>
      <c r="J13" s="14">
        <f t="shared" si="5"/>
        <v>28.10558181</v>
      </c>
      <c r="K13" s="14">
        <f t="shared" si="5"/>
        <v>31.38663762</v>
      </c>
      <c r="L13" s="14">
        <f t="shared" si="5"/>
        <v>34.700504</v>
      </c>
      <c r="M13" s="14">
        <f t="shared" si="5"/>
        <v>38.04750904</v>
      </c>
      <c r="N13" s="14">
        <f t="shared" si="5"/>
        <v>41.42798413</v>
      </c>
      <c r="O13" s="14">
        <f t="shared" si="5"/>
        <v>44.84226397</v>
      </c>
      <c r="P13" s="14">
        <f t="shared" si="5"/>
        <v>48.29068661</v>
      </c>
      <c r="Q13" s="14">
        <f t="shared" si="5"/>
        <v>51.77359348</v>
      </c>
      <c r="R13" s="14">
        <f t="shared" si="5"/>
        <v>55.29132941</v>
      </c>
      <c r="S13" s="14">
        <f t="shared" si="5"/>
        <v>58.84424271</v>
      </c>
      <c r="T13" s="14">
        <f t="shared" si="5"/>
        <v>62.43268513</v>
      </c>
      <c r="U13" s="14">
        <f t="shared" si="5"/>
        <v>66.05701198</v>
      </c>
      <c r="V13" s="14">
        <f t="shared" si="5"/>
        <v>69.7175821</v>
      </c>
      <c r="W13" s="14">
        <f t="shared" si="5"/>
        <v>73.41475793</v>
      </c>
      <c r="X13" s="14">
        <f t="shared" si="5"/>
        <v>77.1489055</v>
      </c>
      <c r="Y13" s="14">
        <f t="shared" si="5"/>
        <v>80.92039456</v>
      </c>
    </row>
    <row r="14">
      <c r="A14" s="5" t="str">
        <f t="shared" si="6"/>
        <v>White Chocolate</v>
      </c>
      <c r="B14" s="14">
        <f t="shared" ref="B14:Y14" si="7">B4+B9</f>
        <v>0</v>
      </c>
      <c r="C14" s="14">
        <f t="shared" si="7"/>
        <v>0.1</v>
      </c>
      <c r="D14" s="14">
        <f t="shared" si="7"/>
        <v>0.3055</v>
      </c>
      <c r="E14" s="14">
        <f t="shared" si="7"/>
        <v>0.6222275</v>
      </c>
      <c r="F14" s="14">
        <f t="shared" si="7"/>
        <v>1.056145888</v>
      </c>
      <c r="G14" s="14">
        <f t="shared" si="7"/>
        <v>1.613463116</v>
      </c>
      <c r="H14" s="14">
        <f t="shared" si="7"/>
        <v>2.300640682</v>
      </c>
      <c r="I14" s="14">
        <f t="shared" si="7"/>
        <v>3.124402917</v>
      </c>
      <c r="J14" s="14">
        <f t="shared" si="7"/>
        <v>4.091746595</v>
      </c>
      <c r="K14" s="14">
        <f t="shared" si="7"/>
        <v>5.209950872</v>
      </c>
      <c r="L14" s="14">
        <f t="shared" si="7"/>
        <v>6.486587575</v>
      </c>
      <c r="M14" s="14">
        <f t="shared" si="7"/>
        <v>7.929531834</v>
      </c>
      <c r="N14" s="14">
        <f t="shared" si="7"/>
        <v>9.546973086</v>
      </c>
      <c r="O14" s="14">
        <f t="shared" si="7"/>
        <v>11.34742646</v>
      </c>
      <c r="P14" s="14">
        <f t="shared" si="7"/>
        <v>13.33974454</v>
      </c>
      <c r="Q14" s="14">
        <f t="shared" si="7"/>
        <v>15.53312954</v>
      </c>
      <c r="R14" s="14">
        <f t="shared" si="7"/>
        <v>17.93714591</v>
      </c>
      <c r="S14" s="14">
        <f t="shared" si="7"/>
        <v>20.56173333</v>
      </c>
      <c r="T14" s="14">
        <f t="shared" si="7"/>
        <v>23.4172202</v>
      </c>
      <c r="U14" s="14">
        <f t="shared" si="7"/>
        <v>26.51433755</v>
      </c>
      <c r="V14" s="14">
        <f t="shared" si="7"/>
        <v>29.86423343</v>
      </c>
      <c r="W14" s="14">
        <f t="shared" si="7"/>
        <v>33.47848784</v>
      </c>
      <c r="X14" s="14">
        <f t="shared" si="7"/>
        <v>37.36912807</v>
      </c>
      <c r="Y14" s="14">
        <f t="shared" si="7"/>
        <v>41.54864464</v>
      </c>
    </row>
    <row r="15">
      <c r="A15" s="5" t="str">
        <f t="shared" si="6"/>
        <v>Milk Chocolate</v>
      </c>
      <c r="B15" s="14">
        <f t="shared" ref="B15:Y15" si="8">B5+B10</f>
        <v>3</v>
      </c>
      <c r="C15" s="14">
        <f t="shared" si="8"/>
        <v>6.09</v>
      </c>
      <c r="D15" s="14">
        <f t="shared" si="8"/>
        <v>9.2727</v>
      </c>
      <c r="E15" s="14">
        <f t="shared" si="8"/>
        <v>12.550881</v>
      </c>
      <c r="F15" s="14">
        <f t="shared" si="8"/>
        <v>15.92740743</v>
      </c>
      <c r="G15" s="14">
        <f t="shared" si="8"/>
        <v>19.40522965</v>
      </c>
      <c r="H15" s="14">
        <f t="shared" si="8"/>
        <v>22.98738654</v>
      </c>
      <c r="I15" s="14">
        <f t="shared" si="8"/>
        <v>26.67700814</v>
      </c>
      <c r="J15" s="14">
        <f t="shared" si="8"/>
        <v>30.47731838</v>
      </c>
      <c r="K15" s="14">
        <f t="shared" si="8"/>
        <v>34.39163793</v>
      </c>
      <c r="L15" s="14">
        <f t="shared" si="8"/>
        <v>38.42338707</v>
      </c>
      <c r="M15" s="14">
        <f t="shared" si="8"/>
        <v>42.57608868</v>
      </c>
      <c r="N15" s="14">
        <f t="shared" si="8"/>
        <v>46.85337135</v>
      </c>
      <c r="O15" s="14">
        <f t="shared" si="8"/>
        <v>51.25897249</v>
      </c>
      <c r="P15" s="14">
        <f t="shared" si="8"/>
        <v>55.79674166</v>
      </c>
      <c r="Q15" s="14">
        <f t="shared" si="8"/>
        <v>60.47064391</v>
      </c>
      <c r="R15" s="14">
        <f t="shared" si="8"/>
        <v>65.28476323</v>
      </c>
      <c r="S15" s="14">
        <f t="shared" si="8"/>
        <v>70.24330612</v>
      </c>
      <c r="T15" s="14">
        <f t="shared" si="8"/>
        <v>75.35060531</v>
      </c>
      <c r="U15" s="14">
        <f t="shared" si="8"/>
        <v>80.61112347</v>
      </c>
      <c r="V15" s="14">
        <f t="shared" si="8"/>
        <v>86.02945717</v>
      </c>
      <c r="W15" s="14">
        <f t="shared" si="8"/>
        <v>91.61034089</v>
      </c>
      <c r="X15" s="14">
        <f t="shared" si="8"/>
        <v>97.35865111</v>
      </c>
      <c r="Y15" s="14">
        <f t="shared" si="8"/>
        <v>103.2794106</v>
      </c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 t="s">
        <v>72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 t="str">
        <f t="shared" ref="A18:A20" si="9">A13</f>
        <v>Dark Chocolate</v>
      </c>
      <c r="B18" s="8">
        <f>B13*'Calcs-2'!$B7</f>
        <v>4723.5</v>
      </c>
      <c r="C18" s="8">
        <f>C13*'Calcs-2'!$B7</f>
        <v>9494.235</v>
      </c>
      <c r="D18" s="8">
        <f>D13*'Calcs-2'!$B7</f>
        <v>14312.67735</v>
      </c>
      <c r="E18" s="8">
        <f>E13*'Calcs-2'!$B7</f>
        <v>19179.30412</v>
      </c>
      <c r="F18" s="8">
        <f>F13*'Calcs-2'!$B7</f>
        <v>24094.59716</v>
      </c>
      <c r="G18" s="8">
        <f>G13*'Calcs-2'!$B7</f>
        <v>29059.04314</v>
      </c>
      <c r="H18" s="8">
        <f>H13*'Calcs-2'!$B7</f>
        <v>34073.13357</v>
      </c>
      <c r="I18" s="8">
        <f>I13*'Calcs-2'!$B7</f>
        <v>39137.3649</v>
      </c>
      <c r="J18" s="8">
        <f>J13*'Calcs-2'!$B7</f>
        <v>44252.23855</v>
      </c>
      <c r="K18" s="8">
        <f>K13*'Calcs-2'!$B7</f>
        <v>49418.26094</v>
      </c>
      <c r="L18" s="8">
        <f>L13*'Calcs-2'!$B7</f>
        <v>54635.94355</v>
      </c>
      <c r="M18" s="8">
        <f>M13*'Calcs-2'!$B7</f>
        <v>59905.80298</v>
      </c>
      <c r="N18" s="8">
        <f>N13*'Calcs-2'!$B7</f>
        <v>65228.36101</v>
      </c>
      <c r="O18" s="8">
        <f>O13*'Calcs-2'!$B7</f>
        <v>70604.14462</v>
      </c>
      <c r="P18" s="8">
        <f>P13*'Calcs-2'!$B7</f>
        <v>76033.68607</v>
      </c>
      <c r="Q18" s="8">
        <f>Q13*'Calcs-2'!$B7</f>
        <v>81517.52293</v>
      </c>
      <c r="R18" s="8">
        <f>R13*'Calcs-2'!$B7</f>
        <v>87056.19816</v>
      </c>
      <c r="S18" s="8">
        <f>S13*'Calcs-2'!$B7</f>
        <v>92650.26014</v>
      </c>
      <c r="T18" s="8">
        <f>T13*'Calcs-2'!$B7</f>
        <v>98300.26274</v>
      </c>
      <c r="U18" s="8">
        <f>U13*'Calcs-2'!$B7</f>
        <v>104006.7654</v>
      </c>
      <c r="V18" s="8">
        <f>V13*'Calcs-2'!$B7</f>
        <v>109770.333</v>
      </c>
      <c r="W18" s="8">
        <f>W13*'Calcs-2'!$B7</f>
        <v>115591.5364</v>
      </c>
      <c r="X18" s="8">
        <f>X13*'Calcs-2'!$B7</f>
        <v>121470.9517</v>
      </c>
      <c r="Y18" s="8">
        <f>Y13*'Calcs-2'!$B7</f>
        <v>127409.1612</v>
      </c>
    </row>
    <row r="19">
      <c r="A19" s="5" t="str">
        <f t="shared" si="9"/>
        <v>White Chocolate</v>
      </c>
      <c r="B19" s="8">
        <f>B14*'Calcs-2'!$B14</f>
        <v>0</v>
      </c>
      <c r="C19" s="8">
        <f>C14*'Calcs-2'!$B14</f>
        <v>98.35</v>
      </c>
      <c r="D19" s="8">
        <f>D14*'Calcs-2'!$B14</f>
        <v>300.45925</v>
      </c>
      <c r="E19" s="8">
        <f>E14*'Calcs-2'!$B14</f>
        <v>611.9607463</v>
      </c>
      <c r="F19" s="8">
        <f>F14*'Calcs-2'!$B14</f>
        <v>1038.71948</v>
      </c>
      <c r="G19" s="8">
        <f>G14*'Calcs-2'!$B14</f>
        <v>1586.840974</v>
      </c>
      <c r="H19" s="8">
        <f>H14*'Calcs-2'!$B14</f>
        <v>2262.680111</v>
      </c>
      <c r="I19" s="8">
        <f>I14*'Calcs-2'!$B14</f>
        <v>3072.850269</v>
      </c>
      <c r="J19" s="8">
        <f>J14*'Calcs-2'!$B14</f>
        <v>4024.232776</v>
      </c>
      <c r="K19" s="8">
        <f>K14*'Calcs-2'!$B14</f>
        <v>5123.986683</v>
      </c>
      <c r="L19" s="8">
        <f>L14*'Calcs-2'!$B14</f>
        <v>6379.55888</v>
      </c>
      <c r="M19" s="8">
        <f>M14*'Calcs-2'!$B14</f>
        <v>7798.694558</v>
      </c>
      <c r="N19" s="8">
        <f>N14*'Calcs-2'!$B14</f>
        <v>9389.44803</v>
      </c>
      <c r="O19" s="8">
        <f>O14*'Calcs-2'!$B14</f>
        <v>11160.19392</v>
      </c>
      <c r="P19" s="8">
        <f>P14*'Calcs-2'!$B14</f>
        <v>13119.63875</v>
      </c>
      <c r="Q19" s="8">
        <f>Q14*'Calcs-2'!$B14</f>
        <v>15276.8329</v>
      </c>
      <c r="R19" s="8">
        <f>R14*'Calcs-2'!$B14</f>
        <v>17641.183</v>
      </c>
      <c r="S19" s="8">
        <f>S14*'Calcs-2'!$B14</f>
        <v>20222.46473</v>
      </c>
      <c r="T19" s="8">
        <f>T14*'Calcs-2'!$B14</f>
        <v>23030.83607</v>
      </c>
      <c r="U19" s="8">
        <f>U14*'Calcs-2'!$B14</f>
        <v>26076.85098</v>
      </c>
      <c r="V19" s="8">
        <f>V14*'Calcs-2'!$B14</f>
        <v>29371.47358</v>
      </c>
      <c r="W19" s="8">
        <f>W14*'Calcs-2'!$B14</f>
        <v>32926.09279</v>
      </c>
      <c r="X19" s="8">
        <f>X14*'Calcs-2'!$B14</f>
        <v>36752.53746</v>
      </c>
      <c r="Y19" s="8">
        <f>Y14*'Calcs-2'!$B14</f>
        <v>40863.092</v>
      </c>
    </row>
    <row r="20">
      <c r="A20" s="5" t="str">
        <f t="shared" si="9"/>
        <v>Milk Chocolate</v>
      </c>
      <c r="B20" s="8">
        <f>B15*'Calcs-2'!$B21</f>
        <v>3507</v>
      </c>
      <c r="C20" s="8">
        <f>C15*'Calcs-2'!$B21</f>
        <v>7119.21</v>
      </c>
      <c r="D20" s="8">
        <f>D15*'Calcs-2'!$B21</f>
        <v>10839.7863</v>
      </c>
      <c r="E20" s="8">
        <f>E15*'Calcs-2'!$B21</f>
        <v>14671.97989</v>
      </c>
      <c r="F20" s="8">
        <f>F15*'Calcs-2'!$B21</f>
        <v>18619.13929</v>
      </c>
      <c r="G20" s="8">
        <f>G15*'Calcs-2'!$B21</f>
        <v>22684.71346</v>
      </c>
      <c r="H20" s="8">
        <f>H15*'Calcs-2'!$B21</f>
        <v>26872.25487</v>
      </c>
      <c r="I20" s="8">
        <f>I15*'Calcs-2'!$B21</f>
        <v>31185.42251</v>
      </c>
      <c r="J20" s="8">
        <f>J15*'Calcs-2'!$B21</f>
        <v>35627.98519</v>
      </c>
      <c r="K20" s="8">
        <f>K15*'Calcs-2'!$B21</f>
        <v>40203.82475</v>
      </c>
      <c r="L20" s="8">
        <f>L15*'Calcs-2'!$B21</f>
        <v>44916.93949</v>
      </c>
      <c r="M20" s="8">
        <f>M15*'Calcs-2'!$B21</f>
        <v>49771.44767</v>
      </c>
      <c r="N20" s="8">
        <f>N15*'Calcs-2'!$B21</f>
        <v>54771.5911</v>
      </c>
      <c r="O20" s="8">
        <f>O15*'Calcs-2'!$B21</f>
        <v>59921.73884</v>
      </c>
      <c r="P20" s="8">
        <f>P15*'Calcs-2'!$B21</f>
        <v>65226.391</v>
      </c>
      <c r="Q20" s="8">
        <f>Q15*'Calcs-2'!$B21</f>
        <v>70690.18273</v>
      </c>
      <c r="R20" s="8">
        <f>R15*'Calcs-2'!$B21</f>
        <v>76317.88821</v>
      </c>
      <c r="S20" s="8">
        <f>S15*'Calcs-2'!$B21</f>
        <v>82114.42486</v>
      </c>
      <c r="T20" s="8">
        <f>T15*'Calcs-2'!$B21</f>
        <v>88084.8576</v>
      </c>
      <c r="U20" s="8">
        <f>U15*'Calcs-2'!$B21</f>
        <v>94234.40333</v>
      </c>
      <c r="V20" s="8">
        <f>V15*'Calcs-2'!$B21</f>
        <v>100568.4354</v>
      </c>
      <c r="W20" s="8">
        <f>W15*'Calcs-2'!$B21</f>
        <v>107092.4885</v>
      </c>
      <c r="X20" s="8">
        <f>X15*'Calcs-2'!$B21</f>
        <v>113812.2632</v>
      </c>
      <c r="Y20" s="8">
        <f>Y15*'Calcs-2'!$B21</f>
        <v>120733.631</v>
      </c>
    </row>
    <row r="21">
      <c r="A21" s="5" t="s">
        <v>61</v>
      </c>
      <c r="B21" s="8">
        <f t="shared" ref="B21:Y21" si="10">SUM(B18:B20)</f>
        <v>8230.5</v>
      </c>
      <c r="C21" s="8">
        <f t="shared" si="10"/>
        <v>16711.795</v>
      </c>
      <c r="D21" s="8">
        <f t="shared" si="10"/>
        <v>25452.9229</v>
      </c>
      <c r="E21" s="8">
        <f t="shared" si="10"/>
        <v>34463.24476</v>
      </c>
      <c r="F21" s="8">
        <f t="shared" si="10"/>
        <v>43752.45593</v>
      </c>
      <c r="G21" s="8">
        <f t="shared" si="10"/>
        <v>53330.59757</v>
      </c>
      <c r="H21" s="8">
        <f t="shared" si="10"/>
        <v>63208.06855</v>
      </c>
      <c r="I21" s="8">
        <f t="shared" si="10"/>
        <v>73395.63769</v>
      </c>
      <c r="J21" s="8">
        <f t="shared" si="10"/>
        <v>83904.45652</v>
      </c>
      <c r="K21" s="8">
        <f t="shared" si="10"/>
        <v>94746.07237</v>
      </c>
      <c r="L21" s="8">
        <f t="shared" si="10"/>
        <v>105932.4419</v>
      </c>
      <c r="M21" s="8">
        <f t="shared" si="10"/>
        <v>117475.9452</v>
      </c>
      <c r="N21" s="8">
        <f t="shared" si="10"/>
        <v>129389.4001</v>
      </c>
      <c r="O21" s="8">
        <f t="shared" si="10"/>
        <v>141686.0774</v>
      </c>
      <c r="P21" s="8">
        <f t="shared" si="10"/>
        <v>154379.7158</v>
      </c>
      <c r="Q21" s="8">
        <f t="shared" si="10"/>
        <v>167484.5386</v>
      </c>
      <c r="R21" s="8">
        <f t="shared" si="10"/>
        <v>181015.2694</v>
      </c>
      <c r="S21" s="8">
        <f t="shared" si="10"/>
        <v>194987.1497</v>
      </c>
      <c r="T21" s="8">
        <f t="shared" si="10"/>
        <v>209415.9564</v>
      </c>
      <c r="U21" s="8">
        <f t="shared" si="10"/>
        <v>224318.0197</v>
      </c>
      <c r="V21" s="8">
        <f t="shared" si="10"/>
        <v>239710.242</v>
      </c>
      <c r="W21" s="8">
        <f t="shared" si="10"/>
        <v>255610.1176</v>
      </c>
      <c r="X21" s="8">
        <f t="shared" si="10"/>
        <v>272035.7523</v>
      </c>
      <c r="Y21" s="8">
        <f t="shared" si="10"/>
        <v>289005.8843</v>
      </c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</row>
    <row r="2">
      <c r="A2" s="5" t="s">
        <v>73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 t="s">
        <v>74</v>
      </c>
      <c r="B3" s="8">
        <f>'Sales and Costs'!B6</f>
        <v>119300</v>
      </c>
      <c r="C3" s="8">
        <f>'Sales and Costs'!C6</f>
        <v>121929</v>
      </c>
      <c r="D3" s="8">
        <f>'Sales and Costs'!D6</f>
        <v>124624.37</v>
      </c>
      <c r="E3" s="8">
        <f>'Sales and Costs'!E6</f>
        <v>127387.9011</v>
      </c>
      <c r="F3" s="8">
        <f>'Sales and Costs'!F6</f>
        <v>130221.4343</v>
      </c>
      <c r="G3" s="8">
        <f>'Sales and Costs'!G6</f>
        <v>133126.8617</v>
      </c>
      <c r="H3" s="8">
        <f>'Sales and Costs'!H6</f>
        <v>136106.1284</v>
      </c>
      <c r="I3" s="8">
        <f>'Sales and Costs'!I6</f>
        <v>139161.2334</v>
      </c>
      <c r="J3" s="8">
        <f>'Sales and Costs'!J6</f>
        <v>142294.2318</v>
      </c>
      <c r="K3" s="8">
        <f>'Sales and Costs'!K6</f>
        <v>145507.2356</v>
      </c>
      <c r="L3" s="8">
        <f>'Sales and Costs'!L6</f>
        <v>148802.4161</v>
      </c>
      <c r="M3" s="8">
        <f>'Sales and Costs'!M6</f>
        <v>152182.0051</v>
      </c>
      <c r="N3" s="8">
        <f>'Sales and Costs'!N6</f>
        <v>155648.2967</v>
      </c>
      <c r="O3" s="8">
        <f>'Sales and Costs'!O6</f>
        <v>159203.649</v>
      </c>
      <c r="P3" s="8">
        <f>'Sales and Costs'!P6</f>
        <v>162850.4863</v>
      </c>
      <c r="Q3" s="8">
        <f>'Sales and Costs'!Q6</f>
        <v>166591.3005</v>
      </c>
      <c r="R3" s="8">
        <f>'Sales and Costs'!R6</f>
        <v>170428.6532</v>
      </c>
      <c r="S3" s="8">
        <f>'Sales and Costs'!S6</f>
        <v>174365.1777</v>
      </c>
      <c r="T3" s="8">
        <f>'Sales and Costs'!T6</f>
        <v>178403.581</v>
      </c>
      <c r="U3" s="8">
        <f>'Sales and Costs'!U6</f>
        <v>182546.6461</v>
      </c>
      <c r="V3" s="8">
        <f>'Sales and Costs'!V6</f>
        <v>186797.2337</v>
      </c>
      <c r="W3" s="8">
        <f>'Sales and Costs'!W6</f>
        <v>191158.2849</v>
      </c>
      <c r="X3" s="8">
        <f>'Sales and Costs'!X6</f>
        <v>195632.8231</v>
      </c>
      <c r="Y3" s="8">
        <f>'Sales and Costs'!Y6</f>
        <v>200223.9567</v>
      </c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 t="s">
        <v>75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 t="s">
        <v>76</v>
      </c>
      <c r="B6" s="8">
        <f>Purchases!B7</f>
        <v>91810</v>
      </c>
      <c r="C6" s="8">
        <f>Purchases!C7</f>
        <v>94516.8</v>
      </c>
      <c r="D6" s="8">
        <f>Purchases!D7</f>
        <v>97308.1665</v>
      </c>
      <c r="E6" s="8">
        <f>Purchases!E7</f>
        <v>100186.8547</v>
      </c>
      <c r="F6" s="8">
        <f>Purchases!F7</f>
        <v>103155.712</v>
      </c>
      <c r="G6" s="8">
        <f>Purchases!G7</f>
        <v>106217.6815</v>
      </c>
      <c r="H6" s="8">
        <f>Purchases!H7</f>
        <v>109375.8047</v>
      </c>
      <c r="I6" s="8">
        <f>Purchases!I7</f>
        <v>112633.2253</v>
      </c>
      <c r="J6" s="8">
        <f>Purchases!J7</f>
        <v>115993.1927</v>
      </c>
      <c r="K6" s="8">
        <f>Purchases!K7</f>
        <v>119459.0651</v>
      </c>
      <c r="L6" s="8">
        <f>Purchases!L7</f>
        <v>123034.3141</v>
      </c>
      <c r="M6" s="8">
        <f>Purchases!M7</f>
        <v>126722.5275</v>
      </c>
      <c r="N6" s="8">
        <f>Purchases!N7</f>
        <v>130527.4142</v>
      </c>
      <c r="O6" s="8">
        <f>Purchases!O7</f>
        <v>134452.8079</v>
      </c>
      <c r="P6" s="8">
        <f>Purchases!P7</f>
        <v>138502.6713</v>
      </c>
      <c r="Q6" s="8">
        <f>Purchases!Q7</f>
        <v>142681.1007</v>
      </c>
      <c r="R6" s="8">
        <f>Purchases!R7</f>
        <v>146992.3306</v>
      </c>
      <c r="S6" s="8">
        <f>Purchases!S7</f>
        <v>151440.7383</v>
      </c>
      <c r="T6" s="8">
        <f>Purchases!T7</f>
        <v>156030.8488</v>
      </c>
      <c r="U6" s="8">
        <f>Purchases!U7</f>
        <v>160767.3399</v>
      </c>
      <c r="V6" s="8">
        <f>Purchases!V7</f>
        <v>165655.0475</v>
      </c>
      <c r="W6" s="8">
        <f>Purchases!W7</f>
        <v>170698.9709</v>
      </c>
      <c r="X6" s="8">
        <f>Purchases!X7</f>
        <v>175904.2783</v>
      </c>
      <c r="Y6" s="8">
        <f>Purchases!Y7</f>
        <v>181276.313</v>
      </c>
    </row>
    <row r="7">
      <c r="A7" s="5" t="s">
        <v>77</v>
      </c>
      <c r="B7" s="8">
        <f t="shared" ref="B7:Y7" si="1">B3-B6</f>
        <v>27490</v>
      </c>
      <c r="C7" s="8">
        <f t="shared" si="1"/>
        <v>27412.2</v>
      </c>
      <c r="D7" s="8">
        <f t="shared" si="1"/>
        <v>27316.2035</v>
      </c>
      <c r="E7" s="8">
        <f t="shared" si="1"/>
        <v>27201.04642</v>
      </c>
      <c r="F7" s="8">
        <f t="shared" si="1"/>
        <v>27065.72223</v>
      </c>
      <c r="G7" s="8">
        <f t="shared" si="1"/>
        <v>26909.18022</v>
      </c>
      <c r="H7" s="8">
        <f t="shared" si="1"/>
        <v>26730.3237</v>
      </c>
      <c r="I7" s="8">
        <f t="shared" si="1"/>
        <v>26528.00812</v>
      </c>
      <c r="J7" s="8">
        <f t="shared" si="1"/>
        <v>26301.03911</v>
      </c>
      <c r="K7" s="8">
        <f t="shared" si="1"/>
        <v>26048.17047</v>
      </c>
      <c r="L7" s="8">
        <f t="shared" si="1"/>
        <v>25768.10205</v>
      </c>
      <c r="M7" s="8">
        <f t="shared" si="1"/>
        <v>25459.4776</v>
      </c>
      <c r="N7" s="8">
        <f t="shared" si="1"/>
        <v>25120.88244</v>
      </c>
      <c r="O7" s="8">
        <f t="shared" si="1"/>
        <v>24750.84113</v>
      </c>
      <c r="P7" s="8">
        <f t="shared" si="1"/>
        <v>24347.81505</v>
      </c>
      <c r="Q7" s="8">
        <f t="shared" si="1"/>
        <v>23910.19979</v>
      </c>
      <c r="R7" s="8">
        <f t="shared" si="1"/>
        <v>23436.32254</v>
      </c>
      <c r="S7" s="8">
        <f t="shared" si="1"/>
        <v>22924.43933</v>
      </c>
      <c r="T7" s="8">
        <f t="shared" si="1"/>
        <v>22372.73219</v>
      </c>
      <c r="U7" s="8">
        <f t="shared" si="1"/>
        <v>21779.30616</v>
      </c>
      <c r="V7" s="8">
        <f t="shared" si="1"/>
        <v>21142.1862</v>
      </c>
      <c r="W7" s="8">
        <f t="shared" si="1"/>
        <v>20459.31405</v>
      </c>
      <c r="X7" s="8">
        <f t="shared" si="1"/>
        <v>19728.54482</v>
      </c>
      <c r="Y7" s="8">
        <f t="shared" si="1"/>
        <v>18947.64361</v>
      </c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 t="s">
        <v>78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 t="s">
        <v>79</v>
      </c>
      <c r="B10" s="11">
        <v>0.0</v>
      </c>
      <c r="C10" s="8">
        <f t="shared" ref="C10:Y10" si="2">B12</f>
        <v>27490</v>
      </c>
      <c r="D10" s="8">
        <f t="shared" si="2"/>
        <v>54902.2</v>
      </c>
      <c r="E10" s="8">
        <f t="shared" si="2"/>
        <v>82218.4035</v>
      </c>
      <c r="F10" s="8">
        <f t="shared" si="2"/>
        <v>109419.4499</v>
      </c>
      <c r="G10" s="8">
        <f t="shared" si="2"/>
        <v>136485.1721</v>
      </c>
      <c r="H10" s="8">
        <f t="shared" si="2"/>
        <v>163394.3524</v>
      </c>
      <c r="I10" s="8">
        <f t="shared" si="2"/>
        <v>190124.6761</v>
      </c>
      <c r="J10" s="8">
        <f t="shared" si="2"/>
        <v>216652.6842</v>
      </c>
      <c r="K10" s="8">
        <f t="shared" si="2"/>
        <v>242953.7233</v>
      </c>
      <c r="L10" s="8">
        <f t="shared" si="2"/>
        <v>269001.8938</v>
      </c>
      <c r="M10" s="8">
        <f t="shared" si="2"/>
        <v>294769.9958</v>
      </c>
      <c r="N10" s="8">
        <f t="shared" si="2"/>
        <v>320229.4734</v>
      </c>
      <c r="O10" s="8">
        <f t="shared" si="2"/>
        <v>345350.3558</v>
      </c>
      <c r="P10" s="8">
        <f t="shared" si="2"/>
        <v>370101.197</v>
      </c>
      <c r="Q10" s="8">
        <f t="shared" si="2"/>
        <v>394449.012</v>
      </c>
      <c r="R10" s="8">
        <f t="shared" si="2"/>
        <v>418359.2118</v>
      </c>
      <c r="S10" s="8">
        <f t="shared" si="2"/>
        <v>441795.5344</v>
      </c>
      <c r="T10" s="8">
        <f t="shared" si="2"/>
        <v>464719.9737</v>
      </c>
      <c r="U10" s="8">
        <f t="shared" si="2"/>
        <v>487092.7059</v>
      </c>
      <c r="V10" s="8">
        <f t="shared" si="2"/>
        <v>508872.012</v>
      </c>
      <c r="W10" s="8">
        <f t="shared" si="2"/>
        <v>530014.1982</v>
      </c>
      <c r="X10" s="8">
        <f t="shared" si="2"/>
        <v>550473.5123</v>
      </c>
      <c r="Y10" s="8">
        <f t="shared" si="2"/>
        <v>570202.0571</v>
      </c>
    </row>
    <row r="11">
      <c r="A11" s="5" t="s">
        <v>80</v>
      </c>
      <c r="B11" s="8">
        <f t="shared" ref="B11:Y11" si="3">B7</f>
        <v>27490</v>
      </c>
      <c r="C11" s="8">
        <f t="shared" si="3"/>
        <v>27412.2</v>
      </c>
      <c r="D11" s="8">
        <f t="shared" si="3"/>
        <v>27316.2035</v>
      </c>
      <c r="E11" s="8">
        <f t="shared" si="3"/>
        <v>27201.04642</v>
      </c>
      <c r="F11" s="8">
        <f t="shared" si="3"/>
        <v>27065.72223</v>
      </c>
      <c r="G11" s="8">
        <f t="shared" si="3"/>
        <v>26909.18022</v>
      </c>
      <c r="H11" s="8">
        <f t="shared" si="3"/>
        <v>26730.3237</v>
      </c>
      <c r="I11" s="8">
        <f t="shared" si="3"/>
        <v>26528.00812</v>
      </c>
      <c r="J11" s="8">
        <f t="shared" si="3"/>
        <v>26301.03911</v>
      </c>
      <c r="K11" s="8">
        <f t="shared" si="3"/>
        <v>26048.17047</v>
      </c>
      <c r="L11" s="8">
        <f t="shared" si="3"/>
        <v>25768.10205</v>
      </c>
      <c r="M11" s="8">
        <f t="shared" si="3"/>
        <v>25459.4776</v>
      </c>
      <c r="N11" s="8">
        <f t="shared" si="3"/>
        <v>25120.88244</v>
      </c>
      <c r="O11" s="8">
        <f t="shared" si="3"/>
        <v>24750.84113</v>
      </c>
      <c r="P11" s="8">
        <f t="shared" si="3"/>
        <v>24347.81505</v>
      </c>
      <c r="Q11" s="8">
        <f t="shared" si="3"/>
        <v>23910.19979</v>
      </c>
      <c r="R11" s="8">
        <f t="shared" si="3"/>
        <v>23436.32254</v>
      </c>
      <c r="S11" s="8">
        <f t="shared" si="3"/>
        <v>22924.43933</v>
      </c>
      <c r="T11" s="8">
        <f t="shared" si="3"/>
        <v>22372.73219</v>
      </c>
      <c r="U11" s="8">
        <f t="shared" si="3"/>
        <v>21779.30616</v>
      </c>
      <c r="V11" s="8">
        <f t="shared" si="3"/>
        <v>21142.1862</v>
      </c>
      <c r="W11" s="8">
        <f t="shared" si="3"/>
        <v>20459.31405</v>
      </c>
      <c r="X11" s="8">
        <f t="shared" si="3"/>
        <v>19728.54482</v>
      </c>
      <c r="Y11" s="8">
        <f t="shared" si="3"/>
        <v>18947.64361</v>
      </c>
    </row>
    <row r="12">
      <c r="A12" s="5" t="s">
        <v>81</v>
      </c>
      <c r="B12" s="8">
        <f t="shared" ref="B12:Y12" si="4">B10+B11</f>
        <v>27490</v>
      </c>
      <c r="C12" s="8">
        <f t="shared" si="4"/>
        <v>54902.2</v>
      </c>
      <c r="D12" s="8">
        <f t="shared" si="4"/>
        <v>82218.4035</v>
      </c>
      <c r="E12" s="8">
        <f t="shared" si="4"/>
        <v>109419.4499</v>
      </c>
      <c r="F12" s="8">
        <f t="shared" si="4"/>
        <v>136485.1721</v>
      </c>
      <c r="G12" s="8">
        <f t="shared" si="4"/>
        <v>163394.3524</v>
      </c>
      <c r="H12" s="8">
        <f t="shared" si="4"/>
        <v>190124.6761</v>
      </c>
      <c r="I12" s="8">
        <f t="shared" si="4"/>
        <v>216652.6842</v>
      </c>
      <c r="J12" s="8">
        <f t="shared" si="4"/>
        <v>242953.7233</v>
      </c>
      <c r="K12" s="8">
        <f t="shared" si="4"/>
        <v>269001.8938</v>
      </c>
      <c r="L12" s="8">
        <f t="shared" si="4"/>
        <v>294769.9958</v>
      </c>
      <c r="M12" s="8">
        <f t="shared" si="4"/>
        <v>320229.4734</v>
      </c>
      <c r="N12" s="8">
        <f t="shared" si="4"/>
        <v>345350.3558</v>
      </c>
      <c r="O12" s="8">
        <f t="shared" si="4"/>
        <v>370101.197</v>
      </c>
      <c r="P12" s="8">
        <f t="shared" si="4"/>
        <v>394449.012</v>
      </c>
      <c r="Q12" s="8">
        <f t="shared" si="4"/>
        <v>418359.2118</v>
      </c>
      <c r="R12" s="8">
        <f t="shared" si="4"/>
        <v>441795.5344</v>
      </c>
      <c r="S12" s="8">
        <f t="shared" si="4"/>
        <v>464719.9737</v>
      </c>
      <c r="T12" s="8">
        <f t="shared" si="4"/>
        <v>487092.7059</v>
      </c>
      <c r="U12" s="8">
        <f t="shared" si="4"/>
        <v>508872.012</v>
      </c>
      <c r="V12" s="8">
        <f t="shared" si="4"/>
        <v>530014.1982</v>
      </c>
      <c r="W12" s="8">
        <f t="shared" si="4"/>
        <v>550473.5123</v>
      </c>
      <c r="X12" s="8">
        <f t="shared" si="4"/>
        <v>570202.0571</v>
      </c>
      <c r="Y12" s="8">
        <f t="shared" si="4"/>
        <v>589149.7007</v>
      </c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</sheetData>
  <drawing r:id="rId1"/>
</worksheet>
</file>