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S1" sheetId="4" r:id="rId7"/>
    <sheet state="visible" name="Sales and Costs-S2" sheetId="5" r:id="rId8"/>
    <sheet state="visible" name="Sales and Costs-S3" sheetId="6" r:id="rId9"/>
    <sheet state="visible" name="Sales and Costs-Cons" sheetId="7" r:id="rId10"/>
    <sheet state="visible" name="Purchases"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<sst xmlns="http://schemas.openxmlformats.org/spreadsheetml/2006/main" count="485" uniqueCount="86">
  <si>
    <t>Description</t>
  </si>
  <si>
    <t>A company runs a digital device store that sells laptop, desktop, tab and mouse. In the first month, it sold 100 laptops at an ASP (average selling price) of Rs 45000 per laptop, 30 desktops at an ASP of Rs 30000, 20 tabs at an ASP of Rs 15000 and 130 mouses at an ASP of Rs 150.</t>
  </si>
  <si>
    <t xml:space="preserve">The store estimates the number of laptops it will sell will increase by 2.0% every month while the ASP will increase by 1% every month. </t>
  </si>
  <si>
    <t xml:space="preserve">It estimates that the number of desktops it will sell will increase by 3.0% every month while the ASP will increase by 1.5% every month. </t>
  </si>
  <si>
    <t xml:space="preserve">It estimates that the number of tabs it will sell will increase by 4.0% every month while the ASP will increase by 1% every month. </t>
  </si>
  <si>
    <t xml:space="preserve">It estimates that the number of mouse it will sell will increase by 4.0% every month while the ASP will increase by 1% every month. </t>
  </si>
  <si>
    <t xml:space="preserve">The store sells various brands of laptop, desktop, tab and mouse like Lenovo, HP, Dell, MSI etc. </t>
  </si>
  <si>
    <t>It estimates that the value share of various brands in its laptop sales will be Lenovo: 20%, HP: 30%, Dell :30%, MSI: 15%, Others : 5%.</t>
  </si>
  <si>
    <t>It estimates that the value share of various brands in its desktop sales will be Lenovo : 10%, HP : 10%, Dell: 20%, MSI : 10%, Others : 50%.</t>
  </si>
  <si>
    <t>It estimates that the value share of various brands in its tab sales will be  Lenovo: 30%, HP: 30%, Others : 40%.</t>
  </si>
  <si>
    <t>It estimates that the value share of various brands in its mouse sales will be  Dell: 30%, HP: 30%, Others : 40%.</t>
  </si>
  <si>
    <t xml:space="preserve">The store estimates that the margins of various brands in its laptops sales will be Lenovo: 10%, HP : 12%, Dell : 10%, MSI : 14%, and Other : 15%. </t>
  </si>
  <si>
    <t>It estimates that the margins of various brands in its desktop sales will be  Lenovo: 8%, HP : 10%, Dell : 10%, MSI : 12%, and other : 15%.</t>
  </si>
  <si>
    <t>It estimates that the margins of various brands in its tab sales will be  Lenovo: 10%, HP : 10%, and other : 15%.</t>
  </si>
  <si>
    <t>It estimates that the margins of various brands in its mouse sales will be HP : 12%, Dell : 12%, and Other : 14%.</t>
  </si>
  <si>
    <t>The store has a monthly rent of Rs 100,000, a monthly electricity bill of Rs 23,000 and a salary expense of Rs 220,000.</t>
  </si>
  <si>
    <t>Create a model for the digital device store for 12 months</t>
  </si>
  <si>
    <t>Laptop</t>
  </si>
  <si>
    <t>Desktop</t>
  </si>
  <si>
    <t>Tab</t>
  </si>
  <si>
    <t>Mouse</t>
  </si>
  <si>
    <t>Store 1</t>
  </si>
  <si>
    <t>Units</t>
  </si>
  <si>
    <t>ASP (in Rs)</t>
  </si>
  <si>
    <t>Units growth</t>
  </si>
  <si>
    <t>ASP growth</t>
  </si>
  <si>
    <t>Store 2</t>
  </si>
  <si>
    <t>Store 3</t>
  </si>
  <si>
    <t>Brandwise</t>
  </si>
  <si>
    <t>Lenova</t>
  </si>
  <si>
    <t>HP</t>
  </si>
  <si>
    <t>Dell</t>
  </si>
  <si>
    <t>MSI</t>
  </si>
  <si>
    <t>Others</t>
  </si>
  <si>
    <t>Margins</t>
  </si>
  <si>
    <t>Other Expenses</t>
  </si>
  <si>
    <t>Rent</t>
  </si>
  <si>
    <t>Electricity</t>
  </si>
  <si>
    <t>Salary</t>
  </si>
  <si>
    <t>M1</t>
  </si>
  <si>
    <t>M2</t>
  </si>
  <si>
    <t>M3</t>
  </si>
  <si>
    <t>M4</t>
  </si>
  <si>
    <t>M5</t>
  </si>
  <si>
    <t>M6</t>
  </si>
  <si>
    <t>M7</t>
  </si>
  <si>
    <t>M8</t>
  </si>
  <si>
    <t>M9</t>
  </si>
  <si>
    <t>M10</t>
  </si>
  <si>
    <t>M11</t>
  </si>
  <si>
    <t>M12</t>
  </si>
  <si>
    <t>Sales (in Units)</t>
  </si>
  <si>
    <t>Laptops</t>
  </si>
  <si>
    <t>Sales (in Rs)</t>
  </si>
  <si>
    <t>Total Sales</t>
  </si>
  <si>
    <t>Brandwise Sales</t>
  </si>
  <si>
    <t>Desktops</t>
  </si>
  <si>
    <t>Cost of goods sold</t>
  </si>
  <si>
    <t>Total Cost of Laptops sold</t>
  </si>
  <si>
    <t>Total Cost of Desktops Sold</t>
  </si>
  <si>
    <t>Total Cost of Tab sold</t>
  </si>
  <si>
    <t>Total cost of mouse sold</t>
  </si>
  <si>
    <t>Total Cost of goods sold</t>
  </si>
  <si>
    <t>Other costs</t>
  </si>
  <si>
    <t>Total Cost</t>
  </si>
  <si>
    <t>Profit</t>
  </si>
  <si>
    <t>Purchases (in Rs)</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</si>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</sst>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sz val="16.0"/>
      <color theme="1"/>
      <name val="Arial"/>
      <scheme val="minor"/>
    </font>
    <font>
      <color theme="1"/>
      <name val="Arial"/>
    </font>
    <font>
      <sz val="16.0"/>
      <color theme="1"/>
      <name val="Arial"/>
    </font>
    <font>
      <color theme="1"/>
      <name val="Arial"/>
      <scheme val="minor"/>
    </font>
    <font>
      <b/>
      <color theme="1"/>
      <name val="Arial"/>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2" numFmtId="9" xfId="0" applyAlignment="1" applyFont="1" applyNumberFormat="1">
      <alignment horizontal="righ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2" numFmtId="164" xfId="0" applyAlignment="1" applyFont="1" applyNumberFormat="1">
      <alignment horizontal="right" vertical="bottom"/>
    </xf>
    <xf borderId="0" fillId="0" fontId="2" numFmtId="9" xfId="0" applyAlignment="1" applyFont="1" applyNumberFormat="1">
      <alignment vertical="bottom"/>
    </xf>
    <xf borderId="0" fillId="0" fontId="2" numFmtId="0" xfId="0" applyAlignment="1" applyFont="1">
      <alignment horizontal="right" vertical="bottom"/>
    </xf>
    <xf borderId="0" fillId="0" fontId="1" numFmtId="0" xfId="0" applyAlignment="1" applyFont="1">
      <alignment shrinkToFit="0" wrapText="1"/>
    </xf>
    <xf borderId="0" fillId="0" fontId="2" numFmtId="0" xfId="0" applyAlignment="1" applyFont="1">
      <alignment readingOrder="0" vertical="bottom"/>
    </xf>
    <xf borderId="0" fillId="0" fontId="2" numFmtId="10" xfId="0" applyAlignment="1" applyFont="1" applyNumberFormat="1">
      <alignment horizontal="right" vertical="bottom"/>
    </xf>
    <xf borderId="0" fillId="0" fontId="2" numFmtId="3" xfId="0" applyAlignment="1" applyFont="1" applyNumberFormat="1">
      <alignment horizontal="right" readingOrder="0" vertical="bottom"/>
    </xf>
    <xf borderId="0" fillId="0" fontId="4" numFmtId="4" xfId="0" applyFont="1" applyNumberFormat="1"/>
    <xf borderId="0" fillId="0" fontId="2" numFmtId="9" xfId="0" applyAlignment="1" applyFont="1" applyNumberFormat="1">
      <alignment horizontal="right" readingOrder="0" vertical="bottom"/>
    </xf>
    <xf borderId="0" fillId="0" fontId="2" numFmtId="10" xfId="0" applyAlignment="1" applyFont="1" applyNumberFormat="1">
      <alignment horizontal="right" readingOrder="0" vertical="bottom"/>
    </xf>
    <xf borderId="0" fillId="0" fontId="2" numFmtId="3" xfId="0" applyAlignment="1" applyFont="1" applyNumberFormat="1">
      <alignment horizontal="right" vertical="bottom"/>
    </xf>
    <xf borderId="0" fillId="0" fontId="2" numFmtId="3" xfId="0" applyAlignment="1" applyFont="1" applyNumberFormat="1">
      <alignment readingOrder="0" vertical="bottom"/>
    </xf>
    <xf borderId="0" fillId="2" fontId="2" numFmtId="0" xfId="0" applyAlignment="1" applyFill="1" applyFont="1">
      <alignment vertical="bottom"/>
    </xf>
    <xf borderId="0" fillId="2" fontId="5" numFmtId="0" xfId="0" applyAlignment="1" applyFont="1">
      <alignment vertical="bottom"/>
    </xf>
    <xf borderId="0" fillId="0" fontId="2" numFmtId="1" xfId="0" applyAlignment="1" applyFont="1" applyNumberFormat="1">
      <alignment horizontal="right" vertical="bottom"/>
    </xf>
    <xf borderId="0" fillId="0" fontId="4" numFmtId="3" xfId="0" applyFont="1" applyNumberFormat="1"/>
    <xf borderId="0" fillId="0" fontId="5" numFmtId="0" xfId="0" applyAlignment="1" applyFont="1">
      <alignment vertical="bottom"/>
    </xf>
    <xf borderId="0" fillId="0" fontId="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88"/>
  </cols>
  <sheetData>
    <row r="1">
      <c r="A1" s="1" t="s">
        <v>0</v>
      </c>
    </row>
    <row r="2" hidden="1">
      <c r="A2" s="1" t="s">
        <v>1</v>
      </c>
    </row>
    <row r="3" hidden="1">
      <c r="A3" s="1" t="s">
        <v>2</v>
      </c>
    </row>
    <row r="4" hidden="1">
      <c r="A4" s="1" t="s">
        <v>3</v>
      </c>
    </row>
    <row r="5" hidden="1">
      <c r="A5" s="1" t="s">
        <v>4</v>
      </c>
    </row>
    <row r="6" hidden="1">
      <c r="A6" s="1" t="s">
        <v>5</v>
      </c>
    </row>
    <row r="7" hidden="1">
      <c r="A7" s="1" t="s">
        <v>6</v>
      </c>
    </row>
    <row r="8" hidden="1">
      <c r="A8" s="1" t="s">
        <v>7</v>
      </c>
    </row>
    <row r="9" hidden="1">
      <c r="A9" s="1" t="s">
        <v>8</v>
      </c>
    </row>
    <row r="10" hidden="1">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1"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1" t="s">
        <v>11</v>
      </c>
      <c r="B12" s="2"/>
      <c r="C12" s="2"/>
      <c r="D12" s="2"/>
      <c r="E12" s="2"/>
      <c r="F12" s="2"/>
      <c r="G12" s="2"/>
      <c r="H12" s="2"/>
      <c r="I12" s="2"/>
      <c r="J12" s="2"/>
      <c r="K12" s="2"/>
      <c r="L12" s="2"/>
      <c r="M12" s="2"/>
      <c r="N12" s="2"/>
      <c r="O12" s="2"/>
      <c r="P12" s="2"/>
      <c r="Q12" s="2"/>
      <c r="R12" s="2"/>
      <c r="S12" s="2"/>
      <c r="T12" s="2"/>
      <c r="U12" s="2"/>
      <c r="V12" s="2"/>
      <c r="W12" s="2"/>
      <c r="X12" s="2"/>
      <c r="Y12" s="2"/>
      <c r="Z12" s="2"/>
    </row>
    <row r="13" hidden="1">
      <c r="A13" s="1" t="s">
        <v>12</v>
      </c>
      <c r="B13" s="2"/>
      <c r="C13" s="2"/>
      <c r="D13" s="2"/>
      <c r="E13" s="2"/>
      <c r="F13" s="2"/>
      <c r="G13" s="2"/>
      <c r="H13" s="2"/>
      <c r="I13" s="2"/>
      <c r="J13" s="2"/>
      <c r="K13" s="2"/>
      <c r="L13" s="2"/>
      <c r="M13" s="2"/>
      <c r="N13" s="2"/>
      <c r="O13" s="2"/>
      <c r="P13" s="2"/>
      <c r="Q13" s="2"/>
      <c r="R13" s="2"/>
      <c r="S13" s="2"/>
      <c r="T13" s="2"/>
      <c r="U13" s="2"/>
      <c r="V13" s="2"/>
      <c r="W13" s="2"/>
      <c r="X13" s="2"/>
      <c r="Y13" s="2"/>
      <c r="Z13" s="2"/>
    </row>
    <row r="14" hidden="1">
      <c r="A14" s="1" t="s">
        <v>13</v>
      </c>
      <c r="B14" s="2"/>
      <c r="C14" s="2"/>
      <c r="D14" s="2"/>
      <c r="E14" s="2"/>
      <c r="F14" s="2"/>
      <c r="G14" s="2"/>
      <c r="H14" s="2"/>
      <c r="I14" s="2"/>
      <c r="J14" s="2"/>
      <c r="K14" s="2"/>
      <c r="L14" s="2"/>
      <c r="M14" s="2"/>
      <c r="N14" s="2"/>
      <c r="O14" s="2"/>
      <c r="P14" s="2"/>
      <c r="Q14" s="2"/>
      <c r="R14" s="2"/>
      <c r="S14" s="2"/>
      <c r="T14" s="2"/>
      <c r="U14" s="2"/>
      <c r="V14" s="2"/>
      <c r="W14" s="2"/>
      <c r="X14" s="2"/>
      <c r="Y14" s="2"/>
      <c r="Z14" s="2"/>
    </row>
    <row r="15" hidden="1">
      <c r="A15" s="1" t="s">
        <v>14</v>
      </c>
      <c r="B15" s="3"/>
      <c r="C15" s="3"/>
      <c r="D15" s="3"/>
      <c r="E15" s="2"/>
      <c r="F15" s="2"/>
      <c r="G15" s="2"/>
      <c r="H15" s="2"/>
      <c r="I15" s="2"/>
      <c r="J15" s="2"/>
      <c r="K15" s="2"/>
      <c r="L15" s="2"/>
      <c r="M15" s="2"/>
      <c r="N15" s="2"/>
      <c r="O15" s="2"/>
      <c r="P15" s="2"/>
      <c r="Q15" s="2"/>
      <c r="R15" s="2"/>
      <c r="S15" s="2"/>
      <c r="T15" s="2"/>
      <c r="U15" s="2"/>
      <c r="V15" s="2"/>
      <c r="W15" s="2"/>
      <c r="X15" s="2"/>
      <c r="Y15" s="2"/>
      <c r="Z15" s="2"/>
    </row>
    <row r="16" hidden="1">
      <c r="A16" s="4" t="s">
        <v>15</v>
      </c>
      <c r="B16" s="3"/>
      <c r="C16" s="3"/>
      <c r="D16" s="2"/>
      <c r="E16" s="2"/>
      <c r="F16" s="2"/>
      <c r="G16" s="2"/>
      <c r="H16" s="2"/>
      <c r="I16" s="2"/>
      <c r="J16" s="2"/>
      <c r="K16" s="2"/>
      <c r="L16" s="2"/>
      <c r="M16" s="2"/>
      <c r="N16" s="2"/>
      <c r="O16" s="2"/>
      <c r="P16" s="2"/>
      <c r="Q16" s="2"/>
      <c r="R16" s="2"/>
      <c r="S16" s="2"/>
      <c r="T16" s="2"/>
      <c r="U16" s="2"/>
      <c r="V16" s="2"/>
      <c r="W16" s="2"/>
      <c r="X16" s="2"/>
      <c r="Y16" s="2"/>
      <c r="Z16" s="2"/>
    </row>
    <row r="17" hidden="1">
      <c r="A17" s="4" t="s">
        <v>16</v>
      </c>
      <c r="B17" s="3"/>
      <c r="C17" s="3"/>
      <c r="D17" s="3"/>
      <c r="E17" s="2"/>
      <c r="F17" s="2"/>
      <c r="G17" s="2"/>
      <c r="H17" s="2"/>
      <c r="I17" s="2"/>
      <c r="J17" s="2"/>
      <c r="K17" s="2"/>
      <c r="L17" s="2"/>
      <c r="M17" s="2"/>
      <c r="N17" s="2"/>
      <c r="O17" s="2"/>
      <c r="P17" s="2"/>
      <c r="Q17" s="2"/>
      <c r="R17" s="2"/>
      <c r="S17" s="2"/>
      <c r="T17" s="2"/>
      <c r="U17" s="2"/>
      <c r="V17" s="2"/>
      <c r="W17" s="2"/>
      <c r="X17" s="2"/>
      <c r="Y17" s="2"/>
      <c r="Z17" s="2"/>
    </row>
    <row r="18" hidden="1">
      <c r="A18" s="5"/>
      <c r="B18" s="3"/>
      <c r="C18" s="2"/>
      <c r="D18" s="3"/>
      <c r="E18" s="2"/>
      <c r="F18" s="2"/>
      <c r="G18" s="2"/>
      <c r="H18" s="2"/>
      <c r="I18" s="2"/>
      <c r="J18" s="2"/>
      <c r="K18" s="2"/>
      <c r="L18" s="2"/>
      <c r="M18" s="2"/>
      <c r="N18" s="2"/>
      <c r="O18" s="2"/>
      <c r="P18" s="2"/>
      <c r="Q18" s="2"/>
      <c r="R18" s="2"/>
      <c r="S18" s="2"/>
      <c r="T18" s="2"/>
      <c r="U18" s="2"/>
      <c r="V18" s="2"/>
      <c r="W18" s="2"/>
      <c r="X18" s="2"/>
      <c r="Y18" s="2"/>
      <c r="Z18" s="2"/>
    </row>
    <row r="19">
      <c r="A19" s="5"/>
      <c r="B19" s="3"/>
      <c r="C19" s="2"/>
      <c r="D19" s="2"/>
      <c r="E19" s="2"/>
      <c r="F19" s="2"/>
      <c r="G19" s="2"/>
      <c r="H19" s="2"/>
      <c r="I19" s="2"/>
      <c r="J19" s="2"/>
      <c r="K19" s="2"/>
      <c r="L19" s="2"/>
      <c r="M19" s="2"/>
      <c r="N19" s="2"/>
      <c r="O19" s="2"/>
      <c r="P19" s="2"/>
      <c r="Q19" s="2"/>
      <c r="R19" s="2"/>
      <c r="S19" s="2"/>
      <c r="T19" s="2"/>
      <c r="U19" s="2"/>
      <c r="V19" s="2"/>
      <c r="W19" s="2"/>
      <c r="X19" s="2"/>
      <c r="Y19" s="2"/>
      <c r="Z19" s="2"/>
    </row>
    <row r="20">
      <c r="A20" s="5"/>
      <c r="B20" s="3"/>
      <c r="C20" s="3"/>
      <c r="D20" s="3"/>
      <c r="E20" s="2"/>
      <c r="F20" s="2"/>
      <c r="G20" s="2"/>
      <c r="H20" s="2"/>
      <c r="I20" s="2"/>
      <c r="J20" s="2"/>
      <c r="K20" s="2"/>
      <c r="L20" s="2"/>
      <c r="M20" s="2"/>
      <c r="N20" s="2"/>
      <c r="O20" s="2"/>
      <c r="P20" s="2"/>
      <c r="Q20" s="2"/>
      <c r="R20" s="2"/>
      <c r="S20" s="2"/>
      <c r="T20" s="2"/>
      <c r="U20" s="2"/>
      <c r="V20" s="2"/>
      <c r="W20" s="2"/>
      <c r="X20" s="2"/>
      <c r="Y20" s="2"/>
      <c r="Z20" s="2"/>
    </row>
    <row r="21">
      <c r="A21" s="5"/>
      <c r="B21" s="2"/>
      <c r="C21" s="2"/>
      <c r="D21" s="2"/>
      <c r="E21" s="2"/>
      <c r="F21" s="2"/>
      <c r="G21" s="2"/>
      <c r="H21" s="2"/>
      <c r="I21" s="2"/>
      <c r="J21" s="2"/>
      <c r="K21" s="2"/>
      <c r="L21" s="2"/>
      <c r="M21" s="2"/>
      <c r="N21" s="2"/>
      <c r="O21" s="2"/>
      <c r="P21" s="2"/>
      <c r="Q21" s="2"/>
      <c r="R21" s="2"/>
      <c r="S21" s="2"/>
      <c r="T21" s="2"/>
      <c r="U21" s="2"/>
      <c r="V21" s="2"/>
      <c r="W21" s="2"/>
      <c r="X21" s="2"/>
      <c r="Y21" s="2"/>
      <c r="Z21" s="2"/>
    </row>
    <row r="22">
      <c r="A22" s="5"/>
      <c r="B22" s="2"/>
      <c r="C22" s="2"/>
      <c r="D22" s="2"/>
      <c r="E22" s="2"/>
      <c r="F22" s="2"/>
      <c r="G22" s="2"/>
      <c r="H22" s="2"/>
      <c r="I22" s="2"/>
      <c r="J22" s="2"/>
      <c r="K22" s="2"/>
      <c r="L22" s="2"/>
      <c r="M22" s="2"/>
      <c r="N22" s="2"/>
      <c r="O22" s="2"/>
      <c r="P22" s="2"/>
      <c r="Q22" s="2"/>
      <c r="R22" s="2"/>
      <c r="S22" s="2"/>
      <c r="T22" s="2"/>
      <c r="U22" s="2"/>
      <c r="V22" s="2"/>
      <c r="W22" s="2"/>
      <c r="X22" s="2"/>
      <c r="Y22" s="2"/>
      <c r="Z22" s="2"/>
    </row>
    <row r="23">
      <c r="A23" s="5"/>
      <c r="B23" s="2"/>
      <c r="C23" s="2"/>
      <c r="D23" s="2"/>
      <c r="E23" s="2"/>
      <c r="F23" s="2"/>
      <c r="G23" s="2"/>
      <c r="H23" s="2"/>
      <c r="I23" s="2"/>
      <c r="J23" s="2"/>
      <c r="K23" s="2"/>
      <c r="L23" s="2"/>
      <c r="M23" s="2"/>
      <c r="N23" s="2"/>
      <c r="O23" s="2"/>
      <c r="P23" s="2"/>
      <c r="Q23" s="2"/>
      <c r="R23" s="2"/>
      <c r="S23" s="2"/>
      <c r="T23" s="2"/>
      <c r="U23" s="2"/>
      <c r="V23" s="2"/>
      <c r="W23" s="2"/>
      <c r="X23" s="2"/>
      <c r="Y23" s="2"/>
      <c r="Z23" s="2"/>
    </row>
    <row r="24">
      <c r="A24" s="5"/>
      <c r="B24" s="6"/>
      <c r="C24" s="6"/>
      <c r="D24" s="6"/>
      <c r="E24" s="6"/>
      <c r="F24" s="6"/>
      <c r="G24" s="6"/>
      <c r="H24" s="6"/>
      <c r="I24" s="6"/>
      <c r="J24" s="7"/>
      <c r="K24" s="2"/>
      <c r="L24" s="2"/>
      <c r="M24" s="2"/>
      <c r="N24" s="2"/>
      <c r="O24" s="2"/>
      <c r="P24" s="2"/>
      <c r="Q24" s="2"/>
      <c r="R24" s="2"/>
      <c r="S24" s="2"/>
      <c r="T24" s="2"/>
      <c r="U24" s="2"/>
      <c r="V24" s="2"/>
      <c r="W24" s="2"/>
      <c r="X24" s="2"/>
      <c r="Y24" s="2"/>
      <c r="Z24" s="2"/>
    </row>
    <row r="25">
      <c r="A25" s="5"/>
      <c r="B25" s="6"/>
      <c r="C25" s="6"/>
      <c r="D25" s="6"/>
      <c r="E25" s="6"/>
      <c r="F25" s="6"/>
      <c r="G25" s="6"/>
      <c r="H25" s="6"/>
      <c r="I25" s="6"/>
      <c r="J25" s="7"/>
      <c r="K25" s="2"/>
      <c r="L25" s="2"/>
      <c r="M25" s="2"/>
      <c r="N25" s="2"/>
      <c r="O25" s="2"/>
      <c r="P25" s="2"/>
      <c r="Q25" s="2"/>
      <c r="R25" s="2"/>
      <c r="S25" s="2"/>
      <c r="T25" s="2"/>
      <c r="U25" s="2"/>
      <c r="V25" s="2"/>
      <c r="W25" s="2"/>
      <c r="X25" s="2"/>
      <c r="Y25" s="2"/>
      <c r="Z25" s="2"/>
    </row>
    <row r="26">
      <c r="A26" s="5"/>
      <c r="B26" s="6"/>
      <c r="C26" s="6"/>
      <c r="D26" s="6"/>
      <c r="E26" s="6"/>
      <c r="F26" s="6"/>
      <c r="G26" s="6"/>
      <c r="H26" s="6"/>
      <c r="I26" s="6"/>
      <c r="J26" s="7"/>
      <c r="K26" s="2"/>
      <c r="L26" s="2"/>
      <c r="M26" s="2"/>
      <c r="N26" s="2"/>
      <c r="O26" s="2"/>
      <c r="P26" s="2"/>
      <c r="Q26" s="2"/>
      <c r="R26" s="2"/>
      <c r="S26" s="2"/>
      <c r="T26" s="2"/>
      <c r="U26" s="2"/>
      <c r="V26" s="2"/>
      <c r="W26" s="2"/>
      <c r="X26" s="2"/>
      <c r="Y26" s="2"/>
      <c r="Z26" s="2"/>
    </row>
    <row r="27">
      <c r="A27" s="5"/>
      <c r="B27" s="2"/>
      <c r="C27" s="2"/>
      <c r="D27" s="2"/>
      <c r="E27" s="2"/>
      <c r="F27" s="2"/>
      <c r="G27" s="2"/>
      <c r="H27" s="2"/>
      <c r="I27" s="2"/>
      <c r="J27" s="2"/>
      <c r="K27" s="2"/>
      <c r="L27" s="2"/>
      <c r="M27" s="2"/>
      <c r="N27" s="2"/>
      <c r="O27" s="2"/>
      <c r="P27" s="2"/>
      <c r="Q27" s="2"/>
      <c r="R27" s="2"/>
      <c r="S27" s="2"/>
      <c r="T27" s="2"/>
      <c r="U27" s="2"/>
      <c r="V27" s="2"/>
      <c r="W27" s="2"/>
      <c r="X27" s="2"/>
      <c r="Y27" s="2"/>
      <c r="Z27" s="2"/>
    </row>
    <row r="28">
      <c r="A28" s="5"/>
      <c r="B28" s="2"/>
      <c r="C28" s="2"/>
      <c r="D28" s="2"/>
      <c r="E28" s="2"/>
      <c r="F28" s="2"/>
      <c r="G28" s="2"/>
      <c r="H28" s="2"/>
      <c r="I28" s="2"/>
      <c r="J28" s="2"/>
      <c r="K28" s="2"/>
      <c r="L28" s="2"/>
      <c r="M28" s="2"/>
      <c r="N28" s="2"/>
      <c r="O28" s="2"/>
      <c r="P28" s="2"/>
      <c r="Q28" s="2"/>
      <c r="R28" s="2"/>
      <c r="S28" s="2"/>
      <c r="T28" s="2"/>
      <c r="U28" s="2"/>
      <c r="V28" s="2"/>
      <c r="W28" s="2"/>
      <c r="X28" s="2"/>
      <c r="Y28" s="2"/>
      <c r="Z28" s="2"/>
    </row>
    <row r="29">
      <c r="A29" s="5"/>
      <c r="B29" s="8"/>
      <c r="C29" s="8"/>
      <c r="D29" s="2"/>
      <c r="E29" s="2"/>
      <c r="F29" s="2"/>
      <c r="G29" s="2"/>
      <c r="H29" s="2"/>
      <c r="I29" s="2"/>
      <c r="J29" s="2"/>
      <c r="K29" s="2"/>
      <c r="L29" s="2"/>
      <c r="M29" s="2"/>
      <c r="N29" s="2"/>
      <c r="O29" s="2"/>
      <c r="P29" s="2"/>
      <c r="Q29" s="2"/>
      <c r="R29" s="2"/>
      <c r="S29" s="2"/>
      <c r="T29" s="2"/>
      <c r="U29" s="2"/>
      <c r="V29" s="2"/>
      <c r="W29" s="2"/>
      <c r="X29" s="2"/>
      <c r="Y29" s="2"/>
      <c r="Z29" s="2"/>
    </row>
    <row r="30">
      <c r="A30" s="5"/>
      <c r="B30" s="8"/>
      <c r="C30" s="8"/>
      <c r="D30" s="2"/>
      <c r="E30" s="2"/>
      <c r="F30" s="2"/>
      <c r="G30" s="2"/>
      <c r="H30" s="2"/>
      <c r="I30" s="2"/>
      <c r="J30" s="2"/>
      <c r="K30" s="2"/>
      <c r="L30" s="2"/>
      <c r="M30" s="2"/>
      <c r="N30" s="2"/>
      <c r="O30" s="2"/>
      <c r="P30" s="2"/>
      <c r="Q30" s="2"/>
      <c r="R30" s="2"/>
      <c r="S30" s="2"/>
      <c r="T30" s="2"/>
      <c r="U30" s="2"/>
      <c r="V30" s="2"/>
      <c r="W30" s="2"/>
      <c r="X30" s="2"/>
      <c r="Y30" s="2"/>
      <c r="Z30" s="2"/>
    </row>
    <row r="31">
      <c r="A31" s="5"/>
      <c r="B31" s="8"/>
      <c r="C31" s="8"/>
      <c r="D31" s="2"/>
      <c r="E31" s="2"/>
      <c r="F31" s="2"/>
      <c r="G31" s="2"/>
      <c r="H31" s="2"/>
      <c r="I31" s="2"/>
      <c r="J31" s="2"/>
      <c r="K31" s="2"/>
      <c r="L31" s="2"/>
      <c r="M31" s="2"/>
      <c r="N31" s="2"/>
      <c r="O31" s="2"/>
      <c r="P31" s="2"/>
      <c r="Q31" s="2"/>
      <c r="R31" s="2"/>
      <c r="S31" s="2"/>
      <c r="T31" s="2"/>
      <c r="U31" s="2"/>
      <c r="V31" s="2"/>
      <c r="W31" s="2"/>
      <c r="X31" s="2"/>
      <c r="Y31" s="2"/>
      <c r="Z31" s="2"/>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39</v>
      </c>
      <c r="C1" s="19" t="s">
        <v>40</v>
      </c>
      <c r="D1" s="19" t="s">
        <v>41</v>
      </c>
      <c r="E1" s="19" t="s">
        <v>42</v>
      </c>
      <c r="F1" s="19" t="s">
        <v>43</v>
      </c>
      <c r="G1" s="19" t="s">
        <v>44</v>
      </c>
      <c r="H1" s="19" t="s">
        <v>45</v>
      </c>
      <c r="I1" s="19" t="s">
        <v>46</v>
      </c>
      <c r="J1" s="19" t="s">
        <v>47</v>
      </c>
      <c r="K1" s="19" t="s">
        <v>48</v>
      </c>
      <c r="L1" s="19" t="s">
        <v>49</v>
      </c>
      <c r="M1" s="19" t="s">
        <v>50</v>
      </c>
    </row>
    <row r="2">
      <c r="A2" s="22" t="s">
        <v>77</v>
      </c>
      <c r="B2" s="2"/>
      <c r="C2" s="2"/>
      <c r="D2" s="2"/>
      <c r="E2" s="2"/>
      <c r="F2" s="2"/>
      <c r="G2" s="2"/>
      <c r="H2" s="2"/>
      <c r="I2" s="2"/>
      <c r="J2" s="2"/>
      <c r="K2" s="2"/>
      <c r="L2" s="2"/>
      <c r="M2" s="2"/>
    </row>
    <row r="3">
      <c r="A3" s="2" t="s">
        <v>74</v>
      </c>
      <c r="B3" s="16">
        <f>'Cash Details'!B13</f>
        <v>1277391.88</v>
      </c>
      <c r="C3" s="16">
        <f>'Cash Details'!C13</f>
        <v>2626720.21</v>
      </c>
      <c r="D3" s="16">
        <f>'Cash Details'!D13</f>
        <v>4050336.585</v>
      </c>
      <c r="E3" s="16">
        <f>'Cash Details'!E13</f>
        <v>5550676.423</v>
      </c>
      <c r="F3" s="16">
        <f>'Cash Details'!F13</f>
        <v>7130262.119</v>
      </c>
      <c r="G3" s="16">
        <f>'Cash Details'!G13</f>
        <v>8791706.323</v>
      </c>
      <c r="H3" s="16">
        <f>'Cash Details'!H13</f>
        <v>10537715.33</v>
      </c>
      <c r="I3" s="16">
        <f>'Cash Details'!I13</f>
        <v>12371092.65</v>
      </c>
      <c r="J3" s="16">
        <f>'Cash Details'!J13</f>
        <v>14294742.62</v>
      </c>
      <c r="K3" s="16">
        <f>'Cash Details'!K13</f>
        <v>16311674.3</v>
      </c>
      <c r="L3" s="16">
        <f>'Cash Details'!L13</f>
        <v>18425005.37</v>
      </c>
      <c r="M3" s="16">
        <f>'Cash Details'!M13</f>
        <v>20637966.31</v>
      </c>
    </row>
    <row r="4">
      <c r="A4" s="2"/>
      <c r="B4" s="2"/>
      <c r="C4" s="2"/>
      <c r="D4" s="2"/>
      <c r="E4" s="2"/>
      <c r="F4" s="2"/>
      <c r="G4" s="2"/>
      <c r="H4" s="2"/>
      <c r="I4" s="2"/>
      <c r="J4" s="2"/>
      <c r="K4" s="2"/>
      <c r="L4" s="2"/>
      <c r="M4" s="2"/>
    </row>
    <row r="5">
      <c r="A5" s="22" t="s">
        <v>78</v>
      </c>
      <c r="B5" s="16">
        <f t="shared" ref="B5:M5" si="1">B3</f>
        <v>1277391.88</v>
      </c>
      <c r="C5" s="16">
        <f t="shared" si="1"/>
        <v>2626720.21</v>
      </c>
      <c r="D5" s="16">
        <f t="shared" si="1"/>
        <v>4050336.585</v>
      </c>
      <c r="E5" s="16">
        <f t="shared" si="1"/>
        <v>5550676.423</v>
      </c>
      <c r="F5" s="16">
        <f t="shared" si="1"/>
        <v>7130262.119</v>
      </c>
      <c r="G5" s="16">
        <f t="shared" si="1"/>
        <v>8791706.323</v>
      </c>
      <c r="H5" s="16">
        <f t="shared" si="1"/>
        <v>10537715.33</v>
      </c>
      <c r="I5" s="16">
        <f t="shared" si="1"/>
        <v>12371092.65</v>
      </c>
      <c r="J5" s="16">
        <f t="shared" si="1"/>
        <v>14294742.62</v>
      </c>
      <c r="K5" s="16">
        <f t="shared" si="1"/>
        <v>16311674.3</v>
      </c>
      <c r="L5" s="16">
        <f t="shared" si="1"/>
        <v>18425005.37</v>
      </c>
      <c r="M5" s="16">
        <f t="shared" si="1"/>
        <v>20637966.31</v>
      </c>
    </row>
    <row r="6">
      <c r="A6" s="2"/>
      <c r="B6" s="2"/>
      <c r="C6" s="2"/>
      <c r="D6" s="2"/>
      <c r="E6" s="2"/>
      <c r="F6" s="2"/>
      <c r="G6" s="2"/>
      <c r="H6" s="2"/>
      <c r="I6" s="2"/>
      <c r="J6" s="2"/>
      <c r="K6" s="2"/>
      <c r="L6" s="2"/>
      <c r="M6" s="2"/>
    </row>
    <row r="7">
      <c r="A7" s="22" t="s">
        <v>79</v>
      </c>
      <c r="B7" s="2"/>
      <c r="C7" s="2"/>
      <c r="D7" s="2"/>
      <c r="E7" s="2"/>
      <c r="F7" s="2"/>
      <c r="G7" s="2"/>
      <c r="H7" s="2"/>
      <c r="I7" s="2"/>
      <c r="J7" s="2"/>
      <c r="K7" s="2"/>
      <c r="L7" s="2"/>
      <c r="M7" s="2"/>
    </row>
    <row r="8">
      <c r="A8" s="2"/>
      <c r="B8" s="2"/>
      <c r="C8" s="2"/>
      <c r="D8" s="2"/>
      <c r="E8" s="2"/>
      <c r="F8" s="2"/>
      <c r="G8" s="2"/>
      <c r="H8" s="2"/>
      <c r="I8" s="2"/>
      <c r="J8" s="2"/>
      <c r="K8" s="2"/>
      <c r="L8" s="2"/>
      <c r="M8" s="2"/>
    </row>
    <row r="9">
      <c r="A9" s="22" t="s">
        <v>80</v>
      </c>
      <c r="B9" s="8">
        <v>0.0</v>
      </c>
      <c r="C9" s="8">
        <v>0.0</v>
      </c>
      <c r="D9" s="8">
        <v>0.0</v>
      </c>
      <c r="E9" s="8">
        <v>0.0</v>
      </c>
      <c r="F9" s="8">
        <v>0.0</v>
      </c>
      <c r="G9" s="8">
        <v>0.0</v>
      </c>
      <c r="H9" s="8">
        <v>0.0</v>
      </c>
      <c r="I9" s="8">
        <v>0.0</v>
      </c>
      <c r="J9" s="8">
        <v>0.0</v>
      </c>
      <c r="K9" s="8">
        <v>0.0</v>
      </c>
      <c r="L9" s="8">
        <v>0.0</v>
      </c>
      <c r="M9" s="8">
        <v>0.0</v>
      </c>
    </row>
    <row r="10">
      <c r="A10" s="2"/>
      <c r="B10" s="2"/>
      <c r="C10" s="2"/>
      <c r="D10" s="2"/>
      <c r="E10" s="2"/>
      <c r="F10" s="2"/>
      <c r="G10" s="2"/>
      <c r="H10" s="2"/>
      <c r="I10" s="2"/>
      <c r="J10" s="2"/>
      <c r="K10" s="2"/>
      <c r="L10" s="2"/>
      <c r="M10" s="2"/>
    </row>
    <row r="11">
      <c r="A11" s="22" t="s">
        <v>81</v>
      </c>
      <c r="B11" s="16">
        <f t="shared" ref="B11:M11" si="2">B5-B9</f>
        <v>1277391.88</v>
      </c>
      <c r="C11" s="16">
        <f t="shared" si="2"/>
        <v>2626720.21</v>
      </c>
      <c r="D11" s="16">
        <f t="shared" si="2"/>
        <v>4050336.585</v>
      </c>
      <c r="E11" s="16">
        <f t="shared" si="2"/>
        <v>5550676.423</v>
      </c>
      <c r="F11" s="16">
        <f t="shared" si="2"/>
        <v>7130262.119</v>
      </c>
      <c r="G11" s="16">
        <f t="shared" si="2"/>
        <v>8791706.323</v>
      </c>
      <c r="H11" s="16">
        <f t="shared" si="2"/>
        <v>10537715.33</v>
      </c>
      <c r="I11" s="16">
        <f t="shared" si="2"/>
        <v>12371092.65</v>
      </c>
      <c r="J11" s="16">
        <f t="shared" si="2"/>
        <v>14294742.62</v>
      </c>
      <c r="K11" s="16">
        <f t="shared" si="2"/>
        <v>16311674.3</v>
      </c>
      <c r="L11" s="16">
        <f t="shared" si="2"/>
        <v>18425005.37</v>
      </c>
      <c r="M11" s="16">
        <f t="shared" si="2"/>
        <v>20637966.31</v>
      </c>
    </row>
    <row r="12">
      <c r="A12" s="2"/>
      <c r="B12" s="2"/>
      <c r="C12" s="2"/>
      <c r="D12" s="2"/>
      <c r="E12" s="2"/>
      <c r="F12" s="2"/>
      <c r="G12" s="2"/>
      <c r="H12" s="2"/>
      <c r="I12" s="2"/>
      <c r="J12" s="2"/>
      <c r="K12" s="2"/>
      <c r="L12" s="2"/>
      <c r="M12" s="2"/>
    </row>
    <row r="13">
      <c r="A13" s="2" t="s">
        <v>82</v>
      </c>
      <c r="B13" s="8">
        <v>0.0</v>
      </c>
      <c r="C13" s="16">
        <f t="shared" ref="C13:M13" si="3">B15</f>
        <v>1277391.88</v>
      </c>
      <c r="D13" s="16">
        <f t="shared" si="3"/>
        <v>2626720.21</v>
      </c>
      <c r="E13" s="16">
        <f t="shared" si="3"/>
        <v>4050336.585</v>
      </c>
      <c r="F13" s="16">
        <f t="shared" si="3"/>
        <v>5550676.423</v>
      </c>
      <c r="G13" s="16">
        <f t="shared" si="3"/>
        <v>7130262.119</v>
      </c>
      <c r="H13" s="16">
        <f t="shared" si="3"/>
        <v>8791706.323</v>
      </c>
      <c r="I13" s="16">
        <f t="shared" si="3"/>
        <v>10537715.33</v>
      </c>
      <c r="J13" s="16">
        <f t="shared" si="3"/>
        <v>12371092.65</v>
      </c>
      <c r="K13" s="16">
        <f t="shared" si="3"/>
        <v>14294742.62</v>
      </c>
      <c r="L13" s="16">
        <f t="shared" si="3"/>
        <v>16311674.3</v>
      </c>
      <c r="M13" s="16">
        <f t="shared" si="3"/>
        <v>18425005.37</v>
      </c>
    </row>
    <row r="14">
      <c r="A14" s="2" t="s">
        <v>83</v>
      </c>
      <c r="B14" s="16">
        <f>'Sales and Costs-Cons'!B80</f>
        <v>1277391.88</v>
      </c>
      <c r="C14" s="16">
        <f>'Sales and Costs-Cons'!C80</f>
        <v>1349328.33</v>
      </c>
      <c r="D14" s="16">
        <f>'Sales and Costs-Cons'!D80</f>
        <v>1423616.375</v>
      </c>
      <c r="E14" s="16">
        <f>'Sales and Costs-Cons'!E80</f>
        <v>1500339.838</v>
      </c>
      <c r="F14" s="16">
        <f>'Sales and Costs-Cons'!F80</f>
        <v>1579585.697</v>
      </c>
      <c r="G14" s="16">
        <f>'Sales and Costs-Cons'!G80</f>
        <v>1661444.203</v>
      </c>
      <c r="H14" s="16">
        <f>'Sales and Costs-Cons'!H80</f>
        <v>1746009.012</v>
      </c>
      <c r="I14" s="16">
        <f>'Sales and Costs-Cons'!I80</f>
        <v>1833377.314</v>
      </c>
      <c r="J14" s="16">
        <f>'Sales and Costs-Cons'!J80</f>
        <v>1923649.975</v>
      </c>
      <c r="K14" s="16">
        <f>'Sales and Costs-Cons'!K80</f>
        <v>2016931.677</v>
      </c>
      <c r="L14" s="16">
        <f>'Sales and Costs-Cons'!L80</f>
        <v>2113331.072</v>
      </c>
      <c r="M14" s="16">
        <f>'Sales and Costs-Cons'!M80</f>
        <v>2212960.935</v>
      </c>
    </row>
    <row r="15">
      <c r="A15" s="2" t="s">
        <v>84</v>
      </c>
      <c r="B15" s="16">
        <f t="shared" ref="B15:M15" si="4">B13+B14</f>
        <v>1277391.88</v>
      </c>
      <c r="C15" s="16">
        <f t="shared" si="4"/>
        <v>2626720.21</v>
      </c>
      <c r="D15" s="16">
        <f t="shared" si="4"/>
        <v>4050336.585</v>
      </c>
      <c r="E15" s="16">
        <f t="shared" si="4"/>
        <v>5550676.423</v>
      </c>
      <c r="F15" s="16">
        <f t="shared" si="4"/>
        <v>7130262.119</v>
      </c>
      <c r="G15" s="16">
        <f t="shared" si="4"/>
        <v>8791706.323</v>
      </c>
      <c r="H15" s="16">
        <f t="shared" si="4"/>
        <v>10537715.33</v>
      </c>
      <c r="I15" s="16">
        <f t="shared" si="4"/>
        <v>12371092.65</v>
      </c>
      <c r="J15" s="16">
        <f t="shared" si="4"/>
        <v>14294742.62</v>
      </c>
      <c r="K15" s="16">
        <f t="shared" si="4"/>
        <v>16311674.3</v>
      </c>
      <c r="L15" s="16">
        <f t="shared" si="4"/>
        <v>18425005.37</v>
      </c>
      <c r="M15" s="16">
        <f t="shared" si="4"/>
        <v>20637966.31</v>
      </c>
    </row>
    <row r="16">
      <c r="A16" s="2"/>
      <c r="B16" s="2"/>
      <c r="C16" s="2"/>
      <c r="D16" s="2"/>
      <c r="E16" s="2"/>
      <c r="F16" s="2"/>
      <c r="G16" s="2"/>
      <c r="H16" s="2"/>
      <c r="I16" s="2"/>
      <c r="J16" s="2"/>
      <c r="K16" s="2"/>
      <c r="L16" s="2"/>
      <c r="M16" s="2"/>
    </row>
    <row r="17">
      <c r="A17" s="22" t="s">
        <v>85</v>
      </c>
      <c r="B17" s="16">
        <f t="shared" ref="B17:M17" si="5">B15-B11</f>
        <v>0</v>
      </c>
      <c r="C17" s="16">
        <f t="shared" si="5"/>
        <v>0</v>
      </c>
      <c r="D17" s="16">
        <f t="shared" si="5"/>
        <v>0</v>
      </c>
      <c r="E17" s="16">
        <f t="shared" si="5"/>
        <v>0</v>
      </c>
      <c r="F17" s="16">
        <f t="shared" si="5"/>
        <v>0</v>
      </c>
      <c r="G17" s="16">
        <f t="shared" si="5"/>
        <v>0</v>
      </c>
      <c r="H17" s="16">
        <f t="shared" si="5"/>
        <v>0</v>
      </c>
      <c r="I17" s="16">
        <f t="shared" si="5"/>
        <v>0</v>
      </c>
      <c r="J17" s="16">
        <f t="shared" si="5"/>
        <v>0</v>
      </c>
      <c r="K17" s="16">
        <f t="shared" si="5"/>
        <v>0</v>
      </c>
      <c r="L17" s="16">
        <f t="shared" si="5"/>
        <v>0</v>
      </c>
      <c r="M17" s="16">
        <f t="shared" si="5"/>
        <v>0</v>
      </c>
    </row>
    <row r="18">
      <c r="A18" s="2"/>
      <c r="B18" s="2"/>
      <c r="C18" s="2"/>
      <c r="D18" s="2"/>
      <c r="E18" s="2"/>
      <c r="F18" s="2"/>
      <c r="G18" s="2"/>
      <c r="H18" s="2"/>
      <c r="I18" s="2"/>
      <c r="J18" s="2"/>
      <c r="K18" s="2"/>
      <c r="L18" s="2"/>
      <c r="M1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17</v>
      </c>
      <c r="C1" s="2" t="s">
        <v>18</v>
      </c>
      <c r="D1" s="2" t="s">
        <v>19</v>
      </c>
      <c r="E1" s="2" t="s">
        <v>20</v>
      </c>
    </row>
    <row r="2">
      <c r="A2" s="10" t="s">
        <v>21</v>
      </c>
      <c r="B2" s="8"/>
      <c r="C2" s="8"/>
      <c r="D2" s="8"/>
      <c r="E2" s="8"/>
    </row>
    <row r="3">
      <c r="A3" s="2" t="s">
        <v>22</v>
      </c>
      <c r="B3" s="8">
        <v>100.0</v>
      </c>
      <c r="C3" s="8">
        <v>30.0</v>
      </c>
      <c r="D3" s="8">
        <v>20.0</v>
      </c>
      <c r="E3" s="8">
        <v>130.0</v>
      </c>
    </row>
    <row r="4">
      <c r="A4" s="2" t="s">
        <v>23</v>
      </c>
      <c r="B4" s="8">
        <v>45000.0</v>
      </c>
      <c r="C4" s="8">
        <v>30000.0</v>
      </c>
      <c r="D4" s="8">
        <v>15000.0</v>
      </c>
      <c r="E4" s="8">
        <v>150.0</v>
      </c>
    </row>
    <row r="5">
      <c r="A5" s="2" t="s">
        <v>24</v>
      </c>
      <c r="B5" s="3">
        <v>0.02</v>
      </c>
      <c r="C5" s="3">
        <v>0.03</v>
      </c>
      <c r="D5" s="3">
        <v>0.04</v>
      </c>
      <c r="E5" s="3">
        <v>0.04</v>
      </c>
    </row>
    <row r="6">
      <c r="A6" s="2" t="s">
        <v>25</v>
      </c>
      <c r="B6" s="3">
        <v>0.01</v>
      </c>
      <c r="C6" s="11">
        <v>0.015</v>
      </c>
      <c r="D6" s="3">
        <v>0.01</v>
      </c>
      <c r="E6" s="3">
        <v>0.01</v>
      </c>
    </row>
    <row r="7">
      <c r="A7" s="10" t="s">
        <v>26</v>
      </c>
      <c r="B7" s="3"/>
      <c r="C7" s="11"/>
      <c r="D7" s="3"/>
      <c r="E7" s="3"/>
    </row>
    <row r="8">
      <c r="A8" s="2" t="s">
        <v>22</v>
      </c>
      <c r="B8" s="12">
        <v>120.0</v>
      </c>
      <c r="C8" s="12">
        <v>62.0</v>
      </c>
      <c r="D8" s="12">
        <v>55.0</v>
      </c>
      <c r="E8" s="12">
        <v>164.0</v>
      </c>
      <c r="F8" s="13"/>
    </row>
    <row r="9">
      <c r="A9" s="2" t="s">
        <v>23</v>
      </c>
      <c r="B9" s="12">
        <v>37000.0</v>
      </c>
      <c r="C9" s="12">
        <v>30000.0</v>
      </c>
      <c r="D9" s="12">
        <v>18000.0</v>
      </c>
      <c r="E9" s="12">
        <v>140.0</v>
      </c>
      <c r="F9" s="13"/>
    </row>
    <row r="10">
      <c r="A10" s="2" t="s">
        <v>24</v>
      </c>
      <c r="B10" s="14">
        <v>0.01</v>
      </c>
      <c r="C10" s="14">
        <v>0.02</v>
      </c>
      <c r="D10" s="15">
        <v>0.018</v>
      </c>
      <c r="E10" s="15">
        <v>0.025</v>
      </c>
      <c r="F10" s="13"/>
    </row>
    <row r="11">
      <c r="A11" s="2" t="s">
        <v>25</v>
      </c>
      <c r="B11" s="15">
        <v>0.025</v>
      </c>
      <c r="C11" s="15">
        <v>0.022</v>
      </c>
      <c r="D11" s="14">
        <v>0.02</v>
      </c>
      <c r="E11" s="14">
        <v>0.01</v>
      </c>
      <c r="F11" s="13"/>
    </row>
    <row r="12">
      <c r="A12" s="10" t="s">
        <v>27</v>
      </c>
      <c r="B12" s="16"/>
      <c r="C12" s="16"/>
      <c r="D12" s="16"/>
      <c r="E12" s="16"/>
      <c r="F12" s="13"/>
    </row>
    <row r="13">
      <c r="A13" s="2" t="s">
        <v>22</v>
      </c>
      <c r="B13" s="12">
        <v>135.0</v>
      </c>
      <c r="C13" s="12">
        <v>70.0</v>
      </c>
      <c r="D13" s="12">
        <v>52.0</v>
      </c>
      <c r="E13" s="12">
        <v>145.0</v>
      </c>
      <c r="F13" s="13"/>
    </row>
    <row r="14">
      <c r="A14" s="2" t="s">
        <v>23</v>
      </c>
      <c r="B14" s="12">
        <v>42000.0</v>
      </c>
      <c r="C14" s="12">
        <v>28000.0</v>
      </c>
      <c r="D14" s="12">
        <v>15000.0</v>
      </c>
      <c r="E14" s="12">
        <v>200.0</v>
      </c>
      <c r="F14" s="13"/>
    </row>
    <row r="15">
      <c r="A15" s="2" t="s">
        <v>24</v>
      </c>
      <c r="B15" s="14">
        <v>0.01</v>
      </c>
      <c r="C15" s="14">
        <v>0.01</v>
      </c>
      <c r="D15" s="14">
        <v>0.02</v>
      </c>
      <c r="E15" s="14">
        <v>0.02</v>
      </c>
      <c r="F15" s="13"/>
    </row>
    <row r="16">
      <c r="A16" s="2" t="s">
        <v>25</v>
      </c>
      <c r="B16" s="15">
        <v>0.005</v>
      </c>
      <c r="C16" s="15">
        <v>0.005</v>
      </c>
      <c r="D16" s="15">
        <v>0.015</v>
      </c>
      <c r="E16" s="14">
        <v>0.01</v>
      </c>
      <c r="F16" s="13"/>
    </row>
    <row r="17">
      <c r="A17" s="2"/>
      <c r="B17" s="2"/>
      <c r="C17" s="2"/>
      <c r="D17" s="2"/>
      <c r="E17" s="2"/>
    </row>
    <row r="18">
      <c r="A18" s="2" t="s">
        <v>28</v>
      </c>
      <c r="B18" s="2" t="s">
        <v>17</v>
      </c>
      <c r="C18" s="2" t="s">
        <v>18</v>
      </c>
      <c r="D18" s="2" t="s">
        <v>19</v>
      </c>
      <c r="E18" s="2" t="s">
        <v>20</v>
      </c>
    </row>
    <row r="19">
      <c r="A19" s="2" t="s">
        <v>29</v>
      </c>
      <c r="B19" s="3">
        <v>0.2</v>
      </c>
      <c r="C19" s="3">
        <v>0.1</v>
      </c>
      <c r="D19" s="3">
        <v>0.3</v>
      </c>
      <c r="E19" s="3">
        <v>0.0</v>
      </c>
    </row>
    <row r="20">
      <c r="A20" s="2" t="s">
        <v>30</v>
      </c>
      <c r="B20" s="3">
        <v>0.3</v>
      </c>
      <c r="C20" s="3">
        <v>0.1</v>
      </c>
      <c r="D20" s="3">
        <v>0.3</v>
      </c>
      <c r="E20" s="3">
        <v>0.3</v>
      </c>
    </row>
    <row r="21">
      <c r="A21" s="2" t="s">
        <v>31</v>
      </c>
      <c r="B21" s="3">
        <v>0.3</v>
      </c>
      <c r="C21" s="3">
        <v>0.2</v>
      </c>
      <c r="D21" s="3">
        <v>0.0</v>
      </c>
      <c r="E21" s="3">
        <v>0.3</v>
      </c>
    </row>
    <row r="22">
      <c r="A22" s="2" t="s">
        <v>32</v>
      </c>
      <c r="B22" s="3">
        <v>0.15</v>
      </c>
      <c r="C22" s="3">
        <v>0.1</v>
      </c>
      <c r="D22" s="3">
        <v>0.0</v>
      </c>
      <c r="E22" s="3">
        <v>0.0</v>
      </c>
    </row>
    <row r="23">
      <c r="A23" s="2" t="s">
        <v>33</v>
      </c>
      <c r="B23" s="3">
        <v>0.05</v>
      </c>
      <c r="C23" s="3">
        <v>0.5</v>
      </c>
      <c r="D23" s="3">
        <v>0.4</v>
      </c>
      <c r="E23" s="3">
        <v>0.4</v>
      </c>
    </row>
    <row r="24">
      <c r="A24" s="2"/>
      <c r="B24" s="2"/>
      <c r="C24" s="2"/>
      <c r="D24" s="2"/>
      <c r="E24" s="2"/>
    </row>
    <row r="25">
      <c r="A25" s="2" t="s">
        <v>34</v>
      </c>
      <c r="B25" s="2" t="s">
        <v>17</v>
      </c>
      <c r="C25" s="2" t="s">
        <v>18</v>
      </c>
      <c r="D25" s="2" t="s">
        <v>19</v>
      </c>
      <c r="E25" s="2" t="s">
        <v>20</v>
      </c>
    </row>
    <row r="26">
      <c r="A26" s="2" t="s">
        <v>29</v>
      </c>
      <c r="B26" s="3">
        <v>0.1</v>
      </c>
      <c r="C26" s="3">
        <v>0.08</v>
      </c>
      <c r="D26" s="3">
        <v>0.1</v>
      </c>
      <c r="E26" s="3">
        <v>0.0</v>
      </c>
    </row>
    <row r="27">
      <c r="A27" s="2" t="s">
        <v>30</v>
      </c>
      <c r="B27" s="3">
        <v>0.12</v>
      </c>
      <c r="C27" s="3">
        <v>0.1</v>
      </c>
      <c r="D27" s="3">
        <v>0.1</v>
      </c>
      <c r="E27" s="3">
        <v>0.12</v>
      </c>
    </row>
    <row r="28">
      <c r="A28" s="2" t="s">
        <v>31</v>
      </c>
      <c r="B28" s="3">
        <v>0.1</v>
      </c>
      <c r="C28" s="3">
        <v>0.1</v>
      </c>
      <c r="D28" s="3">
        <v>0.0</v>
      </c>
      <c r="E28" s="3">
        <v>0.12</v>
      </c>
    </row>
    <row r="29">
      <c r="A29" s="2" t="s">
        <v>32</v>
      </c>
      <c r="B29" s="3">
        <v>0.14</v>
      </c>
      <c r="C29" s="3">
        <v>0.12</v>
      </c>
      <c r="D29" s="3">
        <v>0.0</v>
      </c>
      <c r="E29" s="3">
        <v>0.0</v>
      </c>
    </row>
    <row r="30">
      <c r="A30" s="2" t="s">
        <v>33</v>
      </c>
      <c r="B30" s="3">
        <v>0.15</v>
      </c>
      <c r="C30" s="3">
        <v>0.15</v>
      </c>
      <c r="D30" s="3">
        <v>0.15</v>
      </c>
      <c r="E30" s="3">
        <v>0.14</v>
      </c>
    </row>
    <row r="31">
      <c r="A31" s="2"/>
      <c r="B31" s="2"/>
      <c r="C31" s="2"/>
      <c r="D31" s="2"/>
      <c r="E31" s="2"/>
    </row>
    <row r="32">
      <c r="A32" s="2" t="s">
        <v>35</v>
      </c>
      <c r="B32" s="10" t="s">
        <v>21</v>
      </c>
      <c r="C32" s="10" t="s">
        <v>26</v>
      </c>
      <c r="D32" s="10" t="s">
        <v>27</v>
      </c>
      <c r="E32" s="2"/>
    </row>
    <row r="33">
      <c r="A33" s="2" t="s">
        <v>36</v>
      </c>
      <c r="B33" s="16">
        <v>100000.0</v>
      </c>
      <c r="C33" s="17">
        <v>150000.0</v>
      </c>
      <c r="D33" s="17">
        <v>150000.0</v>
      </c>
      <c r="E33" s="2"/>
    </row>
    <row r="34">
      <c r="A34" s="2" t="s">
        <v>37</v>
      </c>
      <c r="B34" s="16">
        <v>23000.0</v>
      </c>
      <c r="C34" s="17">
        <v>60000.0</v>
      </c>
      <c r="D34" s="17">
        <v>35000.0</v>
      </c>
      <c r="E34" s="2"/>
    </row>
    <row r="35">
      <c r="A35" s="2" t="s">
        <v>38</v>
      </c>
      <c r="B35" s="16">
        <v>220000.0</v>
      </c>
      <c r="C35" s="17">
        <v>305000.0</v>
      </c>
      <c r="D35" s="17">
        <v>200000.0</v>
      </c>
      <c r="E35" s="2"/>
    </row>
    <row r="36">
      <c r="A36" s="2"/>
      <c r="B36" s="2"/>
      <c r="C36" s="2"/>
      <c r="D36" s="2"/>
      <c r="E36" s="2"/>
    </row>
    <row r="37">
      <c r="A37" s="2"/>
      <c r="B37" s="2"/>
      <c r="C37" s="2"/>
      <c r="D37" s="2"/>
      <c r="E37" s="2"/>
    </row>
    <row r="38">
      <c r="A38" s="2"/>
      <c r="B38" s="2"/>
      <c r="C38" s="2"/>
      <c r="D38" s="2"/>
      <c r="E3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39</v>
      </c>
      <c r="C1" s="19" t="s">
        <v>40</v>
      </c>
      <c r="D1" s="19" t="s">
        <v>41</v>
      </c>
      <c r="E1" s="19" t="s">
        <v>42</v>
      </c>
      <c r="F1" s="19" t="s">
        <v>43</v>
      </c>
      <c r="G1" s="19" t="s">
        <v>44</v>
      </c>
      <c r="H1" s="19" t="s">
        <v>45</v>
      </c>
      <c r="I1" s="19" t="s">
        <v>46</v>
      </c>
      <c r="J1" s="19" t="s">
        <v>47</v>
      </c>
      <c r="K1" s="19" t="s">
        <v>48</v>
      </c>
      <c r="L1" s="19" t="s">
        <v>49</v>
      </c>
      <c r="M1" s="19" t="s">
        <v>50</v>
      </c>
    </row>
    <row r="2">
      <c r="A2" s="2" t="s">
        <v>51</v>
      </c>
      <c r="B2" s="2"/>
      <c r="C2" s="2"/>
      <c r="D2" s="2"/>
      <c r="E2" s="2"/>
      <c r="F2" s="2"/>
      <c r="G2" s="2"/>
      <c r="H2" s="2"/>
      <c r="I2" s="2"/>
      <c r="J2" s="2"/>
      <c r="K2" s="2"/>
      <c r="L2" s="2"/>
      <c r="M2" s="2"/>
    </row>
    <row r="3">
      <c r="A3" s="10" t="s">
        <v>21</v>
      </c>
      <c r="B3" s="8"/>
      <c r="C3" s="20"/>
      <c r="D3" s="20"/>
      <c r="E3" s="20"/>
      <c r="F3" s="20"/>
      <c r="G3" s="20"/>
      <c r="H3" s="20"/>
      <c r="I3" s="20"/>
      <c r="J3" s="20"/>
      <c r="K3" s="20"/>
      <c r="L3" s="20"/>
      <c r="M3" s="20"/>
    </row>
    <row r="4">
      <c r="A4" s="2" t="s">
        <v>52</v>
      </c>
      <c r="B4" s="8">
        <f>Assumptions!B3</f>
        <v>100</v>
      </c>
      <c r="C4" s="20">
        <f>B4*(1+Assumptions!$B5)</f>
        <v>102</v>
      </c>
      <c r="D4" s="20">
        <f>C4*(1+Assumptions!$B5)</f>
        <v>104.04</v>
      </c>
      <c r="E4" s="20">
        <f>D4*(1+Assumptions!$B5)</f>
        <v>106.1208</v>
      </c>
      <c r="F4" s="20">
        <f>E4*(1+Assumptions!$B5)</f>
        <v>108.243216</v>
      </c>
      <c r="G4" s="20">
        <f>F4*(1+Assumptions!$B5)</f>
        <v>110.4080803</v>
      </c>
      <c r="H4" s="20">
        <f>G4*(1+Assumptions!$B5)</f>
        <v>112.6162419</v>
      </c>
      <c r="I4" s="20">
        <f>H4*(1+Assumptions!$B5)</f>
        <v>114.8685668</v>
      </c>
      <c r="J4" s="20">
        <f>I4*(1+Assumptions!$B5)</f>
        <v>117.1659381</v>
      </c>
      <c r="K4" s="20">
        <f>J4*(1+Assumptions!$B5)</f>
        <v>119.5092569</v>
      </c>
      <c r="L4" s="20">
        <f>K4*(1+Assumptions!$B5)</f>
        <v>121.899442</v>
      </c>
      <c r="M4" s="20">
        <f>L4*(1+Assumptions!$B5)</f>
        <v>124.3374308</v>
      </c>
    </row>
    <row r="5">
      <c r="A5" s="2" t="s">
        <v>18</v>
      </c>
      <c r="B5" s="8">
        <f>Assumptions!C3</f>
        <v>30</v>
      </c>
      <c r="C5" s="20">
        <f>B5*(1+Assumptions!$C5)</f>
        <v>30.9</v>
      </c>
      <c r="D5" s="20">
        <f>C5*(1+Assumptions!$C5)</f>
        <v>31.827</v>
      </c>
      <c r="E5" s="20">
        <f>D5*(1+Assumptions!$C5)</f>
        <v>32.78181</v>
      </c>
      <c r="F5" s="20">
        <f>E5*(1+Assumptions!$C5)</f>
        <v>33.7652643</v>
      </c>
      <c r="G5" s="20">
        <f>F5*(1+Assumptions!$C5)</f>
        <v>34.77822223</v>
      </c>
      <c r="H5" s="20">
        <f>G5*(1+Assumptions!$C5)</f>
        <v>35.8215689</v>
      </c>
      <c r="I5" s="20">
        <f>H5*(1+Assumptions!$C5)</f>
        <v>36.89621596</v>
      </c>
      <c r="J5" s="20">
        <f>I5*(1+Assumptions!$C5)</f>
        <v>38.00310244</v>
      </c>
      <c r="K5" s="20">
        <f>J5*(1+Assumptions!$C5)</f>
        <v>39.14319551</v>
      </c>
      <c r="L5" s="20">
        <f>K5*(1+Assumptions!$C5)</f>
        <v>40.31749138</v>
      </c>
      <c r="M5" s="20">
        <f>L5*(1+Assumptions!$C5)</f>
        <v>41.52701612</v>
      </c>
    </row>
    <row r="6">
      <c r="A6" s="2" t="s">
        <v>19</v>
      </c>
      <c r="B6" s="8">
        <f>Assumptions!D3</f>
        <v>20</v>
      </c>
      <c r="C6" s="20">
        <f>B6*(1+Assumptions!$D5)</f>
        <v>20.8</v>
      </c>
      <c r="D6" s="20">
        <f>C6*(1+Assumptions!$D5)</f>
        <v>21.632</v>
      </c>
      <c r="E6" s="20">
        <f>D6*(1+Assumptions!$D5)</f>
        <v>22.49728</v>
      </c>
      <c r="F6" s="20">
        <f>E6*(1+Assumptions!$D5)</f>
        <v>23.3971712</v>
      </c>
      <c r="G6" s="20">
        <f>F6*(1+Assumptions!$D5)</f>
        <v>24.33305805</v>
      </c>
      <c r="H6" s="20">
        <f>G6*(1+Assumptions!$D5)</f>
        <v>25.30638037</v>
      </c>
      <c r="I6" s="20">
        <f>H6*(1+Assumptions!$D5)</f>
        <v>26.31863558</v>
      </c>
      <c r="J6" s="20">
        <f>I6*(1+Assumptions!$D5)</f>
        <v>27.37138101</v>
      </c>
      <c r="K6" s="20">
        <f>J6*(1+Assumptions!$D5)</f>
        <v>28.46623625</v>
      </c>
      <c r="L6" s="20">
        <f>K6*(1+Assumptions!$D5)</f>
        <v>29.6048857</v>
      </c>
      <c r="M6" s="20">
        <f>L6*(1+Assumptions!$D5)</f>
        <v>30.78908113</v>
      </c>
    </row>
    <row r="7">
      <c r="A7" s="2" t="s">
        <v>20</v>
      </c>
      <c r="B7" s="8">
        <f>Assumptions!E3</f>
        <v>130</v>
      </c>
      <c r="C7" s="20">
        <f>B7*(1+Assumptions!$E5)</f>
        <v>135.2</v>
      </c>
      <c r="D7" s="20">
        <f>C7*(1+Assumptions!$E5)</f>
        <v>140.608</v>
      </c>
      <c r="E7" s="20">
        <f>D7*(1+Assumptions!$E5)</f>
        <v>146.23232</v>
      </c>
      <c r="F7" s="20">
        <f>E7*(1+Assumptions!$E5)</f>
        <v>152.0816128</v>
      </c>
      <c r="G7" s="20">
        <f>F7*(1+Assumptions!$E5)</f>
        <v>158.1648773</v>
      </c>
      <c r="H7" s="20">
        <f>G7*(1+Assumptions!$E5)</f>
        <v>164.4914724</v>
      </c>
      <c r="I7" s="20">
        <f>H7*(1+Assumptions!$E5)</f>
        <v>171.0711313</v>
      </c>
      <c r="J7" s="20">
        <f>I7*(1+Assumptions!$E5)</f>
        <v>177.9139766</v>
      </c>
      <c r="K7" s="20">
        <f>J7*(1+Assumptions!$E5)</f>
        <v>185.0305356</v>
      </c>
      <c r="L7" s="20">
        <f>K7*(1+Assumptions!$E5)</f>
        <v>192.431757</v>
      </c>
      <c r="M7" s="20">
        <f>L7*(1+Assumptions!$E5)</f>
        <v>200.1290273</v>
      </c>
    </row>
    <row r="8">
      <c r="A8" s="10" t="s">
        <v>26</v>
      </c>
      <c r="B8" s="8"/>
      <c r="C8" s="20"/>
      <c r="D8" s="20"/>
      <c r="E8" s="20"/>
      <c r="F8" s="20"/>
      <c r="G8" s="20"/>
      <c r="H8" s="20"/>
      <c r="I8" s="20"/>
      <c r="J8" s="20"/>
      <c r="K8" s="20"/>
      <c r="L8" s="20"/>
      <c r="M8" s="20"/>
    </row>
    <row r="9">
      <c r="A9" s="2" t="s">
        <v>52</v>
      </c>
      <c r="B9" s="16">
        <f>Assumptions!$B8</f>
        <v>120</v>
      </c>
      <c r="C9" s="20">
        <f>B9*(1+Assumptions!$B10)</f>
        <v>121.2</v>
      </c>
      <c r="D9" s="20">
        <f>C9*(1+Assumptions!$B10)</f>
        <v>122.412</v>
      </c>
      <c r="E9" s="20">
        <f>D9*(1+Assumptions!$B10)</f>
        <v>123.63612</v>
      </c>
      <c r="F9" s="20">
        <f>E9*(1+Assumptions!$B10)</f>
        <v>124.8724812</v>
      </c>
      <c r="G9" s="20">
        <f>F9*(1+Assumptions!$B10)</f>
        <v>126.121206</v>
      </c>
      <c r="H9" s="20">
        <f>G9*(1+Assumptions!$B10)</f>
        <v>127.3824181</v>
      </c>
      <c r="I9" s="20">
        <f>H9*(1+Assumptions!$B10)</f>
        <v>128.6562423</v>
      </c>
      <c r="J9" s="20">
        <f>I9*(1+Assumptions!$B10)</f>
        <v>129.9428047</v>
      </c>
      <c r="K9" s="20">
        <f>J9*(1+Assumptions!$B10)</f>
        <v>131.2422327</v>
      </c>
      <c r="L9" s="20">
        <f>K9*(1+Assumptions!$B10)</f>
        <v>132.554655</v>
      </c>
      <c r="M9" s="20">
        <f>L9*(1+Assumptions!$B10)</f>
        <v>133.8802016</v>
      </c>
    </row>
    <row r="10">
      <c r="A10" s="2" t="s">
        <v>18</v>
      </c>
      <c r="B10" s="16">
        <f>Assumptions!$C8</f>
        <v>62</v>
      </c>
      <c r="C10" s="20">
        <f>B10*(1+Assumptions!$C10)</f>
        <v>63.24</v>
      </c>
      <c r="D10" s="20">
        <f>C10*(1+Assumptions!$C10)</f>
        <v>64.5048</v>
      </c>
      <c r="E10" s="20">
        <f>D10*(1+Assumptions!$C10)</f>
        <v>65.794896</v>
      </c>
      <c r="F10" s="20">
        <f>E10*(1+Assumptions!$C10)</f>
        <v>67.11079392</v>
      </c>
      <c r="G10" s="20">
        <f>F10*(1+Assumptions!$C10)</f>
        <v>68.4530098</v>
      </c>
      <c r="H10" s="20">
        <f>G10*(1+Assumptions!$C10)</f>
        <v>69.82206999</v>
      </c>
      <c r="I10" s="20">
        <f>H10*(1+Assumptions!$C10)</f>
        <v>71.21851139</v>
      </c>
      <c r="J10" s="20">
        <f>I10*(1+Assumptions!$C10)</f>
        <v>72.64288162</v>
      </c>
      <c r="K10" s="20">
        <f>J10*(1+Assumptions!$C10)</f>
        <v>74.09573925</v>
      </c>
      <c r="L10" s="20">
        <f>K10*(1+Assumptions!$C10)</f>
        <v>75.57765404</v>
      </c>
      <c r="M10" s="20">
        <f>L10*(1+Assumptions!$C10)</f>
        <v>77.08920712</v>
      </c>
    </row>
    <row r="11">
      <c r="A11" s="2" t="s">
        <v>19</v>
      </c>
      <c r="B11" s="16">
        <f>Assumptions!$D8</f>
        <v>55</v>
      </c>
      <c r="C11" s="20">
        <f>B11*(1+Assumptions!$D10)</f>
        <v>55.99</v>
      </c>
      <c r="D11" s="20">
        <f>C11*(1+Assumptions!$D10)</f>
        <v>56.99782</v>
      </c>
      <c r="E11" s="20">
        <f>D11*(1+Assumptions!$D10)</f>
        <v>58.02378076</v>
      </c>
      <c r="F11" s="20">
        <f>E11*(1+Assumptions!$D10)</f>
        <v>59.06820881</v>
      </c>
      <c r="G11" s="20">
        <f>F11*(1+Assumptions!$D10)</f>
        <v>60.13143657</v>
      </c>
      <c r="H11" s="20">
        <f>G11*(1+Assumptions!$D10)</f>
        <v>61.21380243</v>
      </c>
      <c r="I11" s="20">
        <f>H11*(1+Assumptions!$D10)</f>
        <v>62.31565087</v>
      </c>
      <c r="J11" s="20">
        <f>I11*(1+Assumptions!$D10)</f>
        <v>63.43733259</v>
      </c>
      <c r="K11" s="20">
        <f>J11*(1+Assumptions!$D10)</f>
        <v>64.57920458</v>
      </c>
      <c r="L11" s="20">
        <f>K11*(1+Assumptions!$D10)</f>
        <v>65.74163026</v>
      </c>
      <c r="M11" s="20">
        <f>L11*(1+Assumptions!$D10)</f>
        <v>66.9249796</v>
      </c>
    </row>
    <row r="12">
      <c r="A12" s="2" t="s">
        <v>20</v>
      </c>
      <c r="B12" s="16">
        <f>Assumptions!$E8</f>
        <v>164</v>
      </c>
      <c r="C12" s="20">
        <f>B12*(1+Assumptions!$E10)</f>
        <v>168.1</v>
      </c>
      <c r="D12" s="20">
        <f>C12*(1+Assumptions!$E10)</f>
        <v>172.3025</v>
      </c>
      <c r="E12" s="20">
        <f>D12*(1+Assumptions!$E10)</f>
        <v>176.6100625</v>
      </c>
      <c r="F12" s="20">
        <f>E12*(1+Assumptions!$E10)</f>
        <v>181.0253141</v>
      </c>
      <c r="G12" s="20">
        <f>F12*(1+Assumptions!$E10)</f>
        <v>185.5509469</v>
      </c>
      <c r="H12" s="20">
        <f>G12*(1+Assumptions!$E10)</f>
        <v>190.1897206</v>
      </c>
      <c r="I12" s="20">
        <f>H12*(1+Assumptions!$E10)</f>
        <v>194.9444636</v>
      </c>
      <c r="J12" s="20">
        <f>I12*(1+Assumptions!$E10)</f>
        <v>199.8180752</v>
      </c>
      <c r="K12" s="20">
        <f>J12*(1+Assumptions!$E10)</f>
        <v>204.8135271</v>
      </c>
      <c r="L12" s="20">
        <f>K12*(1+Assumptions!$E10)</f>
        <v>209.9338652</v>
      </c>
      <c r="M12" s="20">
        <f>L12*(1+Assumptions!$E10)</f>
        <v>215.1822119</v>
      </c>
    </row>
    <row r="13">
      <c r="A13" s="10" t="s">
        <v>27</v>
      </c>
      <c r="B13" s="8"/>
      <c r="C13" s="20"/>
      <c r="D13" s="20"/>
      <c r="E13" s="20"/>
      <c r="F13" s="20"/>
      <c r="G13" s="20"/>
      <c r="H13" s="20"/>
      <c r="I13" s="20"/>
      <c r="J13" s="20"/>
      <c r="K13" s="20"/>
      <c r="L13" s="20"/>
      <c r="M13" s="20"/>
    </row>
    <row r="14">
      <c r="A14" s="2" t="s">
        <v>52</v>
      </c>
      <c r="B14" s="16">
        <f>Assumptions!$B13</f>
        <v>135</v>
      </c>
      <c r="C14" s="20">
        <f>B14*(1+Assumptions!$B15)</f>
        <v>136.35</v>
      </c>
      <c r="D14" s="20">
        <f>C14*(1+Assumptions!$B15)</f>
        <v>137.7135</v>
      </c>
      <c r="E14" s="20">
        <f>D14*(1+Assumptions!$B15)</f>
        <v>139.090635</v>
      </c>
      <c r="F14" s="20">
        <f>E14*(1+Assumptions!$B15)</f>
        <v>140.4815414</v>
      </c>
      <c r="G14" s="20">
        <f>F14*(1+Assumptions!$B15)</f>
        <v>141.8863568</v>
      </c>
      <c r="H14" s="20">
        <f>G14*(1+Assumptions!$B15)</f>
        <v>143.3052203</v>
      </c>
      <c r="I14" s="20">
        <f>H14*(1+Assumptions!$B15)</f>
        <v>144.7382725</v>
      </c>
      <c r="J14" s="20">
        <f>I14*(1+Assumptions!$B15)</f>
        <v>146.1856553</v>
      </c>
      <c r="K14" s="20">
        <f>J14*(1+Assumptions!$B15)</f>
        <v>147.6475118</v>
      </c>
      <c r="L14" s="20">
        <f>K14*(1+Assumptions!$B15)</f>
        <v>149.1239869</v>
      </c>
      <c r="M14" s="20">
        <f>L14*(1+Assumptions!$B15)</f>
        <v>150.6152268</v>
      </c>
    </row>
    <row r="15">
      <c r="A15" s="2" t="s">
        <v>18</v>
      </c>
      <c r="B15" s="16">
        <f>Assumptions!$C13</f>
        <v>70</v>
      </c>
      <c r="C15" s="20">
        <f>B15*(1+Assumptions!$C15)</f>
        <v>70.7</v>
      </c>
      <c r="D15" s="20">
        <f>C15*(1+Assumptions!$C15)</f>
        <v>71.407</v>
      </c>
      <c r="E15" s="20">
        <f>D15*(1+Assumptions!$C15)</f>
        <v>72.12107</v>
      </c>
      <c r="F15" s="20">
        <f>E15*(1+Assumptions!$C15)</f>
        <v>72.8422807</v>
      </c>
      <c r="G15" s="20">
        <f>F15*(1+Assumptions!$C15)</f>
        <v>73.57070351</v>
      </c>
      <c r="H15" s="20">
        <f>G15*(1+Assumptions!$C15)</f>
        <v>74.30641054</v>
      </c>
      <c r="I15" s="20">
        <f>H15*(1+Assumptions!$C15)</f>
        <v>75.04947465</v>
      </c>
      <c r="J15" s="20">
        <f>I15*(1+Assumptions!$C15)</f>
        <v>75.79996939</v>
      </c>
      <c r="K15" s="20">
        <f>J15*(1+Assumptions!$C15)</f>
        <v>76.55796909</v>
      </c>
      <c r="L15" s="20">
        <f>K15*(1+Assumptions!$C15)</f>
        <v>77.32354878</v>
      </c>
      <c r="M15" s="20">
        <f>L15*(1+Assumptions!$C15)</f>
        <v>78.09678427</v>
      </c>
    </row>
    <row r="16">
      <c r="A16" s="2" t="s">
        <v>19</v>
      </c>
      <c r="B16" s="16">
        <f>Assumptions!$D13</f>
        <v>52</v>
      </c>
      <c r="C16" s="20">
        <f>B16*(1+Assumptions!$D15)</f>
        <v>53.04</v>
      </c>
      <c r="D16" s="20">
        <f>C16*(1+Assumptions!$D15)</f>
        <v>54.1008</v>
      </c>
      <c r="E16" s="20">
        <f>D16*(1+Assumptions!$D15)</f>
        <v>55.182816</v>
      </c>
      <c r="F16" s="20">
        <f>E16*(1+Assumptions!$D15)</f>
        <v>56.28647232</v>
      </c>
      <c r="G16" s="20">
        <f>F16*(1+Assumptions!$D15)</f>
        <v>57.41220177</v>
      </c>
      <c r="H16" s="20">
        <f>G16*(1+Assumptions!$D15)</f>
        <v>58.5604458</v>
      </c>
      <c r="I16" s="20">
        <f>H16*(1+Assumptions!$D15)</f>
        <v>59.73165472</v>
      </c>
      <c r="J16" s="20">
        <f>I16*(1+Assumptions!$D15)</f>
        <v>60.92628781</v>
      </c>
      <c r="K16" s="20">
        <f>J16*(1+Assumptions!$D15)</f>
        <v>62.14481357</v>
      </c>
      <c r="L16" s="20">
        <f>K16*(1+Assumptions!$D15)</f>
        <v>63.38770984</v>
      </c>
      <c r="M16" s="20">
        <f>L16*(1+Assumptions!$D15)</f>
        <v>64.65546404</v>
      </c>
    </row>
    <row r="17">
      <c r="A17" s="2" t="s">
        <v>20</v>
      </c>
      <c r="B17" s="16">
        <f>Assumptions!$E13</f>
        <v>145</v>
      </c>
      <c r="C17" s="20">
        <f>B17*(1+Assumptions!$E15)</f>
        <v>147.9</v>
      </c>
      <c r="D17" s="20">
        <f>C17*(1+Assumptions!$E15)</f>
        <v>150.858</v>
      </c>
      <c r="E17" s="20">
        <f>D17*(1+Assumptions!$E15)</f>
        <v>153.87516</v>
      </c>
      <c r="F17" s="20">
        <f>E17*(1+Assumptions!$E15)</f>
        <v>156.9526632</v>
      </c>
      <c r="G17" s="20">
        <f>F17*(1+Assumptions!$E15)</f>
        <v>160.0917165</v>
      </c>
      <c r="H17" s="20">
        <f>G17*(1+Assumptions!$E15)</f>
        <v>163.2935508</v>
      </c>
      <c r="I17" s="20">
        <f>H17*(1+Assumptions!$E15)</f>
        <v>166.5594218</v>
      </c>
      <c r="J17" s="20">
        <f>I17*(1+Assumptions!$E15)</f>
        <v>169.8906102</v>
      </c>
      <c r="K17" s="20">
        <f>J17*(1+Assumptions!$E15)</f>
        <v>173.2884225</v>
      </c>
      <c r="L17" s="20">
        <f>K17*(1+Assumptions!$E15)</f>
        <v>176.7541909</v>
      </c>
      <c r="M17" s="20">
        <f>L17*(1+Assumptions!$E15)</f>
        <v>180.2892747</v>
      </c>
    </row>
    <row r="18">
      <c r="A18" s="2"/>
      <c r="B18" s="2"/>
      <c r="C18" s="2"/>
      <c r="D18" s="2"/>
      <c r="E18" s="2"/>
      <c r="F18" s="2"/>
      <c r="G18" s="2"/>
      <c r="H18" s="2"/>
      <c r="I18" s="2"/>
      <c r="J18" s="2"/>
      <c r="K18" s="2"/>
      <c r="L18" s="2"/>
      <c r="M18" s="2"/>
    </row>
    <row r="19">
      <c r="A19" s="2" t="s">
        <v>23</v>
      </c>
      <c r="B19" s="2"/>
      <c r="C19" s="2"/>
      <c r="D19" s="2"/>
      <c r="E19" s="2"/>
      <c r="F19" s="2"/>
      <c r="G19" s="2"/>
      <c r="H19" s="2"/>
      <c r="I19" s="2"/>
      <c r="J19" s="2"/>
      <c r="K19" s="2"/>
      <c r="L19" s="2"/>
      <c r="M19" s="2"/>
    </row>
    <row r="20">
      <c r="A20" s="10" t="s">
        <v>21</v>
      </c>
      <c r="B20" s="8"/>
      <c r="C20" s="16"/>
      <c r="D20" s="16"/>
      <c r="E20" s="16"/>
      <c r="F20" s="16"/>
      <c r="G20" s="16"/>
      <c r="H20" s="16"/>
      <c r="I20" s="16"/>
      <c r="J20" s="16"/>
      <c r="K20" s="16"/>
      <c r="L20" s="16"/>
      <c r="M20" s="16"/>
    </row>
    <row r="21">
      <c r="A21" s="2" t="s">
        <v>52</v>
      </c>
      <c r="B21" s="8">
        <f>Assumptions!B4</f>
        <v>45000</v>
      </c>
      <c r="C21" s="16">
        <f>B21*(1+Assumptions!$B6)</f>
        <v>45450</v>
      </c>
      <c r="D21" s="16">
        <f>C21*(1+Assumptions!$B6)</f>
        <v>45904.5</v>
      </c>
      <c r="E21" s="16">
        <f>D21*(1+Assumptions!$B6)</f>
        <v>46363.545</v>
      </c>
      <c r="F21" s="16">
        <f>E21*(1+Assumptions!$B6)</f>
        <v>46827.18045</v>
      </c>
      <c r="G21" s="16">
        <f>F21*(1+Assumptions!$B6)</f>
        <v>47295.45225</v>
      </c>
      <c r="H21" s="16">
        <f>G21*(1+Assumptions!$B6)</f>
        <v>47768.40678</v>
      </c>
      <c r="I21" s="16">
        <f>H21*(1+Assumptions!$B6)</f>
        <v>48246.09084</v>
      </c>
      <c r="J21" s="16">
        <f>I21*(1+Assumptions!$B6)</f>
        <v>48728.55175</v>
      </c>
      <c r="K21" s="16">
        <f>J21*(1+Assumptions!$B6)</f>
        <v>49215.83727</v>
      </c>
      <c r="L21" s="16">
        <f>K21*(1+Assumptions!$B6)</f>
        <v>49707.99564</v>
      </c>
      <c r="M21" s="16">
        <f>L21*(1+Assumptions!$B6)</f>
        <v>50205.0756</v>
      </c>
    </row>
    <row r="22">
      <c r="A22" s="2" t="s">
        <v>18</v>
      </c>
      <c r="B22" s="8">
        <f>Assumptions!C4</f>
        <v>30000</v>
      </c>
      <c r="C22" s="16">
        <f>B22*(1+Assumptions!$C6)</f>
        <v>30450</v>
      </c>
      <c r="D22" s="16">
        <f>C22*(1+Assumptions!$C6)</f>
        <v>30906.75</v>
      </c>
      <c r="E22" s="16">
        <f>D22*(1+Assumptions!$C6)</f>
        <v>31370.35125</v>
      </c>
      <c r="F22" s="16">
        <f>E22*(1+Assumptions!$C6)</f>
        <v>31840.90652</v>
      </c>
      <c r="G22" s="16">
        <f>F22*(1+Assumptions!$C6)</f>
        <v>32318.52012</v>
      </c>
      <c r="H22" s="16">
        <f>G22*(1+Assumptions!$C6)</f>
        <v>32803.29792</v>
      </c>
      <c r="I22" s="16">
        <f>H22*(1+Assumptions!$C6)</f>
        <v>33295.34739</v>
      </c>
      <c r="J22" s="16">
        <f>I22*(1+Assumptions!$C6)</f>
        <v>33794.7776</v>
      </c>
      <c r="K22" s="16">
        <f>J22*(1+Assumptions!$C6)</f>
        <v>34301.69926</v>
      </c>
      <c r="L22" s="16">
        <f>K22*(1+Assumptions!$C6)</f>
        <v>34816.22475</v>
      </c>
      <c r="M22" s="16">
        <f>L22*(1+Assumptions!$C6)</f>
        <v>35338.46812</v>
      </c>
    </row>
    <row r="23">
      <c r="A23" s="2" t="s">
        <v>19</v>
      </c>
      <c r="B23" s="8">
        <f>Assumptions!D4</f>
        <v>15000</v>
      </c>
      <c r="C23" s="16">
        <f>B23*(1+Assumptions!$D6)</f>
        <v>15150</v>
      </c>
      <c r="D23" s="16">
        <f>C23*(1+Assumptions!$D6)</f>
        <v>15301.5</v>
      </c>
      <c r="E23" s="16">
        <f>D23*(1+Assumptions!$D6)</f>
        <v>15454.515</v>
      </c>
      <c r="F23" s="16">
        <f>E23*(1+Assumptions!$D6)</f>
        <v>15609.06015</v>
      </c>
      <c r="G23" s="16">
        <f>F23*(1+Assumptions!$D6)</f>
        <v>15765.15075</v>
      </c>
      <c r="H23" s="16">
        <f>G23*(1+Assumptions!$D6)</f>
        <v>15922.80226</v>
      </c>
      <c r="I23" s="16">
        <f>H23*(1+Assumptions!$D6)</f>
        <v>16082.03028</v>
      </c>
      <c r="J23" s="16">
        <f>I23*(1+Assumptions!$D6)</f>
        <v>16242.85058</v>
      </c>
      <c r="K23" s="16">
        <f>J23*(1+Assumptions!$D6)</f>
        <v>16405.27909</v>
      </c>
      <c r="L23" s="16">
        <f>K23*(1+Assumptions!$D6)</f>
        <v>16569.33188</v>
      </c>
      <c r="M23" s="16">
        <f>L23*(1+Assumptions!$D6)</f>
        <v>16735.0252</v>
      </c>
    </row>
    <row r="24">
      <c r="A24" s="2" t="s">
        <v>20</v>
      </c>
      <c r="B24" s="8">
        <f>Assumptions!E4</f>
        <v>150</v>
      </c>
      <c r="C24" s="16">
        <f>B24*(1+Assumptions!$E6)</f>
        <v>151.5</v>
      </c>
      <c r="D24" s="16">
        <f>C24*(1+Assumptions!$E6)</f>
        <v>153.015</v>
      </c>
      <c r="E24" s="16">
        <f>D24*(1+Assumptions!$E6)</f>
        <v>154.54515</v>
      </c>
      <c r="F24" s="16">
        <f>E24*(1+Assumptions!$E6)</f>
        <v>156.0906015</v>
      </c>
      <c r="G24" s="16">
        <f>F24*(1+Assumptions!$E6)</f>
        <v>157.6515075</v>
      </c>
      <c r="H24" s="16">
        <f>G24*(1+Assumptions!$E6)</f>
        <v>159.2280226</v>
      </c>
      <c r="I24" s="16">
        <f>H24*(1+Assumptions!$E6)</f>
        <v>160.8203028</v>
      </c>
      <c r="J24" s="16">
        <f>I24*(1+Assumptions!$E6)</f>
        <v>162.4285058</v>
      </c>
      <c r="K24" s="16">
        <f>J24*(1+Assumptions!$E6)</f>
        <v>164.0527909</v>
      </c>
      <c r="L24" s="16">
        <f>K24*(1+Assumptions!$E6)</f>
        <v>165.6933188</v>
      </c>
      <c r="M24" s="16">
        <f>L24*(1+Assumptions!$E6)</f>
        <v>167.350252</v>
      </c>
    </row>
    <row r="25">
      <c r="A25" s="10" t="s">
        <v>26</v>
      </c>
      <c r="B25" s="2"/>
      <c r="C25" s="2"/>
      <c r="D25" s="2"/>
      <c r="E25" s="2"/>
      <c r="F25" s="2"/>
      <c r="G25" s="2"/>
      <c r="H25" s="2"/>
      <c r="I25" s="2"/>
      <c r="J25" s="2"/>
      <c r="K25" s="2"/>
      <c r="L25" s="2"/>
      <c r="M25" s="2"/>
    </row>
    <row r="26">
      <c r="A26" s="2" t="s">
        <v>52</v>
      </c>
      <c r="B26" s="21">
        <f>Assumptions!$B9</f>
        <v>37000</v>
      </c>
      <c r="C26" s="21">
        <f>B26*(1+Assumptions!$B11)</f>
        <v>37925</v>
      </c>
      <c r="D26" s="21">
        <f>C26*(1+Assumptions!$B11)</f>
        <v>38873.125</v>
      </c>
      <c r="E26" s="21">
        <f>D26*(1+Assumptions!$B11)</f>
        <v>39844.95313</v>
      </c>
      <c r="F26" s="21">
        <f>E26*(1+Assumptions!$B11)</f>
        <v>40841.07695</v>
      </c>
      <c r="G26" s="21">
        <f>F26*(1+Assumptions!$B11)</f>
        <v>41862.10388</v>
      </c>
      <c r="H26" s="21">
        <f>G26*(1+Assumptions!$B11)</f>
        <v>42908.65647</v>
      </c>
      <c r="I26" s="21">
        <f>H26*(1+Assumptions!$B11)</f>
        <v>43981.37289</v>
      </c>
      <c r="J26" s="21">
        <f>I26*(1+Assumptions!$B11)</f>
        <v>45080.90721</v>
      </c>
      <c r="K26" s="21">
        <f>J26*(1+Assumptions!$B11)</f>
        <v>46207.92989</v>
      </c>
      <c r="L26" s="21">
        <f>K26*(1+Assumptions!$B11)</f>
        <v>47363.12814</v>
      </c>
      <c r="M26" s="21">
        <f>L26*(1+Assumptions!$B11)</f>
        <v>48547.20634</v>
      </c>
    </row>
    <row r="27">
      <c r="A27" s="2" t="s">
        <v>18</v>
      </c>
      <c r="B27" s="21">
        <f>Assumptions!$C9</f>
        <v>30000</v>
      </c>
      <c r="C27" s="21">
        <f>B27*(1+Assumptions!$C11)</f>
        <v>30660</v>
      </c>
      <c r="D27" s="21">
        <f>C27*(1+Assumptions!$C11)</f>
        <v>31334.52</v>
      </c>
      <c r="E27" s="21">
        <f>D27*(1+Assumptions!$C11)</f>
        <v>32023.87944</v>
      </c>
      <c r="F27" s="21">
        <f>E27*(1+Assumptions!$C11)</f>
        <v>32728.40479</v>
      </c>
      <c r="G27" s="21">
        <f>F27*(1+Assumptions!$C11)</f>
        <v>33448.42969</v>
      </c>
      <c r="H27" s="21">
        <f>G27*(1+Assumptions!$C11)</f>
        <v>34184.29515</v>
      </c>
      <c r="I27" s="21">
        <f>H27*(1+Assumptions!$C11)</f>
        <v>34936.34964</v>
      </c>
      <c r="J27" s="21">
        <f>I27*(1+Assumptions!$C11)</f>
        <v>35704.94933</v>
      </c>
      <c r="K27" s="21">
        <f>J27*(1+Assumptions!$C11)</f>
        <v>36490.45822</v>
      </c>
      <c r="L27" s="21">
        <f>K27*(1+Assumptions!$C11)</f>
        <v>37293.2483</v>
      </c>
      <c r="M27" s="21">
        <f>L27*(1+Assumptions!$C11)</f>
        <v>38113.69976</v>
      </c>
    </row>
    <row r="28">
      <c r="A28" s="2" t="s">
        <v>19</v>
      </c>
      <c r="B28" s="21">
        <f>Assumptions!$D9</f>
        <v>18000</v>
      </c>
      <c r="C28" s="21">
        <f>B28*(1+Assumptions!$D11)</f>
        <v>18360</v>
      </c>
      <c r="D28" s="21">
        <f>C28*(1+Assumptions!$D11)</f>
        <v>18727.2</v>
      </c>
      <c r="E28" s="21">
        <f>D28*(1+Assumptions!$D11)</f>
        <v>19101.744</v>
      </c>
      <c r="F28" s="21">
        <f>E28*(1+Assumptions!$D11)</f>
        <v>19483.77888</v>
      </c>
      <c r="G28" s="21">
        <f>F28*(1+Assumptions!$D11)</f>
        <v>19873.45446</v>
      </c>
      <c r="H28" s="21">
        <f>G28*(1+Assumptions!$D11)</f>
        <v>20270.92355</v>
      </c>
      <c r="I28" s="21">
        <f>H28*(1+Assumptions!$D11)</f>
        <v>20676.34202</v>
      </c>
      <c r="J28" s="21">
        <f>I28*(1+Assumptions!$D11)</f>
        <v>21089.86886</v>
      </c>
      <c r="K28" s="21">
        <f>J28*(1+Assumptions!$D11)</f>
        <v>21511.66624</v>
      </c>
      <c r="L28" s="21">
        <f>K28*(1+Assumptions!$D11)</f>
        <v>21941.89956</v>
      </c>
      <c r="M28" s="21">
        <f>L28*(1+Assumptions!$D11)</f>
        <v>22380.73755</v>
      </c>
    </row>
    <row r="29">
      <c r="A29" s="2" t="s">
        <v>20</v>
      </c>
      <c r="B29" s="21">
        <f>Assumptions!$E9</f>
        <v>140</v>
      </c>
      <c r="C29" s="21">
        <f>B29*(1+Assumptions!$E11)</f>
        <v>141.4</v>
      </c>
      <c r="D29" s="21">
        <f>C29*(1+Assumptions!$E11)</f>
        <v>142.814</v>
      </c>
      <c r="E29" s="21">
        <f>D29*(1+Assumptions!$E11)</f>
        <v>144.24214</v>
      </c>
      <c r="F29" s="21">
        <f>E29*(1+Assumptions!$E11)</f>
        <v>145.6845614</v>
      </c>
      <c r="G29" s="21">
        <f>F29*(1+Assumptions!$E11)</f>
        <v>147.141407</v>
      </c>
      <c r="H29" s="21">
        <f>G29*(1+Assumptions!$E11)</f>
        <v>148.6128211</v>
      </c>
      <c r="I29" s="21">
        <f>H29*(1+Assumptions!$E11)</f>
        <v>150.0989493</v>
      </c>
      <c r="J29" s="21">
        <f>I29*(1+Assumptions!$E11)</f>
        <v>151.5999388</v>
      </c>
      <c r="K29" s="21">
        <f>J29*(1+Assumptions!$E11)</f>
        <v>153.1159382</v>
      </c>
      <c r="L29" s="21">
        <f>K29*(1+Assumptions!$E11)</f>
        <v>154.6470976</v>
      </c>
      <c r="M29" s="21">
        <f>L29*(1+Assumptions!$E11)</f>
        <v>156.1935685</v>
      </c>
    </row>
    <row r="30">
      <c r="A30" s="10" t="s">
        <v>27</v>
      </c>
    </row>
    <row r="31">
      <c r="A31" s="2" t="s">
        <v>52</v>
      </c>
      <c r="B31" s="21">
        <f>Assumptions!$B14</f>
        <v>42000</v>
      </c>
      <c r="C31" s="21">
        <f>B31*(1+Assumptions!$B16)</f>
        <v>42210</v>
      </c>
      <c r="D31" s="21">
        <f>C31*(1+Assumptions!$B16)</f>
        <v>42421.05</v>
      </c>
      <c r="E31" s="21">
        <f>D31*(1+Assumptions!$B16)</f>
        <v>42633.15525</v>
      </c>
      <c r="F31" s="21">
        <f>E31*(1+Assumptions!$B16)</f>
        <v>42846.32103</v>
      </c>
      <c r="G31" s="21">
        <f>F31*(1+Assumptions!$B16)</f>
        <v>43060.55263</v>
      </c>
      <c r="H31" s="21">
        <f>G31*(1+Assumptions!$B16)</f>
        <v>43275.85539</v>
      </c>
      <c r="I31" s="21">
        <f>H31*(1+Assumptions!$B16)</f>
        <v>43492.23467</v>
      </c>
      <c r="J31" s="21">
        <f>I31*(1+Assumptions!$B16)</f>
        <v>43709.69584</v>
      </c>
      <c r="K31" s="21">
        <f>J31*(1+Assumptions!$B16)</f>
        <v>43928.24432</v>
      </c>
      <c r="L31" s="21">
        <f>K31*(1+Assumptions!$B16)</f>
        <v>44147.88555</v>
      </c>
      <c r="M31" s="21">
        <f>L31*(1+Assumptions!$B16)</f>
        <v>44368.62497</v>
      </c>
    </row>
    <row r="32">
      <c r="A32" s="2" t="s">
        <v>18</v>
      </c>
      <c r="B32" s="21">
        <f>Assumptions!$C14</f>
        <v>28000</v>
      </c>
      <c r="C32" s="21">
        <f>B32*(1+Assumptions!$C16)</f>
        <v>28140</v>
      </c>
      <c r="D32" s="21">
        <f>C32*(1+Assumptions!$C16)</f>
        <v>28280.7</v>
      </c>
      <c r="E32" s="21">
        <f>D32*(1+Assumptions!$C16)</f>
        <v>28422.1035</v>
      </c>
      <c r="F32" s="21">
        <f>E32*(1+Assumptions!$C16)</f>
        <v>28564.21402</v>
      </c>
      <c r="G32" s="21">
        <f>F32*(1+Assumptions!$C16)</f>
        <v>28707.03509</v>
      </c>
      <c r="H32" s="21">
        <f>G32*(1+Assumptions!$C16)</f>
        <v>28850.57026</v>
      </c>
      <c r="I32" s="21">
        <f>H32*(1+Assumptions!$C16)</f>
        <v>28994.82311</v>
      </c>
      <c r="J32" s="21">
        <f>I32*(1+Assumptions!$C16)</f>
        <v>29139.79723</v>
      </c>
      <c r="K32" s="21">
        <f>J32*(1+Assumptions!$C16)</f>
        <v>29285.49622</v>
      </c>
      <c r="L32" s="21">
        <f>K32*(1+Assumptions!$C16)</f>
        <v>29431.9237</v>
      </c>
      <c r="M32" s="21">
        <f>L32*(1+Assumptions!$C16)</f>
        <v>29579.08332</v>
      </c>
    </row>
    <row r="33">
      <c r="A33" s="2" t="s">
        <v>19</v>
      </c>
      <c r="B33" s="21">
        <f>Assumptions!$D14</f>
        <v>15000</v>
      </c>
      <c r="C33" s="21">
        <f>B33*(1+Assumptions!$D16)</f>
        <v>15225</v>
      </c>
      <c r="D33" s="21">
        <f>C33*(1+Assumptions!$D16)</f>
        <v>15453.375</v>
      </c>
      <c r="E33" s="21">
        <f>D33*(1+Assumptions!$D16)</f>
        <v>15685.17563</v>
      </c>
      <c r="F33" s="21">
        <f>E33*(1+Assumptions!$D16)</f>
        <v>15920.45326</v>
      </c>
      <c r="G33" s="21">
        <f>F33*(1+Assumptions!$D16)</f>
        <v>16159.26006</v>
      </c>
      <c r="H33" s="21">
        <f>G33*(1+Assumptions!$D16)</f>
        <v>16401.64896</v>
      </c>
      <c r="I33" s="21">
        <f>H33*(1+Assumptions!$D16)</f>
        <v>16647.67369</v>
      </c>
      <c r="J33" s="21">
        <f>I33*(1+Assumptions!$D16)</f>
        <v>16897.3888</v>
      </c>
      <c r="K33" s="21">
        <f>J33*(1+Assumptions!$D16)</f>
        <v>17150.84963</v>
      </c>
      <c r="L33" s="21">
        <f>K33*(1+Assumptions!$D16)</f>
        <v>17408.11238</v>
      </c>
      <c r="M33" s="21">
        <f>L33*(1+Assumptions!$D16)</f>
        <v>17669.23406</v>
      </c>
    </row>
    <row r="34">
      <c r="A34" s="2" t="s">
        <v>20</v>
      </c>
      <c r="B34" s="21">
        <f>Assumptions!$E14</f>
        <v>200</v>
      </c>
      <c r="C34" s="21">
        <f>B34*(1+Assumptions!$E16)</f>
        <v>202</v>
      </c>
      <c r="D34" s="21">
        <f>C34*(1+Assumptions!$E16)</f>
        <v>204.02</v>
      </c>
      <c r="E34" s="21">
        <f>D34*(1+Assumptions!$E16)</f>
        <v>206.0602</v>
      </c>
      <c r="F34" s="21">
        <f>E34*(1+Assumptions!$E16)</f>
        <v>208.120802</v>
      </c>
      <c r="G34" s="21">
        <f>F34*(1+Assumptions!$E16)</f>
        <v>210.20201</v>
      </c>
      <c r="H34" s="21">
        <f>G34*(1+Assumptions!$E16)</f>
        <v>212.3040301</v>
      </c>
      <c r="I34" s="21">
        <f>H34*(1+Assumptions!$E16)</f>
        <v>214.4270704</v>
      </c>
      <c r="J34" s="21">
        <f>I34*(1+Assumptions!$E16)</f>
        <v>216.5713411</v>
      </c>
      <c r="K34" s="21">
        <f>J34*(1+Assumptions!$E16)</f>
        <v>218.7370545</v>
      </c>
      <c r="L34" s="21">
        <f>K34*(1+Assumptions!$E16)</f>
        <v>220.9244251</v>
      </c>
      <c r="M34" s="21">
        <f>L34*(1+Assumptions!$E16)</f>
        <v>223.1336693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39</v>
      </c>
      <c r="C1" s="19" t="s">
        <v>40</v>
      </c>
      <c r="D1" s="19" t="s">
        <v>41</v>
      </c>
      <c r="E1" s="19" t="s">
        <v>42</v>
      </c>
      <c r="F1" s="19" t="s">
        <v>43</v>
      </c>
      <c r="G1" s="19" t="s">
        <v>44</v>
      </c>
      <c r="H1" s="19" t="s">
        <v>45</v>
      </c>
      <c r="I1" s="19" t="s">
        <v>46</v>
      </c>
      <c r="J1" s="19" t="s">
        <v>47</v>
      </c>
      <c r="K1" s="19" t="s">
        <v>48</v>
      </c>
      <c r="L1" s="19" t="s">
        <v>49</v>
      </c>
      <c r="M1" s="19" t="s">
        <v>50</v>
      </c>
    </row>
    <row r="2">
      <c r="A2" s="22" t="s">
        <v>53</v>
      </c>
      <c r="B2" s="2"/>
      <c r="C2" s="2"/>
      <c r="D2" s="2"/>
      <c r="E2" s="2"/>
      <c r="F2" s="2"/>
      <c r="G2" s="2"/>
      <c r="H2" s="2"/>
      <c r="I2" s="2"/>
      <c r="J2" s="2"/>
      <c r="K2" s="2"/>
      <c r="L2" s="2"/>
      <c r="M2" s="2"/>
    </row>
    <row r="3">
      <c r="A3" s="2" t="s">
        <v>52</v>
      </c>
      <c r="B3" s="16">
        <f>'Calcs-1'!B4*'Calcs-1'!B21</f>
        <v>4500000</v>
      </c>
      <c r="C3" s="16">
        <f>'Calcs-1'!C4*'Calcs-1'!C21</f>
        <v>4635900</v>
      </c>
      <c r="D3" s="16">
        <f>'Calcs-1'!D4*'Calcs-1'!D21</f>
        <v>4775904.18</v>
      </c>
      <c r="E3" s="16">
        <f>'Calcs-1'!E4*'Calcs-1'!E21</f>
        <v>4920136.486</v>
      </c>
      <c r="F3" s="16">
        <f>'Calcs-1'!F4*'Calcs-1'!F21</f>
        <v>5068724.608</v>
      </c>
      <c r="G3" s="16">
        <f>'Calcs-1'!G4*'Calcs-1'!G21</f>
        <v>5221800.091</v>
      </c>
      <c r="H3" s="16">
        <f>'Calcs-1'!H4*'Calcs-1'!H21</f>
        <v>5379498.454</v>
      </c>
      <c r="I3" s="16">
        <f>'Calcs-1'!I4*'Calcs-1'!I21</f>
        <v>5541959.307</v>
      </c>
      <c r="J3" s="16">
        <f>'Calcs-1'!J4*'Calcs-1'!J21</f>
        <v>5709326.478</v>
      </c>
      <c r="K3" s="16">
        <f>'Calcs-1'!K4*'Calcs-1'!K21</f>
        <v>5881748.138</v>
      </c>
      <c r="L3" s="16">
        <f>'Calcs-1'!L4*'Calcs-1'!L21</f>
        <v>6059376.932</v>
      </c>
      <c r="M3" s="16">
        <f>'Calcs-1'!M4*'Calcs-1'!M21</f>
        <v>6242370.115</v>
      </c>
    </row>
    <row r="4">
      <c r="A4" s="2" t="s">
        <v>18</v>
      </c>
      <c r="B4" s="16">
        <f>'Calcs-1'!B5*'Calcs-1'!B22</f>
        <v>900000</v>
      </c>
      <c r="C4" s="16">
        <f>'Calcs-1'!C5*'Calcs-1'!C22</f>
        <v>940905</v>
      </c>
      <c r="D4" s="16">
        <f>'Calcs-1'!D5*'Calcs-1'!D22</f>
        <v>983669.1323</v>
      </c>
      <c r="E4" s="16">
        <f>'Calcs-1'!E5*'Calcs-1'!E22</f>
        <v>1028376.894</v>
      </c>
      <c r="F4" s="16">
        <f>'Calcs-1'!F5*'Calcs-1'!F22</f>
        <v>1075116.624</v>
      </c>
      <c r="G4" s="16">
        <f>'Calcs-1'!G5*'Calcs-1'!G22</f>
        <v>1123980.675</v>
      </c>
      <c r="H4" s="16">
        <f>'Calcs-1'!H5*'Calcs-1'!H22</f>
        <v>1175065.596</v>
      </c>
      <c r="I4" s="16">
        <f>'Calcs-1'!I5*'Calcs-1'!I22</f>
        <v>1228472.328</v>
      </c>
      <c r="J4" s="16">
        <f>'Calcs-1'!J5*'Calcs-1'!J22</f>
        <v>1284306.395</v>
      </c>
      <c r="K4" s="16">
        <f>'Calcs-1'!K5*'Calcs-1'!K22</f>
        <v>1342678.121</v>
      </c>
      <c r="L4" s="16">
        <f>'Calcs-1'!L5*'Calcs-1'!L22</f>
        <v>1403702.841</v>
      </c>
      <c r="M4" s="16">
        <f>'Calcs-1'!M5*'Calcs-1'!M22</f>
        <v>1467501.135</v>
      </c>
    </row>
    <row r="5">
      <c r="A5" s="2" t="s">
        <v>19</v>
      </c>
      <c r="B5" s="16">
        <f>'Calcs-1'!B6*'Calcs-1'!B23</f>
        <v>300000</v>
      </c>
      <c r="C5" s="16">
        <f>'Calcs-1'!C6*'Calcs-1'!C23</f>
        <v>315120</v>
      </c>
      <c r="D5" s="16">
        <f>'Calcs-1'!D6*'Calcs-1'!D23</f>
        <v>331002.048</v>
      </c>
      <c r="E5" s="16">
        <f>'Calcs-1'!E6*'Calcs-1'!E23</f>
        <v>347684.5512</v>
      </c>
      <c r="F5" s="16">
        <f>'Calcs-1'!F6*'Calcs-1'!F23</f>
        <v>365207.8526</v>
      </c>
      <c r="G5" s="16">
        <f>'Calcs-1'!G6*'Calcs-1'!G23</f>
        <v>383614.3284</v>
      </c>
      <c r="H5" s="16">
        <f>'Calcs-1'!H6*'Calcs-1'!H23</f>
        <v>402948.4905</v>
      </c>
      <c r="I5" s="16">
        <f>'Calcs-1'!I6*'Calcs-1'!I23</f>
        <v>423257.0944</v>
      </c>
      <c r="J5" s="16">
        <f>'Calcs-1'!J6*'Calcs-1'!J23</f>
        <v>444589.252</v>
      </c>
      <c r="K5" s="16">
        <f>'Calcs-1'!K6*'Calcs-1'!K23</f>
        <v>466996.5503</v>
      </c>
      <c r="L5" s="16">
        <f>'Calcs-1'!L6*'Calcs-1'!L23</f>
        <v>490533.1764</v>
      </c>
      <c r="M5" s="16">
        <f>'Calcs-1'!M6*'Calcs-1'!M23</f>
        <v>515256.0485</v>
      </c>
    </row>
    <row r="6">
      <c r="A6" s="2" t="s">
        <v>20</v>
      </c>
      <c r="B6" s="16">
        <f>'Calcs-1'!B7*'Calcs-1'!B24</f>
        <v>19500</v>
      </c>
      <c r="C6" s="16">
        <f>'Calcs-1'!C7*'Calcs-1'!C24</f>
        <v>20482.8</v>
      </c>
      <c r="D6" s="16">
        <f>'Calcs-1'!D7*'Calcs-1'!D24</f>
        <v>21515.13312</v>
      </c>
      <c r="E6" s="16">
        <f>'Calcs-1'!E7*'Calcs-1'!E24</f>
        <v>22599.49583</v>
      </c>
      <c r="F6" s="16">
        <f>'Calcs-1'!F7*'Calcs-1'!F24</f>
        <v>23738.51042</v>
      </c>
      <c r="G6" s="16">
        <f>'Calcs-1'!G7*'Calcs-1'!G24</f>
        <v>24934.93134</v>
      </c>
      <c r="H6" s="16">
        <f>'Calcs-1'!H7*'Calcs-1'!H24</f>
        <v>26191.65188</v>
      </c>
      <c r="I6" s="16">
        <f>'Calcs-1'!I7*'Calcs-1'!I24</f>
        <v>27511.71114</v>
      </c>
      <c r="J6" s="16">
        <f>'Calcs-1'!J7*'Calcs-1'!J24</f>
        <v>28898.30138</v>
      </c>
      <c r="K6" s="16">
        <f>'Calcs-1'!K7*'Calcs-1'!K24</f>
        <v>30354.77577</v>
      </c>
      <c r="L6" s="16">
        <f>'Calcs-1'!L7*'Calcs-1'!L24</f>
        <v>31884.65647</v>
      </c>
      <c r="M6" s="16">
        <f>'Calcs-1'!M7*'Calcs-1'!M24</f>
        <v>33491.64315</v>
      </c>
    </row>
    <row r="7">
      <c r="A7" s="22" t="s">
        <v>54</v>
      </c>
      <c r="B7" s="16">
        <f t="shared" ref="B7:M7" si="1">SUM(B3:B6)</f>
        <v>5719500</v>
      </c>
      <c r="C7" s="16">
        <f t="shared" si="1"/>
        <v>5912407.8</v>
      </c>
      <c r="D7" s="16">
        <f t="shared" si="1"/>
        <v>6112090.493</v>
      </c>
      <c r="E7" s="16">
        <f t="shared" si="1"/>
        <v>6318797.428</v>
      </c>
      <c r="F7" s="16">
        <f t="shared" si="1"/>
        <v>6532787.595</v>
      </c>
      <c r="G7" s="16">
        <f t="shared" si="1"/>
        <v>6754330.026</v>
      </c>
      <c r="H7" s="16">
        <f t="shared" si="1"/>
        <v>6983704.193</v>
      </c>
      <c r="I7" s="16">
        <f t="shared" si="1"/>
        <v>7221200.441</v>
      </c>
      <c r="J7" s="16">
        <f t="shared" si="1"/>
        <v>7467120.427</v>
      </c>
      <c r="K7" s="16">
        <f t="shared" si="1"/>
        <v>7721777.585</v>
      </c>
      <c r="L7" s="16">
        <f t="shared" si="1"/>
        <v>7985497.606</v>
      </c>
      <c r="M7" s="16">
        <f t="shared" si="1"/>
        <v>8258618.942</v>
      </c>
    </row>
    <row r="8">
      <c r="A8" s="2"/>
      <c r="B8" s="2"/>
      <c r="C8" s="2"/>
      <c r="D8" s="2"/>
      <c r="E8" s="2"/>
      <c r="F8" s="2"/>
      <c r="G8" s="2"/>
      <c r="H8" s="2"/>
      <c r="I8" s="2"/>
      <c r="J8" s="2"/>
      <c r="K8" s="2"/>
      <c r="L8" s="2"/>
      <c r="M8" s="2"/>
    </row>
    <row r="9">
      <c r="A9" s="23" t="s">
        <v>55</v>
      </c>
      <c r="B9" s="2"/>
      <c r="C9" s="2"/>
      <c r="D9" s="2"/>
      <c r="E9" s="2"/>
      <c r="F9" s="2"/>
      <c r="G9" s="2"/>
      <c r="H9" s="2"/>
      <c r="I9" s="2"/>
      <c r="J9" s="2"/>
      <c r="K9" s="2"/>
      <c r="L9" s="2"/>
      <c r="M9" s="2"/>
    </row>
    <row r="10">
      <c r="A10" s="22" t="s">
        <v>52</v>
      </c>
      <c r="B10" s="2"/>
      <c r="C10" s="2"/>
      <c r="D10" s="2"/>
      <c r="E10" s="2"/>
      <c r="F10" s="2"/>
      <c r="G10" s="2"/>
      <c r="H10" s="2"/>
      <c r="I10" s="2"/>
      <c r="J10" s="2"/>
      <c r="K10" s="2"/>
      <c r="L10" s="2"/>
      <c r="M10" s="2"/>
    </row>
    <row r="11">
      <c r="A11" s="2" t="s">
        <v>29</v>
      </c>
      <c r="B11" s="16">
        <f>B$3*Assumptions!$B19</f>
        <v>900000</v>
      </c>
      <c r="C11" s="16">
        <f>C$3*Assumptions!$B19</f>
        <v>927180</v>
      </c>
      <c r="D11" s="16">
        <f>D$3*Assumptions!$B19</f>
        <v>955180.836</v>
      </c>
      <c r="E11" s="16">
        <f>E$3*Assumptions!$B19</f>
        <v>984027.2972</v>
      </c>
      <c r="F11" s="16">
        <f>F$3*Assumptions!$B19</f>
        <v>1013744.922</v>
      </c>
      <c r="G11" s="16">
        <f>G$3*Assumptions!$B19</f>
        <v>1044360.018</v>
      </c>
      <c r="H11" s="16">
        <f>H$3*Assumptions!$B19</f>
        <v>1075899.691</v>
      </c>
      <c r="I11" s="16">
        <f>I$3*Assumptions!$B19</f>
        <v>1108391.861</v>
      </c>
      <c r="J11" s="16">
        <f>J$3*Assumptions!$B19</f>
        <v>1141865.296</v>
      </c>
      <c r="K11" s="16">
        <f>K$3*Assumptions!$B19</f>
        <v>1176349.628</v>
      </c>
      <c r="L11" s="16">
        <f>L$3*Assumptions!$B19</f>
        <v>1211875.386</v>
      </c>
      <c r="M11" s="16">
        <f>M$3*Assumptions!$B19</f>
        <v>1248474.023</v>
      </c>
    </row>
    <row r="12">
      <c r="A12" s="2" t="s">
        <v>30</v>
      </c>
      <c r="B12" s="16">
        <f>B$3*Assumptions!$B20</f>
        <v>1350000</v>
      </c>
      <c r="C12" s="16">
        <f>C$3*Assumptions!$B20</f>
        <v>1390770</v>
      </c>
      <c r="D12" s="16">
        <f>D$3*Assumptions!$B20</f>
        <v>1432771.254</v>
      </c>
      <c r="E12" s="16">
        <f>E$3*Assumptions!$B20</f>
        <v>1476040.946</v>
      </c>
      <c r="F12" s="16">
        <f>F$3*Assumptions!$B20</f>
        <v>1520617.382</v>
      </c>
      <c r="G12" s="16">
        <f>G$3*Assumptions!$B20</f>
        <v>1566540.027</v>
      </c>
      <c r="H12" s="16">
        <f>H$3*Assumptions!$B20</f>
        <v>1613849.536</v>
      </c>
      <c r="I12" s="16">
        <f>I$3*Assumptions!$B20</f>
        <v>1662587.792</v>
      </c>
      <c r="J12" s="16">
        <f>J$3*Assumptions!$B20</f>
        <v>1712797.944</v>
      </c>
      <c r="K12" s="16">
        <f>K$3*Assumptions!$B20</f>
        <v>1764524.441</v>
      </c>
      <c r="L12" s="16">
        <f>L$3*Assumptions!$B20</f>
        <v>1817813.08</v>
      </c>
      <c r="M12" s="16">
        <f>M$3*Assumptions!$B20</f>
        <v>1872711.035</v>
      </c>
    </row>
    <row r="13">
      <c r="A13" s="2" t="s">
        <v>31</v>
      </c>
      <c r="B13" s="16">
        <f>B$3*Assumptions!$B21</f>
        <v>1350000</v>
      </c>
      <c r="C13" s="16">
        <f>C$3*Assumptions!$B21</f>
        <v>1390770</v>
      </c>
      <c r="D13" s="16">
        <f>D$3*Assumptions!$B21</f>
        <v>1432771.254</v>
      </c>
      <c r="E13" s="16">
        <f>E$3*Assumptions!$B21</f>
        <v>1476040.946</v>
      </c>
      <c r="F13" s="16">
        <f>F$3*Assumptions!$B21</f>
        <v>1520617.382</v>
      </c>
      <c r="G13" s="16">
        <f>G$3*Assumptions!$B21</f>
        <v>1566540.027</v>
      </c>
      <c r="H13" s="16">
        <f>H$3*Assumptions!$B21</f>
        <v>1613849.536</v>
      </c>
      <c r="I13" s="16">
        <f>I$3*Assumptions!$B21</f>
        <v>1662587.792</v>
      </c>
      <c r="J13" s="16">
        <f>J$3*Assumptions!$B21</f>
        <v>1712797.944</v>
      </c>
      <c r="K13" s="16">
        <f>K$3*Assumptions!$B21</f>
        <v>1764524.441</v>
      </c>
      <c r="L13" s="16">
        <f>L$3*Assumptions!$B21</f>
        <v>1817813.08</v>
      </c>
      <c r="M13" s="16">
        <f>M$3*Assumptions!$B21</f>
        <v>1872711.035</v>
      </c>
    </row>
    <row r="14">
      <c r="A14" s="2" t="s">
        <v>32</v>
      </c>
      <c r="B14" s="16">
        <f>B$3*Assumptions!$B22</f>
        <v>675000</v>
      </c>
      <c r="C14" s="16">
        <f>C$3*Assumptions!$B22</f>
        <v>695385</v>
      </c>
      <c r="D14" s="16">
        <f>D$3*Assumptions!$B22</f>
        <v>716385.627</v>
      </c>
      <c r="E14" s="16">
        <f>E$3*Assumptions!$B22</f>
        <v>738020.4729</v>
      </c>
      <c r="F14" s="16">
        <f>F$3*Assumptions!$B22</f>
        <v>760308.6912</v>
      </c>
      <c r="G14" s="16">
        <f>G$3*Assumptions!$B22</f>
        <v>783270.0137</v>
      </c>
      <c r="H14" s="16">
        <f>H$3*Assumptions!$B22</f>
        <v>806924.7681</v>
      </c>
      <c r="I14" s="16">
        <f>I$3*Assumptions!$B22</f>
        <v>831293.8961</v>
      </c>
      <c r="J14" s="16">
        <f>J$3*Assumptions!$B22</f>
        <v>856398.9718</v>
      </c>
      <c r="K14" s="16">
        <f>K$3*Assumptions!$B22</f>
        <v>882262.2207</v>
      </c>
      <c r="L14" s="16">
        <f>L$3*Assumptions!$B22</f>
        <v>908906.5398</v>
      </c>
      <c r="M14" s="16">
        <f>M$3*Assumptions!$B22</f>
        <v>936355.5173</v>
      </c>
    </row>
    <row r="15">
      <c r="A15" s="2" t="s">
        <v>33</v>
      </c>
      <c r="B15" s="16">
        <f>B$3*Assumptions!$B23</f>
        <v>225000</v>
      </c>
      <c r="C15" s="16">
        <f>C$3*Assumptions!$B23</f>
        <v>231795</v>
      </c>
      <c r="D15" s="16">
        <f>D$3*Assumptions!$B23</f>
        <v>238795.209</v>
      </c>
      <c r="E15" s="16">
        <f>E$3*Assumptions!$B23</f>
        <v>246006.8243</v>
      </c>
      <c r="F15" s="16">
        <f>F$3*Assumptions!$B23</f>
        <v>253436.2304</v>
      </c>
      <c r="G15" s="16">
        <f>G$3*Assumptions!$B23</f>
        <v>261090.0046</v>
      </c>
      <c r="H15" s="16">
        <f>H$3*Assumptions!$B23</f>
        <v>268974.9227</v>
      </c>
      <c r="I15" s="16">
        <f>I$3*Assumptions!$B23</f>
        <v>277097.9654</v>
      </c>
      <c r="J15" s="16">
        <f>J$3*Assumptions!$B23</f>
        <v>285466.3239</v>
      </c>
      <c r="K15" s="16">
        <f>K$3*Assumptions!$B23</f>
        <v>294087.4069</v>
      </c>
      <c r="L15" s="16">
        <f>L$3*Assumptions!$B23</f>
        <v>302968.8466</v>
      </c>
      <c r="M15" s="16">
        <f>M$3*Assumptions!$B23</f>
        <v>312118.5058</v>
      </c>
    </row>
    <row r="16">
      <c r="A16" s="2"/>
      <c r="B16" s="2"/>
      <c r="C16" s="2"/>
      <c r="D16" s="2"/>
      <c r="E16" s="2"/>
      <c r="F16" s="2"/>
      <c r="G16" s="2"/>
      <c r="H16" s="2"/>
      <c r="I16" s="2"/>
      <c r="J16" s="2"/>
      <c r="K16" s="2"/>
      <c r="L16" s="2"/>
      <c r="M16" s="2"/>
    </row>
    <row r="17">
      <c r="A17" s="22" t="s">
        <v>56</v>
      </c>
      <c r="B17" s="2"/>
      <c r="C17" s="2"/>
      <c r="D17" s="2"/>
      <c r="E17" s="2"/>
      <c r="F17" s="2"/>
      <c r="G17" s="2"/>
      <c r="H17" s="2"/>
      <c r="I17" s="2"/>
      <c r="J17" s="2"/>
      <c r="K17" s="2"/>
      <c r="L17" s="2"/>
      <c r="M17" s="2"/>
    </row>
    <row r="18">
      <c r="A18" s="2" t="s">
        <v>29</v>
      </c>
      <c r="B18" s="16">
        <f>B$4*Assumptions!$C19</f>
        <v>90000</v>
      </c>
      <c r="C18" s="16">
        <f>C$4*Assumptions!$C19</f>
        <v>94090.5</v>
      </c>
      <c r="D18" s="16">
        <f>D$4*Assumptions!$C19</f>
        <v>98366.91323</v>
      </c>
      <c r="E18" s="16">
        <f>E$4*Assumptions!$C19</f>
        <v>102837.6894</v>
      </c>
      <c r="F18" s="16">
        <f>F$4*Assumptions!$C19</f>
        <v>107511.6624</v>
      </c>
      <c r="G18" s="16">
        <f>G$4*Assumptions!$C19</f>
        <v>112398.0675</v>
      </c>
      <c r="H18" s="16">
        <f>H$4*Assumptions!$C19</f>
        <v>117506.5596</v>
      </c>
      <c r="I18" s="16">
        <f>I$4*Assumptions!$C19</f>
        <v>122847.2328</v>
      </c>
      <c r="J18" s="16">
        <f>J$4*Assumptions!$C19</f>
        <v>128430.6395</v>
      </c>
      <c r="K18" s="16">
        <f>K$4*Assumptions!$C19</f>
        <v>134267.8121</v>
      </c>
      <c r="L18" s="16">
        <f>L$4*Assumptions!$C19</f>
        <v>140370.2841</v>
      </c>
      <c r="M18" s="16">
        <f>M$4*Assumptions!$C19</f>
        <v>146750.1135</v>
      </c>
    </row>
    <row r="19">
      <c r="A19" s="2" t="s">
        <v>30</v>
      </c>
      <c r="B19" s="16">
        <f>B$4*Assumptions!$C20</f>
        <v>90000</v>
      </c>
      <c r="C19" s="16">
        <f>C$4*Assumptions!$C20</f>
        <v>94090.5</v>
      </c>
      <c r="D19" s="16">
        <f>D$4*Assumptions!$C20</f>
        <v>98366.91323</v>
      </c>
      <c r="E19" s="16">
        <f>E$4*Assumptions!$C20</f>
        <v>102837.6894</v>
      </c>
      <c r="F19" s="16">
        <f>F$4*Assumptions!$C20</f>
        <v>107511.6624</v>
      </c>
      <c r="G19" s="16">
        <f>G$4*Assumptions!$C20</f>
        <v>112398.0675</v>
      </c>
      <c r="H19" s="16">
        <f>H$4*Assumptions!$C20</f>
        <v>117506.5596</v>
      </c>
      <c r="I19" s="16">
        <f>I$4*Assumptions!$C20</f>
        <v>122847.2328</v>
      </c>
      <c r="J19" s="16">
        <f>J$4*Assumptions!$C20</f>
        <v>128430.6395</v>
      </c>
      <c r="K19" s="16">
        <f>K$4*Assumptions!$C20</f>
        <v>134267.8121</v>
      </c>
      <c r="L19" s="16">
        <f>L$4*Assumptions!$C20</f>
        <v>140370.2841</v>
      </c>
      <c r="M19" s="16">
        <f>M$4*Assumptions!$C20</f>
        <v>146750.1135</v>
      </c>
    </row>
    <row r="20">
      <c r="A20" s="2" t="s">
        <v>31</v>
      </c>
      <c r="B20" s="16">
        <f>B$4*Assumptions!$C21</f>
        <v>180000</v>
      </c>
      <c r="C20" s="16">
        <f>C$4*Assumptions!$C21</f>
        <v>188181</v>
      </c>
      <c r="D20" s="16">
        <f>D$4*Assumptions!$C21</f>
        <v>196733.8265</v>
      </c>
      <c r="E20" s="16">
        <f>E$4*Assumptions!$C21</f>
        <v>205675.3789</v>
      </c>
      <c r="F20" s="16">
        <f>F$4*Assumptions!$C21</f>
        <v>215023.3248</v>
      </c>
      <c r="G20" s="16">
        <f>G$4*Assumptions!$C21</f>
        <v>224796.1349</v>
      </c>
      <c r="H20" s="16">
        <f>H$4*Assumptions!$C21</f>
        <v>235013.1193</v>
      </c>
      <c r="I20" s="16">
        <f>I$4*Assumptions!$C21</f>
        <v>245694.4655</v>
      </c>
      <c r="J20" s="16">
        <f>J$4*Assumptions!$C21</f>
        <v>256861.279</v>
      </c>
      <c r="K20" s="16">
        <f>K$4*Assumptions!$C21</f>
        <v>268535.6241</v>
      </c>
      <c r="L20" s="16">
        <f>L$4*Assumptions!$C21</f>
        <v>280740.5683</v>
      </c>
      <c r="M20" s="16">
        <f>M$4*Assumptions!$C21</f>
        <v>293500.2271</v>
      </c>
    </row>
    <row r="21">
      <c r="A21" s="2" t="s">
        <v>32</v>
      </c>
      <c r="B21" s="16">
        <f>B$4*Assumptions!$C22</f>
        <v>90000</v>
      </c>
      <c r="C21" s="16">
        <f>C$4*Assumptions!$C22</f>
        <v>94090.5</v>
      </c>
      <c r="D21" s="16">
        <f>D$4*Assumptions!$C22</f>
        <v>98366.91323</v>
      </c>
      <c r="E21" s="16">
        <f>E$4*Assumptions!$C22</f>
        <v>102837.6894</v>
      </c>
      <c r="F21" s="16">
        <f>F$4*Assumptions!$C22</f>
        <v>107511.6624</v>
      </c>
      <c r="G21" s="16">
        <f>G$4*Assumptions!$C22</f>
        <v>112398.0675</v>
      </c>
      <c r="H21" s="16">
        <f>H$4*Assumptions!$C22</f>
        <v>117506.5596</v>
      </c>
      <c r="I21" s="16">
        <f>I$4*Assumptions!$C22</f>
        <v>122847.2328</v>
      </c>
      <c r="J21" s="16">
        <f>J$4*Assumptions!$C22</f>
        <v>128430.6395</v>
      </c>
      <c r="K21" s="16">
        <f>K$4*Assumptions!$C22</f>
        <v>134267.8121</v>
      </c>
      <c r="L21" s="16">
        <f>L$4*Assumptions!$C22</f>
        <v>140370.2841</v>
      </c>
      <c r="M21" s="16">
        <f>M$4*Assumptions!$C22</f>
        <v>146750.1135</v>
      </c>
    </row>
    <row r="22">
      <c r="A22" s="2" t="s">
        <v>33</v>
      </c>
      <c r="B22" s="16">
        <f>B$4*Assumptions!$C23</f>
        <v>450000</v>
      </c>
      <c r="C22" s="16">
        <f>C$4*Assumptions!$C23</f>
        <v>470452.5</v>
      </c>
      <c r="D22" s="16">
        <f>D$4*Assumptions!$C23</f>
        <v>491834.5661</v>
      </c>
      <c r="E22" s="16">
        <f>E$4*Assumptions!$C23</f>
        <v>514188.4472</v>
      </c>
      <c r="F22" s="16">
        <f>F$4*Assumptions!$C23</f>
        <v>537558.3121</v>
      </c>
      <c r="G22" s="16">
        <f>G$4*Assumptions!$C23</f>
        <v>561990.3374</v>
      </c>
      <c r="H22" s="16">
        <f>H$4*Assumptions!$C23</f>
        <v>587532.7982</v>
      </c>
      <c r="I22" s="16">
        <f>I$4*Assumptions!$C23</f>
        <v>614236.1639</v>
      </c>
      <c r="J22" s="16">
        <f>J$4*Assumptions!$C23</f>
        <v>642153.1975</v>
      </c>
      <c r="K22" s="16">
        <f>K$4*Assumptions!$C23</f>
        <v>671339.0603</v>
      </c>
      <c r="L22" s="16">
        <f>L$4*Assumptions!$C23</f>
        <v>701851.4206</v>
      </c>
      <c r="M22" s="16">
        <f>M$4*Assumptions!$C23</f>
        <v>733750.5677</v>
      </c>
    </row>
    <row r="23">
      <c r="A23" s="2"/>
      <c r="B23" s="2"/>
      <c r="C23" s="2"/>
      <c r="D23" s="2"/>
      <c r="E23" s="2"/>
      <c r="F23" s="2"/>
      <c r="G23" s="2"/>
      <c r="H23" s="2"/>
      <c r="I23" s="2"/>
      <c r="J23" s="2"/>
      <c r="K23" s="2"/>
      <c r="L23" s="2"/>
      <c r="M23" s="2"/>
    </row>
    <row r="24">
      <c r="A24" s="22" t="s">
        <v>19</v>
      </c>
      <c r="B24" s="2"/>
      <c r="C24" s="2"/>
      <c r="D24" s="2"/>
      <c r="E24" s="2"/>
      <c r="F24" s="2"/>
      <c r="G24" s="2"/>
      <c r="H24" s="2"/>
      <c r="I24" s="2"/>
      <c r="J24" s="2"/>
      <c r="K24" s="2"/>
      <c r="L24" s="2"/>
      <c r="M24" s="2"/>
    </row>
    <row r="25">
      <c r="A25" s="2" t="s">
        <v>29</v>
      </c>
      <c r="B25" s="16">
        <f>B$5*Assumptions!$D19</f>
        <v>90000</v>
      </c>
      <c r="C25" s="16">
        <f>C$5*Assumptions!$D19</f>
        <v>94536</v>
      </c>
      <c r="D25" s="16">
        <f>D$5*Assumptions!$D19</f>
        <v>99300.6144</v>
      </c>
      <c r="E25" s="16">
        <f>E$5*Assumptions!$D19</f>
        <v>104305.3654</v>
      </c>
      <c r="F25" s="16">
        <f>F$5*Assumptions!$D19</f>
        <v>109562.3558</v>
      </c>
      <c r="G25" s="16">
        <f>G$5*Assumptions!$D19</f>
        <v>115084.2985</v>
      </c>
      <c r="H25" s="16">
        <f>H$5*Assumptions!$D19</f>
        <v>120884.5472</v>
      </c>
      <c r="I25" s="16">
        <f>I$5*Assumptions!$D19</f>
        <v>126977.1283</v>
      </c>
      <c r="J25" s="16">
        <f>J$5*Assumptions!$D19</f>
        <v>133376.7756</v>
      </c>
      <c r="K25" s="16">
        <f>K$5*Assumptions!$D19</f>
        <v>140098.9651</v>
      </c>
      <c r="L25" s="16">
        <f>L$5*Assumptions!$D19</f>
        <v>147159.9529</v>
      </c>
      <c r="M25" s="16">
        <f>M$5*Assumptions!$D19</f>
        <v>154576.8146</v>
      </c>
    </row>
    <row r="26">
      <c r="A26" s="2" t="s">
        <v>30</v>
      </c>
      <c r="B26" s="16">
        <f>B$5*Assumptions!$D20</f>
        <v>90000</v>
      </c>
      <c r="C26" s="16">
        <f>C$5*Assumptions!$D20</f>
        <v>94536</v>
      </c>
      <c r="D26" s="16">
        <f>D$5*Assumptions!$D20</f>
        <v>99300.6144</v>
      </c>
      <c r="E26" s="16">
        <f>E$5*Assumptions!$D20</f>
        <v>104305.3654</v>
      </c>
      <c r="F26" s="16">
        <f>F$5*Assumptions!$D20</f>
        <v>109562.3558</v>
      </c>
      <c r="G26" s="16">
        <f>G$5*Assumptions!$D20</f>
        <v>115084.2985</v>
      </c>
      <c r="H26" s="16">
        <f>H$5*Assumptions!$D20</f>
        <v>120884.5472</v>
      </c>
      <c r="I26" s="16">
        <f>I$5*Assumptions!$D20</f>
        <v>126977.1283</v>
      </c>
      <c r="J26" s="16">
        <f>J$5*Assumptions!$D20</f>
        <v>133376.7756</v>
      </c>
      <c r="K26" s="16">
        <f>K$5*Assumptions!$D20</f>
        <v>140098.9651</v>
      </c>
      <c r="L26" s="16">
        <f>L$5*Assumptions!$D20</f>
        <v>147159.9529</v>
      </c>
      <c r="M26" s="16">
        <f>M$5*Assumptions!$D20</f>
        <v>154576.8146</v>
      </c>
    </row>
    <row r="27">
      <c r="A27" s="2" t="s">
        <v>31</v>
      </c>
      <c r="B27" s="16">
        <f>B$5*Assumptions!$D21</f>
        <v>0</v>
      </c>
      <c r="C27" s="16">
        <f>C$5*Assumptions!$D21</f>
        <v>0</v>
      </c>
      <c r="D27" s="16">
        <f>D$5*Assumptions!$D21</f>
        <v>0</v>
      </c>
      <c r="E27" s="16">
        <f>E$5*Assumptions!$D21</f>
        <v>0</v>
      </c>
      <c r="F27" s="16">
        <f>F$5*Assumptions!$D21</f>
        <v>0</v>
      </c>
      <c r="G27" s="16">
        <f>G$5*Assumptions!$D21</f>
        <v>0</v>
      </c>
      <c r="H27" s="16">
        <f>H$5*Assumptions!$D21</f>
        <v>0</v>
      </c>
      <c r="I27" s="16">
        <f>I$5*Assumptions!$D21</f>
        <v>0</v>
      </c>
      <c r="J27" s="16">
        <f>J$5*Assumptions!$D21</f>
        <v>0</v>
      </c>
      <c r="K27" s="16">
        <f>K$5*Assumptions!$D21</f>
        <v>0</v>
      </c>
      <c r="L27" s="16">
        <f>L$5*Assumptions!$D21</f>
        <v>0</v>
      </c>
      <c r="M27" s="16">
        <f>M$5*Assumptions!$D21</f>
        <v>0</v>
      </c>
    </row>
    <row r="28">
      <c r="A28" s="2" t="s">
        <v>32</v>
      </c>
      <c r="B28" s="16">
        <f>B$5*Assumptions!$D22</f>
        <v>0</v>
      </c>
      <c r="C28" s="16">
        <f>C$5*Assumptions!$D22</f>
        <v>0</v>
      </c>
      <c r="D28" s="16">
        <f>D$5*Assumptions!$D22</f>
        <v>0</v>
      </c>
      <c r="E28" s="16">
        <f>E$5*Assumptions!$D22</f>
        <v>0</v>
      </c>
      <c r="F28" s="16">
        <f>F$5*Assumptions!$D22</f>
        <v>0</v>
      </c>
      <c r="G28" s="16">
        <f>G$5*Assumptions!$D22</f>
        <v>0</v>
      </c>
      <c r="H28" s="16">
        <f>H$5*Assumptions!$D22</f>
        <v>0</v>
      </c>
      <c r="I28" s="16">
        <f>I$5*Assumptions!$D22</f>
        <v>0</v>
      </c>
      <c r="J28" s="16">
        <f>J$5*Assumptions!$D22</f>
        <v>0</v>
      </c>
      <c r="K28" s="16">
        <f>K$5*Assumptions!$D22</f>
        <v>0</v>
      </c>
      <c r="L28" s="16">
        <f>L$5*Assumptions!$D22</f>
        <v>0</v>
      </c>
      <c r="M28" s="16">
        <f>M$5*Assumptions!$D22</f>
        <v>0</v>
      </c>
    </row>
    <row r="29">
      <c r="A29" s="2" t="s">
        <v>33</v>
      </c>
      <c r="B29" s="16">
        <f>B$5*Assumptions!$D23</f>
        <v>120000</v>
      </c>
      <c r="C29" s="16">
        <f>C$5*Assumptions!$D23</f>
        <v>126048</v>
      </c>
      <c r="D29" s="16">
        <f>D$5*Assumptions!$D23</f>
        <v>132400.8192</v>
      </c>
      <c r="E29" s="16">
        <f>E$5*Assumptions!$D23</f>
        <v>139073.8205</v>
      </c>
      <c r="F29" s="16">
        <f>F$5*Assumptions!$D23</f>
        <v>146083.141</v>
      </c>
      <c r="G29" s="16">
        <f>G$5*Assumptions!$D23</f>
        <v>153445.7313</v>
      </c>
      <c r="H29" s="16">
        <f>H$5*Assumptions!$D23</f>
        <v>161179.3962</v>
      </c>
      <c r="I29" s="16">
        <f>I$5*Assumptions!$D23</f>
        <v>169302.8378</v>
      </c>
      <c r="J29" s="16">
        <f>J$5*Assumptions!$D23</f>
        <v>177835.7008</v>
      </c>
      <c r="K29" s="16">
        <f>K$5*Assumptions!$D23</f>
        <v>186798.6201</v>
      </c>
      <c r="L29" s="16">
        <f>L$5*Assumptions!$D23</f>
        <v>196213.2706</v>
      </c>
      <c r="M29" s="16">
        <f>M$5*Assumptions!$D23</f>
        <v>206102.4194</v>
      </c>
    </row>
    <row r="30">
      <c r="A30" s="2"/>
      <c r="B30" s="2"/>
      <c r="C30" s="2"/>
      <c r="D30" s="2"/>
      <c r="E30" s="2"/>
      <c r="F30" s="2"/>
      <c r="G30" s="2"/>
      <c r="H30" s="2"/>
      <c r="I30" s="2"/>
      <c r="J30" s="2"/>
      <c r="K30" s="2"/>
      <c r="L30" s="2"/>
      <c r="M30" s="2"/>
    </row>
    <row r="31">
      <c r="A31" s="22" t="s">
        <v>20</v>
      </c>
      <c r="B31" s="2"/>
      <c r="C31" s="2"/>
      <c r="D31" s="2"/>
      <c r="E31" s="2"/>
      <c r="F31" s="2"/>
      <c r="G31" s="2"/>
      <c r="H31" s="2"/>
      <c r="I31" s="2"/>
      <c r="J31" s="2"/>
      <c r="K31" s="2"/>
      <c r="L31" s="2"/>
      <c r="M31" s="2"/>
    </row>
    <row r="32">
      <c r="A32" s="2" t="s">
        <v>29</v>
      </c>
      <c r="B32" s="16">
        <f>B$6*Assumptions!$E19</f>
        <v>0</v>
      </c>
      <c r="C32" s="16">
        <f>C$6*Assumptions!$E19</f>
        <v>0</v>
      </c>
      <c r="D32" s="16">
        <f>D$6*Assumptions!$E19</f>
        <v>0</v>
      </c>
      <c r="E32" s="16">
        <f>E$6*Assumptions!$E19</f>
        <v>0</v>
      </c>
      <c r="F32" s="16">
        <f>F$6*Assumptions!$E19</f>
        <v>0</v>
      </c>
      <c r="G32" s="16">
        <f>G$6*Assumptions!$E19</f>
        <v>0</v>
      </c>
      <c r="H32" s="16">
        <f>H$6*Assumptions!$E19</f>
        <v>0</v>
      </c>
      <c r="I32" s="16">
        <f>I$6*Assumptions!$E19</f>
        <v>0</v>
      </c>
      <c r="J32" s="16">
        <f>J$6*Assumptions!$E19</f>
        <v>0</v>
      </c>
      <c r="K32" s="16">
        <f>K$6*Assumptions!$E19</f>
        <v>0</v>
      </c>
      <c r="L32" s="16">
        <f>L$6*Assumptions!$E19</f>
        <v>0</v>
      </c>
      <c r="M32" s="16">
        <f>M$6*Assumptions!$E19</f>
        <v>0</v>
      </c>
    </row>
    <row r="33">
      <c r="A33" s="2" t="s">
        <v>30</v>
      </c>
      <c r="B33" s="16">
        <f>B$6*Assumptions!$E20</f>
        <v>5850</v>
      </c>
      <c r="C33" s="16">
        <f>C$6*Assumptions!$E20</f>
        <v>6144.84</v>
      </c>
      <c r="D33" s="16">
        <f>D$6*Assumptions!$E20</f>
        <v>6454.539936</v>
      </c>
      <c r="E33" s="16">
        <f>E$6*Assumptions!$E20</f>
        <v>6779.848749</v>
      </c>
      <c r="F33" s="16">
        <f>F$6*Assumptions!$E20</f>
        <v>7121.553126</v>
      </c>
      <c r="G33" s="16">
        <f>G$6*Assumptions!$E20</f>
        <v>7480.479403</v>
      </c>
      <c r="H33" s="16">
        <f>H$6*Assumptions!$E20</f>
        <v>7857.495565</v>
      </c>
      <c r="I33" s="16">
        <f>I$6*Assumptions!$E20</f>
        <v>8253.513342</v>
      </c>
      <c r="J33" s="16">
        <f>J$6*Assumptions!$E20</f>
        <v>8669.490414</v>
      </c>
      <c r="K33" s="16">
        <f>K$6*Assumptions!$E20</f>
        <v>9106.432731</v>
      </c>
      <c r="L33" s="16">
        <f>L$6*Assumptions!$E20</f>
        <v>9565.396941</v>
      </c>
      <c r="M33" s="16">
        <f>M$6*Assumptions!$E20</f>
        <v>10047.49295</v>
      </c>
    </row>
    <row r="34">
      <c r="A34" s="2" t="s">
        <v>31</v>
      </c>
      <c r="B34" s="16">
        <f>B$6*Assumptions!$E21</f>
        <v>5850</v>
      </c>
      <c r="C34" s="16">
        <f>C$6*Assumptions!$E21</f>
        <v>6144.84</v>
      </c>
      <c r="D34" s="16">
        <f>D$6*Assumptions!$E21</f>
        <v>6454.539936</v>
      </c>
      <c r="E34" s="16">
        <f>E$6*Assumptions!$E21</f>
        <v>6779.848749</v>
      </c>
      <c r="F34" s="16">
        <f>F$6*Assumptions!$E21</f>
        <v>7121.553126</v>
      </c>
      <c r="G34" s="16">
        <f>G$6*Assumptions!$E21</f>
        <v>7480.479403</v>
      </c>
      <c r="H34" s="16">
        <f>H$6*Assumptions!$E21</f>
        <v>7857.495565</v>
      </c>
      <c r="I34" s="16">
        <f>I$6*Assumptions!$E21</f>
        <v>8253.513342</v>
      </c>
      <c r="J34" s="16">
        <f>J$6*Assumptions!$E21</f>
        <v>8669.490414</v>
      </c>
      <c r="K34" s="16">
        <f>K$6*Assumptions!$E21</f>
        <v>9106.432731</v>
      </c>
      <c r="L34" s="16">
        <f>L$6*Assumptions!$E21</f>
        <v>9565.396941</v>
      </c>
      <c r="M34" s="16">
        <f>M$6*Assumptions!$E21</f>
        <v>10047.49295</v>
      </c>
    </row>
    <row r="35">
      <c r="A35" s="2" t="s">
        <v>32</v>
      </c>
      <c r="B35" s="16">
        <f>B$6*Assumptions!$E22</f>
        <v>0</v>
      </c>
      <c r="C35" s="16">
        <f>C$6*Assumptions!$E22</f>
        <v>0</v>
      </c>
      <c r="D35" s="16">
        <f>D$6*Assumptions!$E22</f>
        <v>0</v>
      </c>
      <c r="E35" s="16">
        <f>E$6*Assumptions!$E22</f>
        <v>0</v>
      </c>
      <c r="F35" s="16">
        <f>F$6*Assumptions!$E22</f>
        <v>0</v>
      </c>
      <c r="G35" s="16">
        <f>G$6*Assumptions!$E22</f>
        <v>0</v>
      </c>
      <c r="H35" s="16">
        <f>H$6*Assumptions!$E22</f>
        <v>0</v>
      </c>
      <c r="I35" s="16">
        <f>I$6*Assumptions!$E22</f>
        <v>0</v>
      </c>
      <c r="J35" s="16">
        <f>J$6*Assumptions!$E22</f>
        <v>0</v>
      </c>
      <c r="K35" s="16">
        <f>K$6*Assumptions!$E22</f>
        <v>0</v>
      </c>
      <c r="L35" s="16">
        <f>L$6*Assumptions!$E22</f>
        <v>0</v>
      </c>
      <c r="M35" s="16">
        <f>M$6*Assumptions!$E22</f>
        <v>0</v>
      </c>
    </row>
    <row r="36">
      <c r="A36" s="2" t="s">
        <v>33</v>
      </c>
      <c r="B36" s="16">
        <f>B$6*Assumptions!$E23</f>
        <v>7800</v>
      </c>
      <c r="C36" s="16">
        <f>C$6*Assumptions!$E23</f>
        <v>8193.12</v>
      </c>
      <c r="D36" s="16">
        <f>D$6*Assumptions!$E23</f>
        <v>8606.053248</v>
      </c>
      <c r="E36" s="16">
        <f>E$6*Assumptions!$E23</f>
        <v>9039.798332</v>
      </c>
      <c r="F36" s="16">
        <f>F$6*Assumptions!$E23</f>
        <v>9495.404168</v>
      </c>
      <c r="G36" s="16">
        <f>G$6*Assumptions!$E23</f>
        <v>9973.972538</v>
      </c>
      <c r="H36" s="16">
        <f>H$6*Assumptions!$E23</f>
        <v>10476.66075</v>
      </c>
      <c r="I36" s="16">
        <f>I$6*Assumptions!$E23</f>
        <v>11004.68446</v>
      </c>
      <c r="J36" s="16">
        <f>J$6*Assumptions!$E23</f>
        <v>11559.32055</v>
      </c>
      <c r="K36" s="16">
        <f>K$6*Assumptions!$E23</f>
        <v>12141.91031</v>
      </c>
      <c r="L36" s="16">
        <f>L$6*Assumptions!$E23</f>
        <v>12753.86259</v>
      </c>
      <c r="M36" s="16">
        <f>M$6*Assumptions!$E23</f>
        <v>13396.65726</v>
      </c>
    </row>
    <row r="37">
      <c r="A37" s="2"/>
      <c r="B37" s="2"/>
      <c r="C37" s="2"/>
      <c r="D37" s="2"/>
      <c r="E37" s="2"/>
      <c r="F37" s="2"/>
      <c r="G37" s="2"/>
      <c r="H37" s="2"/>
      <c r="I37" s="2"/>
      <c r="J37" s="2"/>
      <c r="K37" s="2"/>
      <c r="L37" s="2"/>
      <c r="M37" s="2"/>
    </row>
    <row r="38">
      <c r="A38" s="23" t="s">
        <v>57</v>
      </c>
      <c r="B38" s="2"/>
      <c r="C38" s="2"/>
      <c r="D38" s="2"/>
      <c r="E38" s="2"/>
      <c r="F38" s="2"/>
      <c r="G38" s="2"/>
      <c r="H38" s="2"/>
      <c r="I38" s="2"/>
      <c r="J38" s="2"/>
      <c r="K38" s="2"/>
      <c r="L38" s="2"/>
      <c r="M38" s="2"/>
    </row>
    <row r="39">
      <c r="A39" s="22" t="s">
        <v>52</v>
      </c>
      <c r="B39" s="2"/>
      <c r="C39" s="2"/>
      <c r="D39" s="2"/>
      <c r="E39" s="2"/>
      <c r="F39" s="2"/>
      <c r="G39" s="2"/>
      <c r="H39" s="2"/>
      <c r="I39" s="2"/>
      <c r="J39" s="2"/>
      <c r="K39" s="2"/>
      <c r="L39" s="2"/>
      <c r="M39" s="2"/>
    </row>
    <row r="40">
      <c r="A40" s="2" t="s">
        <v>29</v>
      </c>
      <c r="B40" s="16">
        <f>B11*(1-Assumptions!$B26)</f>
        <v>810000</v>
      </c>
      <c r="C40" s="16">
        <f>C11*(1-Assumptions!$B26)</f>
        <v>834462</v>
      </c>
      <c r="D40" s="16">
        <f>D11*(1-Assumptions!$B26)</f>
        <v>859662.7524</v>
      </c>
      <c r="E40" s="16">
        <f>E11*(1-Assumptions!$B26)</f>
        <v>885624.5675</v>
      </c>
      <c r="F40" s="16">
        <f>F11*(1-Assumptions!$B26)</f>
        <v>912370.4295</v>
      </c>
      <c r="G40" s="16">
        <f>G11*(1-Assumptions!$B26)</f>
        <v>939924.0164</v>
      </c>
      <c r="H40" s="16">
        <f>H11*(1-Assumptions!$B26)</f>
        <v>968309.7217</v>
      </c>
      <c r="I40" s="16">
        <f>I11*(1-Assumptions!$B26)</f>
        <v>997552.6753</v>
      </c>
      <c r="J40" s="16">
        <f>J11*(1-Assumptions!$B26)</f>
        <v>1027678.766</v>
      </c>
      <c r="K40" s="16">
        <f>K11*(1-Assumptions!$B26)</f>
        <v>1058714.665</v>
      </c>
      <c r="L40" s="16">
        <f>L11*(1-Assumptions!$B26)</f>
        <v>1090687.848</v>
      </c>
      <c r="M40" s="16">
        <f>M11*(1-Assumptions!$B26)</f>
        <v>1123626.621</v>
      </c>
    </row>
    <row r="41">
      <c r="A41" s="2" t="s">
        <v>30</v>
      </c>
      <c r="B41" s="16">
        <f>B12*(1-Assumptions!$B27)</f>
        <v>1188000</v>
      </c>
      <c r="C41" s="16">
        <f>C12*(1-Assumptions!$B27)</f>
        <v>1223877.6</v>
      </c>
      <c r="D41" s="16">
        <f>D12*(1-Assumptions!$B27)</f>
        <v>1260838.704</v>
      </c>
      <c r="E41" s="16">
        <f>E12*(1-Assumptions!$B27)</f>
        <v>1298916.032</v>
      </c>
      <c r="F41" s="16">
        <f>F12*(1-Assumptions!$B27)</f>
        <v>1338143.297</v>
      </c>
      <c r="G41" s="16">
        <f>G12*(1-Assumptions!$B27)</f>
        <v>1378555.224</v>
      </c>
      <c r="H41" s="16">
        <f>H12*(1-Assumptions!$B27)</f>
        <v>1420187.592</v>
      </c>
      <c r="I41" s="16">
        <f>I12*(1-Assumptions!$B27)</f>
        <v>1463077.257</v>
      </c>
      <c r="J41" s="16">
        <f>J12*(1-Assumptions!$B27)</f>
        <v>1507262.19</v>
      </c>
      <c r="K41" s="16">
        <f>K12*(1-Assumptions!$B27)</f>
        <v>1552781.508</v>
      </c>
      <c r="L41" s="16">
        <f>L12*(1-Assumptions!$B27)</f>
        <v>1599675.51</v>
      </c>
      <c r="M41" s="16">
        <f>M12*(1-Assumptions!$B27)</f>
        <v>1647985.71</v>
      </c>
    </row>
    <row r="42">
      <c r="A42" s="2" t="s">
        <v>31</v>
      </c>
      <c r="B42" s="16">
        <f>B13*(1-Assumptions!$B28)</f>
        <v>1215000</v>
      </c>
      <c r="C42" s="16">
        <f>C13*(1-Assumptions!$B28)</f>
        <v>1251693</v>
      </c>
      <c r="D42" s="16">
        <f>D13*(1-Assumptions!$B28)</f>
        <v>1289494.129</v>
      </c>
      <c r="E42" s="16">
        <f>E13*(1-Assumptions!$B28)</f>
        <v>1328436.851</v>
      </c>
      <c r="F42" s="16">
        <f>F13*(1-Assumptions!$B28)</f>
        <v>1368555.644</v>
      </c>
      <c r="G42" s="16">
        <f>G13*(1-Assumptions!$B28)</f>
        <v>1409886.025</v>
      </c>
      <c r="H42" s="16">
        <f>H13*(1-Assumptions!$B28)</f>
        <v>1452464.583</v>
      </c>
      <c r="I42" s="16">
        <f>I13*(1-Assumptions!$B28)</f>
        <v>1496329.013</v>
      </c>
      <c r="J42" s="16">
        <f>J13*(1-Assumptions!$B28)</f>
        <v>1541518.149</v>
      </c>
      <c r="K42" s="16">
        <f>K13*(1-Assumptions!$B28)</f>
        <v>1588071.997</v>
      </c>
      <c r="L42" s="16">
        <f>L13*(1-Assumptions!$B28)</f>
        <v>1636031.772</v>
      </c>
      <c r="M42" s="16">
        <f>M13*(1-Assumptions!$B28)</f>
        <v>1685439.931</v>
      </c>
    </row>
    <row r="43">
      <c r="A43" s="2" t="s">
        <v>32</v>
      </c>
      <c r="B43" s="16">
        <f>B14*(1-Assumptions!$B29)</f>
        <v>580500</v>
      </c>
      <c r="C43" s="16">
        <f>C14*(1-Assumptions!$B29)</f>
        <v>598031.1</v>
      </c>
      <c r="D43" s="16">
        <f>D14*(1-Assumptions!$B29)</f>
        <v>616091.6392</v>
      </c>
      <c r="E43" s="16">
        <f>E14*(1-Assumptions!$B29)</f>
        <v>634697.6067</v>
      </c>
      <c r="F43" s="16">
        <f>F14*(1-Assumptions!$B29)</f>
        <v>653865.4744</v>
      </c>
      <c r="G43" s="16">
        <f>G14*(1-Assumptions!$B29)</f>
        <v>673612.2118</v>
      </c>
      <c r="H43" s="16">
        <f>H14*(1-Assumptions!$B29)</f>
        <v>693955.3006</v>
      </c>
      <c r="I43" s="16">
        <f>I14*(1-Assumptions!$B29)</f>
        <v>714912.7506</v>
      </c>
      <c r="J43" s="16">
        <f>J14*(1-Assumptions!$B29)</f>
        <v>736503.1157</v>
      </c>
      <c r="K43" s="16">
        <f>K14*(1-Assumptions!$B29)</f>
        <v>758745.5098</v>
      </c>
      <c r="L43" s="16">
        <f>L14*(1-Assumptions!$B29)</f>
        <v>781659.6242</v>
      </c>
      <c r="M43" s="16">
        <f>M14*(1-Assumptions!$B29)</f>
        <v>805265.7449</v>
      </c>
    </row>
    <row r="44">
      <c r="A44" s="2" t="s">
        <v>33</v>
      </c>
      <c r="B44" s="16">
        <f>B15*(1-Assumptions!$B30)</f>
        <v>191250</v>
      </c>
      <c r="C44" s="16">
        <f>C15*(1-Assumptions!$B30)</f>
        <v>197025.75</v>
      </c>
      <c r="D44" s="16">
        <f>D15*(1-Assumptions!$B30)</f>
        <v>202975.9277</v>
      </c>
      <c r="E44" s="16">
        <f>E15*(1-Assumptions!$B30)</f>
        <v>209105.8007</v>
      </c>
      <c r="F44" s="16">
        <f>F15*(1-Assumptions!$B30)</f>
        <v>215420.7958</v>
      </c>
      <c r="G44" s="16">
        <f>G15*(1-Assumptions!$B30)</f>
        <v>221926.5039</v>
      </c>
      <c r="H44" s="16">
        <f>H15*(1-Assumptions!$B30)</f>
        <v>228628.6843</v>
      </c>
      <c r="I44" s="16">
        <f>I15*(1-Assumptions!$B30)</f>
        <v>235533.2706</v>
      </c>
      <c r="J44" s="16">
        <f>J15*(1-Assumptions!$B30)</f>
        <v>242646.3753</v>
      </c>
      <c r="K44" s="16">
        <f>K15*(1-Assumptions!$B30)</f>
        <v>249974.2959</v>
      </c>
      <c r="L44" s="16">
        <f>L15*(1-Assumptions!$B30)</f>
        <v>257523.5196</v>
      </c>
      <c r="M44" s="16">
        <f>M15*(1-Assumptions!$B30)</f>
        <v>265300.7299</v>
      </c>
    </row>
    <row r="45">
      <c r="A45" s="22" t="s">
        <v>58</v>
      </c>
      <c r="B45" s="16">
        <f t="shared" ref="B45:M45" si="2">SUM(B40:B44)</f>
        <v>3984750</v>
      </c>
      <c r="C45" s="16">
        <f t="shared" si="2"/>
        <v>4105089.45</v>
      </c>
      <c r="D45" s="16">
        <f t="shared" si="2"/>
        <v>4229063.151</v>
      </c>
      <c r="E45" s="16">
        <f t="shared" si="2"/>
        <v>4356780.859</v>
      </c>
      <c r="F45" s="16">
        <f t="shared" si="2"/>
        <v>4488355.64</v>
      </c>
      <c r="G45" s="16">
        <f t="shared" si="2"/>
        <v>4623903.981</v>
      </c>
      <c r="H45" s="16">
        <f t="shared" si="2"/>
        <v>4763545.881</v>
      </c>
      <c r="I45" s="16">
        <f t="shared" si="2"/>
        <v>4907404.967</v>
      </c>
      <c r="J45" s="16">
        <f t="shared" si="2"/>
        <v>5055608.597</v>
      </c>
      <c r="K45" s="16">
        <f t="shared" si="2"/>
        <v>5208287.976</v>
      </c>
      <c r="L45" s="16">
        <f t="shared" si="2"/>
        <v>5365578.273</v>
      </c>
      <c r="M45" s="16">
        <f t="shared" si="2"/>
        <v>5527618.737</v>
      </c>
    </row>
    <row r="46">
      <c r="A46" s="2"/>
      <c r="B46" s="2"/>
      <c r="C46" s="2"/>
      <c r="D46" s="2"/>
      <c r="E46" s="2"/>
      <c r="F46" s="2"/>
      <c r="G46" s="2"/>
      <c r="H46" s="2"/>
      <c r="I46" s="2"/>
      <c r="J46" s="2"/>
      <c r="K46" s="2"/>
      <c r="L46" s="2"/>
      <c r="M46" s="2"/>
    </row>
    <row r="47">
      <c r="A47" s="22" t="s">
        <v>56</v>
      </c>
      <c r="B47" s="2"/>
      <c r="C47" s="2"/>
      <c r="D47" s="2"/>
      <c r="E47" s="2"/>
      <c r="F47" s="2"/>
      <c r="G47" s="2"/>
      <c r="H47" s="2"/>
      <c r="I47" s="2"/>
      <c r="J47" s="2"/>
      <c r="K47" s="2"/>
      <c r="L47" s="2"/>
      <c r="M47" s="2"/>
    </row>
    <row r="48">
      <c r="A48" s="2" t="s">
        <v>29</v>
      </c>
      <c r="B48" s="16">
        <f>B18*(1-Assumptions!$C26)</f>
        <v>82800</v>
      </c>
      <c r="C48" s="16">
        <f>C18*(1-Assumptions!$C26)</f>
        <v>86563.26</v>
      </c>
      <c r="D48" s="16">
        <f>D18*(1-Assumptions!$C26)</f>
        <v>90497.56017</v>
      </c>
      <c r="E48" s="16">
        <f>E18*(1-Assumptions!$C26)</f>
        <v>94610.67428</v>
      </c>
      <c r="F48" s="16">
        <f>F18*(1-Assumptions!$C26)</f>
        <v>98910.72942</v>
      </c>
      <c r="G48" s="16">
        <f>G18*(1-Assumptions!$C26)</f>
        <v>103406.2221</v>
      </c>
      <c r="H48" s="16">
        <f>H18*(1-Assumptions!$C26)</f>
        <v>108106.0349</v>
      </c>
      <c r="I48" s="16">
        <f>I18*(1-Assumptions!$C26)</f>
        <v>113019.4542</v>
      </c>
      <c r="J48" s="16">
        <f>J18*(1-Assumptions!$C26)</f>
        <v>118156.1883</v>
      </c>
      <c r="K48" s="16">
        <f>K18*(1-Assumptions!$C26)</f>
        <v>123526.3871</v>
      </c>
      <c r="L48" s="16">
        <f>L18*(1-Assumptions!$C26)</f>
        <v>129140.6614</v>
      </c>
      <c r="M48" s="16">
        <f>M18*(1-Assumptions!$C26)</f>
        <v>135010.1045</v>
      </c>
    </row>
    <row r="49">
      <c r="A49" s="2" t="s">
        <v>30</v>
      </c>
      <c r="B49" s="16">
        <f>B19*(1-Assumptions!$C27)</f>
        <v>81000</v>
      </c>
      <c r="C49" s="16">
        <f>C19*(1-Assumptions!$C27)</f>
        <v>84681.45</v>
      </c>
      <c r="D49" s="16">
        <f>D19*(1-Assumptions!$C27)</f>
        <v>88530.2219</v>
      </c>
      <c r="E49" s="16">
        <f>E19*(1-Assumptions!$C27)</f>
        <v>92553.92049</v>
      </c>
      <c r="F49" s="16">
        <f>F19*(1-Assumptions!$C27)</f>
        <v>96760.49617</v>
      </c>
      <c r="G49" s="16">
        <f>G19*(1-Assumptions!$C27)</f>
        <v>101158.2607</v>
      </c>
      <c r="H49" s="16">
        <f>H19*(1-Assumptions!$C27)</f>
        <v>105755.9037</v>
      </c>
      <c r="I49" s="16">
        <f>I19*(1-Assumptions!$C27)</f>
        <v>110562.5095</v>
      </c>
      <c r="J49" s="16">
        <f>J19*(1-Assumptions!$C27)</f>
        <v>115587.5756</v>
      </c>
      <c r="K49" s="16">
        <f>K19*(1-Assumptions!$C27)</f>
        <v>120841.0309</v>
      </c>
      <c r="L49" s="16">
        <f>L19*(1-Assumptions!$C27)</f>
        <v>126333.2557</v>
      </c>
      <c r="M49" s="16">
        <f>M19*(1-Assumptions!$C27)</f>
        <v>132075.1022</v>
      </c>
    </row>
    <row r="50">
      <c r="A50" s="2" t="s">
        <v>31</v>
      </c>
      <c r="B50" s="16">
        <f>B20*(1-Assumptions!$C28)</f>
        <v>162000</v>
      </c>
      <c r="C50" s="16">
        <f>C20*(1-Assumptions!$C28)</f>
        <v>169362.9</v>
      </c>
      <c r="D50" s="16">
        <f>D20*(1-Assumptions!$C28)</f>
        <v>177060.4438</v>
      </c>
      <c r="E50" s="16">
        <f>E20*(1-Assumptions!$C28)</f>
        <v>185107.841</v>
      </c>
      <c r="F50" s="16">
        <f>F20*(1-Assumptions!$C28)</f>
        <v>193520.9923</v>
      </c>
      <c r="G50" s="16">
        <f>G20*(1-Assumptions!$C28)</f>
        <v>202316.5215</v>
      </c>
      <c r="H50" s="16">
        <f>H20*(1-Assumptions!$C28)</f>
        <v>211511.8074</v>
      </c>
      <c r="I50" s="16">
        <f>I20*(1-Assumptions!$C28)</f>
        <v>221125.019</v>
      </c>
      <c r="J50" s="16">
        <f>J20*(1-Assumptions!$C28)</f>
        <v>231175.1511</v>
      </c>
      <c r="K50" s="16">
        <f>K20*(1-Assumptions!$C28)</f>
        <v>241682.0617</v>
      </c>
      <c r="L50" s="16">
        <f>L20*(1-Assumptions!$C28)</f>
        <v>252666.5114</v>
      </c>
      <c r="M50" s="16">
        <f>M20*(1-Assumptions!$C28)</f>
        <v>264150.2044</v>
      </c>
    </row>
    <row r="51">
      <c r="A51" s="2" t="s">
        <v>32</v>
      </c>
      <c r="B51" s="16">
        <f>B21*(1-Assumptions!$C29)</f>
        <v>79200</v>
      </c>
      <c r="C51" s="16">
        <f>C21*(1-Assumptions!$C29)</f>
        <v>82799.64</v>
      </c>
      <c r="D51" s="16">
        <f>D21*(1-Assumptions!$C29)</f>
        <v>86562.88364</v>
      </c>
      <c r="E51" s="16">
        <f>E21*(1-Assumptions!$C29)</f>
        <v>90497.1667</v>
      </c>
      <c r="F51" s="16">
        <f>F21*(1-Assumptions!$C29)</f>
        <v>94610.26293</v>
      </c>
      <c r="G51" s="16">
        <f>G21*(1-Assumptions!$C29)</f>
        <v>98910.29938</v>
      </c>
      <c r="H51" s="16">
        <f>H21*(1-Assumptions!$C29)</f>
        <v>103405.7725</v>
      </c>
      <c r="I51" s="16">
        <f>I21*(1-Assumptions!$C29)</f>
        <v>108105.5648</v>
      </c>
      <c r="J51" s="16">
        <f>J21*(1-Assumptions!$C29)</f>
        <v>113018.9628</v>
      </c>
      <c r="K51" s="16">
        <f>K21*(1-Assumptions!$C29)</f>
        <v>118155.6746</v>
      </c>
      <c r="L51" s="16">
        <f>L21*(1-Assumptions!$C29)</f>
        <v>123525.85</v>
      </c>
      <c r="M51" s="16">
        <f>M21*(1-Assumptions!$C29)</f>
        <v>129140.0999</v>
      </c>
    </row>
    <row r="52">
      <c r="A52" s="2" t="s">
        <v>33</v>
      </c>
      <c r="B52" s="16">
        <f>B22*(1-Assumptions!$C30)</f>
        <v>382500</v>
      </c>
      <c r="C52" s="16">
        <f>C22*(1-Assumptions!$C30)</f>
        <v>399884.625</v>
      </c>
      <c r="D52" s="16">
        <f>D22*(1-Assumptions!$C30)</f>
        <v>418059.3812</v>
      </c>
      <c r="E52" s="16">
        <f>E22*(1-Assumptions!$C30)</f>
        <v>437060.1801</v>
      </c>
      <c r="F52" s="16">
        <f>F22*(1-Assumptions!$C30)</f>
        <v>456924.5653</v>
      </c>
      <c r="G52" s="16">
        <f>G22*(1-Assumptions!$C30)</f>
        <v>477691.7868</v>
      </c>
      <c r="H52" s="16">
        <f>H22*(1-Assumptions!$C30)</f>
        <v>499402.8785</v>
      </c>
      <c r="I52" s="16">
        <f>I22*(1-Assumptions!$C30)</f>
        <v>522100.7393</v>
      </c>
      <c r="J52" s="16">
        <f>J22*(1-Assumptions!$C30)</f>
        <v>545830.2179</v>
      </c>
      <c r="K52" s="16">
        <f>K22*(1-Assumptions!$C30)</f>
        <v>570638.2013</v>
      </c>
      <c r="L52" s="16">
        <f>L22*(1-Assumptions!$C30)</f>
        <v>596573.7075</v>
      </c>
      <c r="M52" s="16">
        <f>M22*(1-Assumptions!$C30)</f>
        <v>623687.9826</v>
      </c>
    </row>
    <row r="53">
      <c r="A53" s="22" t="s">
        <v>59</v>
      </c>
      <c r="B53" s="16">
        <f t="shared" ref="B53:M53" si="3">SUM(B48:B52)</f>
        <v>787500</v>
      </c>
      <c r="C53" s="16">
        <f t="shared" si="3"/>
        <v>823291.875</v>
      </c>
      <c r="D53" s="16">
        <f t="shared" si="3"/>
        <v>860710.4907</v>
      </c>
      <c r="E53" s="16">
        <f t="shared" si="3"/>
        <v>899829.7825</v>
      </c>
      <c r="F53" s="16">
        <f t="shared" si="3"/>
        <v>940727.0461</v>
      </c>
      <c r="G53" s="16">
        <f t="shared" si="3"/>
        <v>983483.0904</v>
      </c>
      <c r="H53" s="16">
        <f t="shared" si="3"/>
        <v>1028182.397</v>
      </c>
      <c r="I53" s="16">
        <f t="shared" si="3"/>
        <v>1074913.287</v>
      </c>
      <c r="J53" s="16">
        <f t="shared" si="3"/>
        <v>1123768.096</v>
      </c>
      <c r="K53" s="16">
        <f t="shared" si="3"/>
        <v>1174843.356</v>
      </c>
      <c r="L53" s="16">
        <f t="shared" si="3"/>
        <v>1228239.986</v>
      </c>
      <c r="M53" s="16">
        <f t="shared" si="3"/>
        <v>1284063.493</v>
      </c>
    </row>
    <row r="54">
      <c r="A54" s="2"/>
      <c r="B54" s="2"/>
      <c r="C54" s="2"/>
      <c r="D54" s="2"/>
      <c r="E54" s="2"/>
      <c r="F54" s="2"/>
      <c r="G54" s="2"/>
      <c r="H54" s="2"/>
      <c r="I54" s="2"/>
      <c r="J54" s="2"/>
      <c r="K54" s="2"/>
      <c r="L54" s="2"/>
      <c r="M54" s="2"/>
    </row>
    <row r="55">
      <c r="A55" s="22" t="s">
        <v>19</v>
      </c>
      <c r="B55" s="2"/>
      <c r="C55" s="2"/>
      <c r="D55" s="2"/>
      <c r="E55" s="2"/>
      <c r="F55" s="2"/>
      <c r="G55" s="2"/>
      <c r="H55" s="2"/>
      <c r="I55" s="2"/>
      <c r="J55" s="2"/>
      <c r="K55" s="2"/>
      <c r="L55" s="2"/>
      <c r="M55" s="2"/>
    </row>
    <row r="56">
      <c r="A56" s="2" t="s">
        <v>29</v>
      </c>
      <c r="B56" s="16">
        <f>B25*(1-Assumptions!$D26)</f>
        <v>81000</v>
      </c>
      <c r="C56" s="16">
        <f>C25*(1-Assumptions!$D26)</f>
        <v>85082.4</v>
      </c>
      <c r="D56" s="16">
        <f>D25*(1-Assumptions!$D26)</f>
        <v>89370.55296</v>
      </c>
      <c r="E56" s="16">
        <f>E25*(1-Assumptions!$D26)</f>
        <v>93874.82883</v>
      </c>
      <c r="F56" s="16">
        <f>F25*(1-Assumptions!$D26)</f>
        <v>98606.1202</v>
      </c>
      <c r="G56" s="16">
        <f>G25*(1-Assumptions!$D26)</f>
        <v>103575.8687</v>
      </c>
      <c r="H56" s="16">
        <f>H25*(1-Assumptions!$D26)</f>
        <v>108796.0924</v>
      </c>
      <c r="I56" s="16">
        <f>I25*(1-Assumptions!$D26)</f>
        <v>114279.4155</v>
      </c>
      <c r="J56" s="16">
        <f>J25*(1-Assumptions!$D26)</f>
        <v>120039.098</v>
      </c>
      <c r="K56" s="16">
        <f>K25*(1-Assumptions!$D26)</f>
        <v>126089.0686</v>
      </c>
      <c r="L56" s="16">
        <f>L25*(1-Assumptions!$D26)</f>
        <v>132443.9576</v>
      </c>
      <c r="M56" s="16">
        <f>M25*(1-Assumptions!$D26)</f>
        <v>139119.1331</v>
      </c>
    </row>
    <row r="57">
      <c r="A57" s="2" t="s">
        <v>30</v>
      </c>
      <c r="B57" s="16">
        <f>B26*(1-Assumptions!$D27)</f>
        <v>81000</v>
      </c>
      <c r="C57" s="16">
        <f>C26*(1-Assumptions!$D27)</f>
        <v>85082.4</v>
      </c>
      <c r="D57" s="16">
        <f>D26*(1-Assumptions!$D27)</f>
        <v>89370.55296</v>
      </c>
      <c r="E57" s="16">
        <f>E26*(1-Assumptions!$D27)</f>
        <v>93874.82883</v>
      </c>
      <c r="F57" s="16">
        <f>F26*(1-Assumptions!$D27)</f>
        <v>98606.1202</v>
      </c>
      <c r="G57" s="16">
        <f>G26*(1-Assumptions!$D27)</f>
        <v>103575.8687</v>
      </c>
      <c r="H57" s="16">
        <f>H26*(1-Assumptions!$D27)</f>
        <v>108796.0924</v>
      </c>
      <c r="I57" s="16">
        <f>I26*(1-Assumptions!$D27)</f>
        <v>114279.4155</v>
      </c>
      <c r="J57" s="16">
        <f>J26*(1-Assumptions!$D27)</f>
        <v>120039.098</v>
      </c>
      <c r="K57" s="16">
        <f>K26*(1-Assumptions!$D27)</f>
        <v>126089.0686</v>
      </c>
      <c r="L57" s="16">
        <f>L26*(1-Assumptions!$D27)</f>
        <v>132443.9576</v>
      </c>
      <c r="M57" s="16">
        <f>M26*(1-Assumptions!$D27)</f>
        <v>139119.1331</v>
      </c>
    </row>
    <row r="58">
      <c r="A58" s="2" t="s">
        <v>31</v>
      </c>
      <c r="B58" s="16">
        <f>B27*(1-Assumptions!$D28)</f>
        <v>0</v>
      </c>
      <c r="C58" s="16">
        <f>C27*(1-Assumptions!$D28)</f>
        <v>0</v>
      </c>
      <c r="D58" s="16">
        <f>D27*(1-Assumptions!$D28)</f>
        <v>0</v>
      </c>
      <c r="E58" s="16">
        <f>E27*(1-Assumptions!$D28)</f>
        <v>0</v>
      </c>
      <c r="F58" s="16">
        <f>F27*(1-Assumptions!$D28)</f>
        <v>0</v>
      </c>
      <c r="G58" s="16">
        <f>G27*(1-Assumptions!$D28)</f>
        <v>0</v>
      </c>
      <c r="H58" s="16">
        <f>H27*(1-Assumptions!$D28)</f>
        <v>0</v>
      </c>
      <c r="I58" s="16">
        <f>I27*(1-Assumptions!$D28)</f>
        <v>0</v>
      </c>
      <c r="J58" s="16">
        <f>J27*(1-Assumptions!$D28)</f>
        <v>0</v>
      </c>
      <c r="K58" s="16">
        <f>K27*(1-Assumptions!$D28)</f>
        <v>0</v>
      </c>
      <c r="L58" s="16">
        <f>L27*(1-Assumptions!$D28)</f>
        <v>0</v>
      </c>
      <c r="M58" s="16">
        <f>M27*(1-Assumptions!$D28)</f>
        <v>0</v>
      </c>
    </row>
    <row r="59">
      <c r="A59" s="2" t="s">
        <v>32</v>
      </c>
      <c r="B59" s="16">
        <f>B28*(1-Assumptions!$D29)</f>
        <v>0</v>
      </c>
      <c r="C59" s="16">
        <f>C28*(1-Assumptions!$D29)</f>
        <v>0</v>
      </c>
      <c r="D59" s="16">
        <f>D28*(1-Assumptions!$D29)</f>
        <v>0</v>
      </c>
      <c r="E59" s="16">
        <f>E28*(1-Assumptions!$D29)</f>
        <v>0</v>
      </c>
      <c r="F59" s="16">
        <f>F28*(1-Assumptions!$D29)</f>
        <v>0</v>
      </c>
      <c r="G59" s="16">
        <f>G28*(1-Assumptions!$D29)</f>
        <v>0</v>
      </c>
      <c r="H59" s="16">
        <f>H28*(1-Assumptions!$D29)</f>
        <v>0</v>
      </c>
      <c r="I59" s="16">
        <f>I28*(1-Assumptions!$D29)</f>
        <v>0</v>
      </c>
      <c r="J59" s="16">
        <f>J28*(1-Assumptions!$D29)</f>
        <v>0</v>
      </c>
      <c r="K59" s="16">
        <f>K28*(1-Assumptions!$D29)</f>
        <v>0</v>
      </c>
      <c r="L59" s="16">
        <f>L28*(1-Assumptions!$D29)</f>
        <v>0</v>
      </c>
      <c r="M59" s="16">
        <f>M28*(1-Assumptions!$D29)</f>
        <v>0</v>
      </c>
    </row>
    <row r="60">
      <c r="A60" s="2" t="s">
        <v>33</v>
      </c>
      <c r="B60" s="16">
        <f>B29*(1-Assumptions!$D30)</f>
        <v>102000</v>
      </c>
      <c r="C60" s="16">
        <f>C29*(1-Assumptions!$D30)</f>
        <v>107140.8</v>
      </c>
      <c r="D60" s="16">
        <f>D29*(1-Assumptions!$D30)</f>
        <v>112540.6963</v>
      </c>
      <c r="E60" s="16">
        <f>E29*(1-Assumptions!$D30)</f>
        <v>118212.7474</v>
      </c>
      <c r="F60" s="16">
        <f>F29*(1-Assumptions!$D30)</f>
        <v>124170.6699</v>
      </c>
      <c r="G60" s="16">
        <f>G29*(1-Assumptions!$D30)</f>
        <v>130428.8716</v>
      </c>
      <c r="H60" s="16">
        <f>H29*(1-Assumptions!$D30)</f>
        <v>137002.4868</v>
      </c>
      <c r="I60" s="16">
        <f>I29*(1-Assumptions!$D30)</f>
        <v>143907.4121</v>
      </c>
      <c r="J60" s="16">
        <f>J29*(1-Assumptions!$D30)</f>
        <v>151160.3457</v>
      </c>
      <c r="K60" s="16">
        <f>K29*(1-Assumptions!$D30)</f>
        <v>158778.8271</v>
      </c>
      <c r="L60" s="16">
        <f>L29*(1-Assumptions!$D30)</f>
        <v>166781.28</v>
      </c>
      <c r="M60" s="16">
        <f>M29*(1-Assumptions!$D30)</f>
        <v>175187.0565</v>
      </c>
    </row>
    <row r="61">
      <c r="A61" s="22" t="s">
        <v>60</v>
      </c>
      <c r="B61" s="16">
        <f t="shared" ref="B61:M61" si="4">SUM(B56:B60)</f>
        <v>264000</v>
      </c>
      <c r="C61" s="16">
        <f t="shared" si="4"/>
        <v>277305.6</v>
      </c>
      <c r="D61" s="16">
        <f t="shared" si="4"/>
        <v>291281.8022</v>
      </c>
      <c r="E61" s="16">
        <f t="shared" si="4"/>
        <v>305962.4051</v>
      </c>
      <c r="F61" s="16">
        <f t="shared" si="4"/>
        <v>321382.9103</v>
      </c>
      <c r="G61" s="16">
        <f t="shared" si="4"/>
        <v>337580.609</v>
      </c>
      <c r="H61" s="16">
        <f t="shared" si="4"/>
        <v>354594.6717</v>
      </c>
      <c r="I61" s="16">
        <f t="shared" si="4"/>
        <v>372466.2431</v>
      </c>
      <c r="J61" s="16">
        <f t="shared" si="4"/>
        <v>391238.5418</v>
      </c>
      <c r="K61" s="16">
        <f t="shared" si="4"/>
        <v>410956.9643</v>
      </c>
      <c r="L61" s="16">
        <f t="shared" si="4"/>
        <v>431669.1953</v>
      </c>
      <c r="M61" s="16">
        <f t="shared" si="4"/>
        <v>453425.3227</v>
      </c>
    </row>
    <row r="62">
      <c r="A62" s="2"/>
      <c r="B62" s="2"/>
      <c r="C62" s="2"/>
      <c r="D62" s="2"/>
      <c r="E62" s="2"/>
      <c r="F62" s="2"/>
      <c r="G62" s="2"/>
      <c r="H62" s="2"/>
      <c r="I62" s="2"/>
      <c r="J62" s="2"/>
      <c r="K62" s="2"/>
      <c r="L62" s="2"/>
      <c r="M62" s="2"/>
    </row>
    <row r="63">
      <c r="A63" s="22" t="s">
        <v>20</v>
      </c>
      <c r="B63" s="2"/>
      <c r="C63" s="2"/>
      <c r="D63" s="2"/>
      <c r="E63" s="2"/>
      <c r="F63" s="2"/>
      <c r="G63" s="2"/>
      <c r="H63" s="2"/>
      <c r="I63" s="2"/>
      <c r="J63" s="2"/>
      <c r="K63" s="2"/>
      <c r="L63" s="2"/>
      <c r="M63" s="2"/>
    </row>
    <row r="64">
      <c r="A64" s="2" t="s">
        <v>29</v>
      </c>
      <c r="B64" s="16">
        <f>B32*(1-Assumptions!$E26)</f>
        <v>0</v>
      </c>
      <c r="C64" s="16">
        <f>C32*(1-Assumptions!$E26)</f>
        <v>0</v>
      </c>
      <c r="D64" s="16">
        <f>D32*(1-Assumptions!$E26)</f>
        <v>0</v>
      </c>
      <c r="E64" s="16">
        <f>E32*(1-Assumptions!$E26)</f>
        <v>0</v>
      </c>
      <c r="F64" s="16">
        <f>F32*(1-Assumptions!$E26)</f>
        <v>0</v>
      </c>
      <c r="G64" s="16">
        <f>G32*(1-Assumptions!$E26)</f>
        <v>0</v>
      </c>
      <c r="H64" s="16">
        <f>H32*(1-Assumptions!$E26)</f>
        <v>0</v>
      </c>
      <c r="I64" s="16">
        <f>I32*(1-Assumptions!$E26)</f>
        <v>0</v>
      </c>
      <c r="J64" s="16">
        <f>J32*(1-Assumptions!$E26)</f>
        <v>0</v>
      </c>
      <c r="K64" s="16">
        <f>K32*(1-Assumptions!$E26)</f>
        <v>0</v>
      </c>
      <c r="L64" s="16">
        <f>L32*(1-Assumptions!$E26)</f>
        <v>0</v>
      </c>
      <c r="M64" s="16">
        <f>M32*(1-Assumptions!$E26)</f>
        <v>0</v>
      </c>
    </row>
    <row r="65">
      <c r="A65" s="2" t="s">
        <v>30</v>
      </c>
      <c r="B65" s="16">
        <f>B33*(1-Assumptions!$E27)</f>
        <v>5148</v>
      </c>
      <c r="C65" s="16">
        <f>C33*(1-Assumptions!$E27)</f>
        <v>5407.4592</v>
      </c>
      <c r="D65" s="16">
        <f>D33*(1-Assumptions!$E27)</f>
        <v>5679.995144</v>
      </c>
      <c r="E65" s="16">
        <f>E33*(1-Assumptions!$E27)</f>
        <v>5966.266899</v>
      </c>
      <c r="F65" s="16">
        <f>F33*(1-Assumptions!$E27)</f>
        <v>6266.966751</v>
      </c>
      <c r="G65" s="16">
        <f>G33*(1-Assumptions!$E27)</f>
        <v>6582.821875</v>
      </c>
      <c r="H65" s="16">
        <f>H33*(1-Assumptions!$E27)</f>
        <v>6914.596097</v>
      </c>
      <c r="I65" s="16">
        <f>I33*(1-Assumptions!$E27)</f>
        <v>7263.091741</v>
      </c>
      <c r="J65" s="16">
        <f>J33*(1-Assumptions!$E27)</f>
        <v>7629.151564</v>
      </c>
      <c r="K65" s="16">
        <f>K33*(1-Assumptions!$E27)</f>
        <v>8013.660803</v>
      </c>
      <c r="L65" s="16">
        <f>L33*(1-Assumptions!$E27)</f>
        <v>8417.549308</v>
      </c>
      <c r="M65" s="16">
        <f>M33*(1-Assumptions!$E27)</f>
        <v>8841.793793</v>
      </c>
    </row>
    <row r="66">
      <c r="A66" s="2" t="s">
        <v>31</v>
      </c>
      <c r="B66" s="16">
        <f>B34*(1-Assumptions!$E28)</f>
        <v>5148</v>
      </c>
      <c r="C66" s="16">
        <f>C34*(1-Assumptions!$E28)</f>
        <v>5407.4592</v>
      </c>
      <c r="D66" s="16">
        <f>D34*(1-Assumptions!$E28)</f>
        <v>5679.995144</v>
      </c>
      <c r="E66" s="16">
        <f>E34*(1-Assumptions!$E28)</f>
        <v>5966.266899</v>
      </c>
      <c r="F66" s="16">
        <f>F34*(1-Assumptions!$E28)</f>
        <v>6266.966751</v>
      </c>
      <c r="G66" s="16">
        <f>G34*(1-Assumptions!$E28)</f>
        <v>6582.821875</v>
      </c>
      <c r="H66" s="16">
        <f>H34*(1-Assumptions!$E28)</f>
        <v>6914.596097</v>
      </c>
      <c r="I66" s="16">
        <f>I34*(1-Assumptions!$E28)</f>
        <v>7263.091741</v>
      </c>
      <c r="J66" s="16">
        <f>J34*(1-Assumptions!$E28)</f>
        <v>7629.151564</v>
      </c>
      <c r="K66" s="16">
        <f>K34*(1-Assumptions!$E28)</f>
        <v>8013.660803</v>
      </c>
      <c r="L66" s="16">
        <f>L34*(1-Assumptions!$E28)</f>
        <v>8417.549308</v>
      </c>
      <c r="M66" s="16">
        <f>M34*(1-Assumptions!$E28)</f>
        <v>8841.793793</v>
      </c>
    </row>
    <row r="67">
      <c r="A67" s="2" t="s">
        <v>32</v>
      </c>
      <c r="B67" s="16">
        <f>B35*(1-Assumptions!$E29)</f>
        <v>0</v>
      </c>
      <c r="C67" s="16">
        <f>C35*(1-Assumptions!$E29)</f>
        <v>0</v>
      </c>
      <c r="D67" s="16">
        <f>D35*(1-Assumptions!$E29)</f>
        <v>0</v>
      </c>
      <c r="E67" s="16">
        <f>E35*(1-Assumptions!$E29)</f>
        <v>0</v>
      </c>
      <c r="F67" s="16">
        <f>F35*(1-Assumptions!$E29)</f>
        <v>0</v>
      </c>
      <c r="G67" s="16">
        <f>G35*(1-Assumptions!$E29)</f>
        <v>0</v>
      </c>
      <c r="H67" s="16">
        <f>H35*(1-Assumptions!$E29)</f>
        <v>0</v>
      </c>
      <c r="I67" s="16">
        <f>I35*(1-Assumptions!$E29)</f>
        <v>0</v>
      </c>
      <c r="J67" s="16">
        <f>J35*(1-Assumptions!$E29)</f>
        <v>0</v>
      </c>
      <c r="K67" s="16">
        <f>K35*(1-Assumptions!$E29)</f>
        <v>0</v>
      </c>
      <c r="L67" s="16">
        <f>L35*(1-Assumptions!$E29)</f>
        <v>0</v>
      </c>
      <c r="M67" s="16">
        <f>M35*(1-Assumptions!$E29)</f>
        <v>0</v>
      </c>
    </row>
    <row r="68">
      <c r="A68" s="2" t="s">
        <v>33</v>
      </c>
      <c r="B68" s="16">
        <f>B36*(1-Assumptions!$E30)</f>
        <v>6708</v>
      </c>
      <c r="C68" s="16">
        <f>C36*(1-Assumptions!$E30)</f>
        <v>7046.0832</v>
      </c>
      <c r="D68" s="16">
        <f>D36*(1-Assumptions!$E30)</f>
        <v>7401.205793</v>
      </c>
      <c r="E68" s="16">
        <f>E36*(1-Assumptions!$E30)</f>
        <v>7774.226565</v>
      </c>
      <c r="F68" s="16">
        <f>F36*(1-Assumptions!$E30)</f>
        <v>8166.047584</v>
      </c>
      <c r="G68" s="16">
        <f>G36*(1-Assumptions!$E30)</f>
        <v>8577.616382</v>
      </c>
      <c r="H68" s="16">
        <f>H36*(1-Assumptions!$E30)</f>
        <v>9009.928248</v>
      </c>
      <c r="I68" s="16">
        <f>I36*(1-Assumptions!$E30)</f>
        <v>9464.028632</v>
      </c>
      <c r="J68" s="16">
        <f>J36*(1-Assumptions!$E30)</f>
        <v>9941.015675</v>
      </c>
      <c r="K68" s="16">
        <f>K36*(1-Assumptions!$E30)</f>
        <v>10442.04286</v>
      </c>
      <c r="L68" s="16">
        <f>L36*(1-Assumptions!$E30)</f>
        <v>10968.32183</v>
      </c>
      <c r="M68" s="16">
        <f>M36*(1-Assumptions!$E30)</f>
        <v>11521.12525</v>
      </c>
    </row>
    <row r="69">
      <c r="A69" s="22" t="s">
        <v>61</v>
      </c>
      <c r="B69" s="16">
        <f t="shared" ref="B69:M69" si="5">SUM(B64:B68)</f>
        <v>17004</v>
      </c>
      <c r="C69" s="16">
        <f t="shared" si="5"/>
        <v>17861.0016</v>
      </c>
      <c r="D69" s="16">
        <f t="shared" si="5"/>
        <v>18761.19608</v>
      </c>
      <c r="E69" s="16">
        <f t="shared" si="5"/>
        <v>19706.76036</v>
      </c>
      <c r="F69" s="16">
        <f t="shared" si="5"/>
        <v>20699.98109</v>
      </c>
      <c r="G69" s="16">
        <f t="shared" si="5"/>
        <v>21743.26013</v>
      </c>
      <c r="H69" s="16">
        <f t="shared" si="5"/>
        <v>22839.12044</v>
      </c>
      <c r="I69" s="16">
        <f t="shared" si="5"/>
        <v>23990.21211</v>
      </c>
      <c r="J69" s="16">
        <f t="shared" si="5"/>
        <v>25199.3188</v>
      </c>
      <c r="K69" s="16">
        <f t="shared" si="5"/>
        <v>26469.36447</v>
      </c>
      <c r="L69" s="16">
        <f t="shared" si="5"/>
        <v>27803.42044</v>
      </c>
      <c r="M69" s="16">
        <f t="shared" si="5"/>
        <v>29204.71283</v>
      </c>
    </row>
    <row r="70">
      <c r="A70" s="2"/>
      <c r="B70" s="2"/>
      <c r="C70" s="2"/>
      <c r="D70" s="2"/>
      <c r="E70" s="2"/>
      <c r="F70" s="2"/>
      <c r="G70" s="2"/>
      <c r="H70" s="2"/>
      <c r="I70" s="2"/>
      <c r="J70" s="2"/>
      <c r="K70" s="2"/>
      <c r="L70" s="2"/>
      <c r="M70" s="2"/>
    </row>
    <row r="71">
      <c r="A71" s="22" t="s">
        <v>62</v>
      </c>
      <c r="B71" s="16">
        <f t="shared" ref="B71:M71" si="6">B45+B53+B61+B69</f>
        <v>5053254</v>
      </c>
      <c r="C71" s="16">
        <f t="shared" si="6"/>
        <v>5223547.927</v>
      </c>
      <c r="D71" s="16">
        <f t="shared" si="6"/>
        <v>5399816.64</v>
      </c>
      <c r="E71" s="16">
        <f t="shared" si="6"/>
        <v>5582279.807</v>
      </c>
      <c r="F71" s="16">
        <f t="shared" si="6"/>
        <v>5771165.578</v>
      </c>
      <c r="G71" s="16">
        <f t="shared" si="6"/>
        <v>5966710.94</v>
      </c>
      <c r="H71" s="16">
        <f t="shared" si="6"/>
        <v>6169162.07</v>
      </c>
      <c r="I71" s="16">
        <f t="shared" si="6"/>
        <v>6378774.709</v>
      </c>
      <c r="J71" s="16">
        <f t="shared" si="6"/>
        <v>6595814.553</v>
      </c>
      <c r="K71" s="16">
        <f t="shared" si="6"/>
        <v>6820557.661</v>
      </c>
      <c r="L71" s="16">
        <f t="shared" si="6"/>
        <v>7053290.875</v>
      </c>
      <c r="M71" s="16">
        <f t="shared" si="6"/>
        <v>7294312.266</v>
      </c>
    </row>
    <row r="72">
      <c r="A72" s="2"/>
      <c r="B72" s="2"/>
      <c r="C72" s="2"/>
      <c r="D72" s="2"/>
      <c r="E72" s="2"/>
      <c r="F72" s="2"/>
      <c r="G72" s="2"/>
      <c r="H72" s="2"/>
      <c r="I72" s="2"/>
      <c r="J72" s="2"/>
      <c r="K72" s="2"/>
      <c r="L72" s="2"/>
      <c r="M72" s="2"/>
    </row>
    <row r="73">
      <c r="A73" s="22" t="s">
        <v>63</v>
      </c>
      <c r="B73" s="2"/>
      <c r="C73" s="2"/>
      <c r="D73" s="2"/>
      <c r="E73" s="2"/>
      <c r="F73" s="2"/>
      <c r="G73" s="2"/>
      <c r="H73" s="2"/>
      <c r="I73" s="2"/>
      <c r="J73" s="2"/>
      <c r="K73" s="2"/>
      <c r="L73" s="2"/>
      <c r="M73" s="2"/>
    </row>
    <row r="74">
      <c r="A74" s="2" t="s">
        <v>36</v>
      </c>
      <c r="B74" s="16">
        <f>Assumptions!$B33</f>
        <v>100000</v>
      </c>
      <c r="C74" s="16">
        <f>Assumptions!$B33</f>
        <v>100000</v>
      </c>
      <c r="D74" s="16">
        <f>Assumptions!$B33</f>
        <v>100000</v>
      </c>
      <c r="E74" s="16">
        <f>Assumptions!$B33</f>
        <v>100000</v>
      </c>
      <c r="F74" s="16">
        <f>Assumptions!$B33</f>
        <v>100000</v>
      </c>
      <c r="G74" s="16">
        <f>Assumptions!$B33</f>
        <v>100000</v>
      </c>
      <c r="H74" s="16">
        <f>Assumptions!$B33</f>
        <v>100000</v>
      </c>
      <c r="I74" s="16">
        <f>Assumptions!$B33</f>
        <v>100000</v>
      </c>
      <c r="J74" s="16">
        <f>Assumptions!$B33</f>
        <v>100000</v>
      </c>
      <c r="K74" s="16">
        <f>Assumptions!$B33</f>
        <v>100000</v>
      </c>
      <c r="L74" s="16">
        <f>Assumptions!$B33</f>
        <v>100000</v>
      </c>
      <c r="M74" s="16">
        <f>Assumptions!$B33</f>
        <v>100000</v>
      </c>
    </row>
    <row r="75">
      <c r="A75" s="2" t="s">
        <v>37</v>
      </c>
      <c r="B75" s="16">
        <f>Assumptions!$B34</f>
        <v>23000</v>
      </c>
      <c r="C75" s="16">
        <f>Assumptions!$B34</f>
        <v>23000</v>
      </c>
      <c r="D75" s="16">
        <f>Assumptions!$B34</f>
        <v>23000</v>
      </c>
      <c r="E75" s="16">
        <f>Assumptions!$B34</f>
        <v>23000</v>
      </c>
      <c r="F75" s="16">
        <f>Assumptions!$B34</f>
        <v>23000</v>
      </c>
      <c r="G75" s="16">
        <f>Assumptions!$B34</f>
        <v>23000</v>
      </c>
      <c r="H75" s="16">
        <f>Assumptions!$B34</f>
        <v>23000</v>
      </c>
      <c r="I75" s="16">
        <f>Assumptions!$B34</f>
        <v>23000</v>
      </c>
      <c r="J75" s="16">
        <f>Assumptions!$B34</f>
        <v>23000</v>
      </c>
      <c r="K75" s="16">
        <f>Assumptions!$B34</f>
        <v>23000</v>
      </c>
      <c r="L75" s="16">
        <f>Assumptions!$B34</f>
        <v>23000</v>
      </c>
      <c r="M75" s="16">
        <f>Assumptions!$B34</f>
        <v>23000</v>
      </c>
    </row>
    <row r="76">
      <c r="A76" s="2" t="s">
        <v>38</v>
      </c>
      <c r="B76" s="16">
        <f>Assumptions!$B35</f>
        <v>220000</v>
      </c>
      <c r="C76" s="16">
        <f>Assumptions!$B35</f>
        <v>220000</v>
      </c>
      <c r="D76" s="16">
        <f>Assumptions!$B35</f>
        <v>220000</v>
      </c>
      <c r="E76" s="16">
        <f>Assumptions!$B35</f>
        <v>220000</v>
      </c>
      <c r="F76" s="16">
        <f>Assumptions!$B35</f>
        <v>220000</v>
      </c>
      <c r="G76" s="16">
        <f>Assumptions!$B35</f>
        <v>220000</v>
      </c>
      <c r="H76" s="16">
        <f>Assumptions!$B35</f>
        <v>220000</v>
      </c>
      <c r="I76" s="16">
        <f>Assumptions!$B35</f>
        <v>220000</v>
      </c>
      <c r="J76" s="16">
        <f>Assumptions!$B35</f>
        <v>220000</v>
      </c>
      <c r="K76" s="16">
        <f>Assumptions!$B35</f>
        <v>220000</v>
      </c>
      <c r="L76" s="16">
        <f>Assumptions!$B35</f>
        <v>220000</v>
      </c>
      <c r="M76" s="16">
        <f>Assumptions!$B35</f>
        <v>220000</v>
      </c>
    </row>
    <row r="77">
      <c r="A77" s="2"/>
      <c r="B77" s="2"/>
      <c r="C77" s="2"/>
      <c r="D77" s="2"/>
      <c r="E77" s="2"/>
      <c r="F77" s="2"/>
      <c r="G77" s="2"/>
      <c r="H77" s="2"/>
      <c r="I77" s="2"/>
      <c r="J77" s="2"/>
      <c r="K77" s="2"/>
      <c r="L77" s="2"/>
      <c r="M77" s="2"/>
    </row>
    <row r="78">
      <c r="A78" s="22" t="s">
        <v>64</v>
      </c>
      <c r="B78" s="16">
        <f t="shared" ref="B78:M78" si="7">B71+B74+B75+B76</f>
        <v>5396254</v>
      </c>
      <c r="C78" s="16">
        <f t="shared" si="7"/>
        <v>5566547.927</v>
      </c>
      <c r="D78" s="16">
        <f t="shared" si="7"/>
        <v>5742816.64</v>
      </c>
      <c r="E78" s="16">
        <f t="shared" si="7"/>
        <v>5925279.807</v>
      </c>
      <c r="F78" s="16">
        <f t="shared" si="7"/>
        <v>6114165.578</v>
      </c>
      <c r="G78" s="16">
        <f t="shared" si="7"/>
        <v>6309710.94</v>
      </c>
      <c r="H78" s="16">
        <f t="shared" si="7"/>
        <v>6512162.07</v>
      </c>
      <c r="I78" s="16">
        <f t="shared" si="7"/>
        <v>6721774.709</v>
      </c>
      <c r="J78" s="16">
        <f t="shared" si="7"/>
        <v>6938814.553</v>
      </c>
      <c r="K78" s="16">
        <f t="shared" si="7"/>
        <v>7163557.661</v>
      </c>
      <c r="L78" s="16">
        <f t="shared" si="7"/>
        <v>7396290.875</v>
      </c>
      <c r="M78" s="16">
        <f t="shared" si="7"/>
        <v>7637312.266</v>
      </c>
    </row>
    <row r="79">
      <c r="A79" s="2"/>
      <c r="B79" s="2"/>
      <c r="C79" s="2"/>
      <c r="D79" s="2"/>
      <c r="E79" s="2"/>
      <c r="F79" s="2"/>
      <c r="G79" s="2"/>
      <c r="H79" s="2"/>
      <c r="I79" s="2"/>
      <c r="J79" s="2"/>
      <c r="K79" s="2"/>
      <c r="L79" s="2"/>
      <c r="M79" s="2"/>
    </row>
    <row r="80">
      <c r="A80" s="22" t="s">
        <v>65</v>
      </c>
      <c r="B80" s="16">
        <f t="shared" ref="B80:M80" si="8">B7-B78</f>
        <v>323246</v>
      </c>
      <c r="C80" s="16">
        <f t="shared" si="8"/>
        <v>345859.8734</v>
      </c>
      <c r="D80" s="16">
        <f t="shared" si="8"/>
        <v>369273.8529</v>
      </c>
      <c r="E80" s="16">
        <f t="shared" si="8"/>
        <v>393517.6211</v>
      </c>
      <c r="F80" s="16">
        <f t="shared" si="8"/>
        <v>418622.0173</v>
      </c>
      <c r="G80" s="16">
        <f t="shared" si="8"/>
        <v>444619.0854</v>
      </c>
      <c r="H80" s="16">
        <f t="shared" si="8"/>
        <v>471542.1228</v>
      </c>
      <c r="I80" s="16">
        <f t="shared" si="8"/>
        <v>499425.732</v>
      </c>
      <c r="J80" s="16">
        <f t="shared" si="8"/>
        <v>528305.874</v>
      </c>
      <c r="K80" s="16">
        <f t="shared" si="8"/>
        <v>558219.9242</v>
      </c>
      <c r="L80" s="16">
        <f t="shared" si="8"/>
        <v>589206.7311</v>
      </c>
      <c r="M80" s="16">
        <f t="shared" si="8"/>
        <v>621306.6763</v>
      </c>
    </row>
    <row r="81">
      <c r="A81" s="2"/>
      <c r="B81" s="2"/>
      <c r="C81" s="2"/>
      <c r="D81" s="2"/>
      <c r="E81" s="2"/>
      <c r="F81" s="2"/>
      <c r="G81" s="2"/>
      <c r="H81" s="2"/>
      <c r="I81" s="2"/>
      <c r="J81" s="2"/>
      <c r="K81" s="2"/>
      <c r="L81" s="2"/>
      <c r="M81" s="2"/>
    </row>
    <row r="82">
      <c r="A82" s="2"/>
      <c r="B82" s="2"/>
      <c r="C82" s="2"/>
      <c r="D82" s="2"/>
      <c r="E82" s="2"/>
      <c r="F82" s="2"/>
      <c r="G82" s="2"/>
      <c r="H82" s="2"/>
      <c r="I82" s="2"/>
      <c r="J82" s="2"/>
      <c r="K82" s="2"/>
      <c r="L82" s="2"/>
      <c r="M82" s="2"/>
    </row>
    <row r="83">
      <c r="A83" s="2"/>
      <c r="B83" s="2"/>
      <c r="C83" s="2"/>
      <c r="D83" s="2"/>
      <c r="E83" s="2"/>
      <c r="F83" s="2"/>
      <c r="G83" s="2"/>
      <c r="H83" s="2"/>
      <c r="I83" s="2"/>
      <c r="J83" s="2"/>
      <c r="K83" s="2"/>
      <c r="L83" s="2"/>
      <c r="M83" s="2"/>
    </row>
    <row r="84">
      <c r="A84" s="2"/>
      <c r="B84" s="2"/>
      <c r="C84" s="2"/>
      <c r="D84" s="2"/>
      <c r="E84" s="2"/>
      <c r="F84" s="2"/>
      <c r="G84" s="2"/>
      <c r="H84" s="2"/>
      <c r="I84" s="2"/>
      <c r="J84" s="2"/>
      <c r="K84" s="2"/>
      <c r="L84" s="2"/>
      <c r="M84"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39</v>
      </c>
      <c r="C1" s="19" t="s">
        <v>40</v>
      </c>
      <c r="D1" s="19" t="s">
        <v>41</v>
      </c>
      <c r="E1" s="19" t="s">
        <v>42</v>
      </c>
      <c r="F1" s="19" t="s">
        <v>43</v>
      </c>
      <c r="G1" s="19" t="s">
        <v>44</v>
      </c>
      <c r="H1" s="19" t="s">
        <v>45</v>
      </c>
      <c r="I1" s="19" t="s">
        <v>46</v>
      </c>
      <c r="J1" s="19" t="s">
        <v>47</v>
      </c>
      <c r="K1" s="19" t="s">
        <v>48</v>
      </c>
      <c r="L1" s="19" t="s">
        <v>49</v>
      </c>
      <c r="M1" s="19" t="s">
        <v>50</v>
      </c>
    </row>
    <row r="2">
      <c r="A2" s="22" t="s">
        <v>53</v>
      </c>
    </row>
    <row r="3">
      <c r="A3" s="2" t="s">
        <v>52</v>
      </c>
      <c r="B3" s="21">
        <f>'Calcs-1'!B9*'Calcs-1'!B26</f>
        <v>4440000</v>
      </c>
      <c r="C3" s="21">
        <f>'Calcs-1'!C9*'Calcs-1'!C26</f>
        <v>4596510</v>
      </c>
      <c r="D3" s="21">
        <f>'Calcs-1'!D9*'Calcs-1'!D26</f>
        <v>4758536.978</v>
      </c>
      <c r="E3" s="21">
        <f>'Calcs-1'!E9*'Calcs-1'!E26</f>
        <v>4926275.406</v>
      </c>
      <c r="F3" s="21">
        <f>'Calcs-1'!F9*'Calcs-1'!F26</f>
        <v>5099926.614</v>
      </c>
      <c r="G3" s="21">
        <f>'Calcs-1'!G9*'Calcs-1'!G26</f>
        <v>5279699.027</v>
      </c>
      <c r="H3" s="21">
        <f>'Calcs-1'!H9*'Calcs-1'!H26</f>
        <v>5465808.418</v>
      </c>
      <c r="I3" s="21">
        <f>'Calcs-1'!I9*'Calcs-1'!I26</f>
        <v>5658478.165</v>
      </c>
      <c r="J3" s="21">
        <f>'Calcs-1'!J9*'Calcs-1'!J26</f>
        <v>5857939.52</v>
      </c>
      <c r="K3" s="21">
        <f>'Calcs-1'!K9*'Calcs-1'!K26</f>
        <v>6064431.888</v>
      </c>
      <c r="L3" s="21">
        <f>'Calcs-1'!L9*'Calcs-1'!L26</f>
        <v>6278203.112</v>
      </c>
      <c r="M3" s="21">
        <f>'Calcs-1'!M9*'Calcs-1'!M26</f>
        <v>6499509.772</v>
      </c>
    </row>
    <row r="4">
      <c r="A4" s="2" t="s">
        <v>18</v>
      </c>
      <c r="B4" s="21">
        <f>'Calcs-1'!B10*'Calcs-1'!B27</f>
        <v>1860000</v>
      </c>
      <c r="C4" s="21">
        <f>'Calcs-1'!C10*'Calcs-1'!C27</f>
        <v>1938938.4</v>
      </c>
      <c r="D4" s="21">
        <f>'Calcs-1'!D10*'Calcs-1'!D27</f>
        <v>2021226.946</v>
      </c>
      <c r="E4" s="21">
        <f>'Calcs-1'!E10*'Calcs-1'!E27</f>
        <v>2107007.817</v>
      </c>
      <c r="F4" s="21">
        <f>'Calcs-1'!F10*'Calcs-1'!F27</f>
        <v>2196429.229</v>
      </c>
      <c r="G4" s="21">
        <f>'Calcs-1'!G10*'Calcs-1'!G27</f>
        <v>2289645.686</v>
      </c>
      <c r="H4" s="21">
        <f>'Calcs-1'!H10*'Calcs-1'!H27</f>
        <v>2386818.248</v>
      </c>
      <c r="I4" s="21">
        <f>'Calcs-1'!I10*'Calcs-1'!I27</f>
        <v>2488114.815</v>
      </c>
      <c r="J4" s="21">
        <f>'Calcs-1'!J10*'Calcs-1'!J27</f>
        <v>2593710.408</v>
      </c>
      <c r="K4" s="21">
        <f>'Calcs-1'!K10*'Calcs-1'!K27</f>
        <v>2703787.477</v>
      </c>
      <c r="L4" s="21">
        <f>'Calcs-1'!L10*'Calcs-1'!L27</f>
        <v>2818536.218</v>
      </c>
      <c r="M4" s="21">
        <f>'Calcs-1'!M10*'Calcs-1'!M27</f>
        <v>2938154.895</v>
      </c>
    </row>
    <row r="5">
      <c r="A5" s="2" t="s">
        <v>19</v>
      </c>
      <c r="B5" s="21">
        <f>'Calcs-1'!B11*'Calcs-1'!B28</f>
        <v>990000</v>
      </c>
      <c r="C5" s="21">
        <f>'Calcs-1'!C11*'Calcs-1'!C28</f>
        <v>1027976.4</v>
      </c>
      <c r="D5" s="21">
        <f>'Calcs-1'!D11*'Calcs-1'!D28</f>
        <v>1067409.575</v>
      </c>
      <c r="E5" s="21">
        <f>'Calcs-1'!E11*'Calcs-1'!E28</f>
        <v>1108355.406</v>
      </c>
      <c r="F5" s="21">
        <f>'Calcs-1'!F11*'Calcs-1'!F28</f>
        <v>1150871.919</v>
      </c>
      <c r="G5" s="21">
        <f>'Calcs-1'!G11*'Calcs-1'!G28</f>
        <v>1195019.366</v>
      </c>
      <c r="H5" s="21">
        <f>'Calcs-1'!H11*'Calcs-1'!H28</f>
        <v>1240860.309</v>
      </c>
      <c r="I5" s="21">
        <f>'Calcs-1'!I11*'Calcs-1'!I28</f>
        <v>1288459.711</v>
      </c>
      <c r="J5" s="21">
        <f>'Calcs-1'!J11*'Calcs-1'!J28</f>
        <v>1337885.025</v>
      </c>
      <c r="K5" s="21">
        <f>'Calcs-1'!K11*'Calcs-1'!K28</f>
        <v>1389206.295</v>
      </c>
      <c r="L5" s="21">
        <f>'Calcs-1'!L11*'Calcs-1'!L28</f>
        <v>1442496.248</v>
      </c>
      <c r="M5" s="21">
        <f>'Calcs-1'!M11*'Calcs-1'!M28</f>
        <v>1497830.404</v>
      </c>
    </row>
    <row r="6">
      <c r="A6" s="2" t="s">
        <v>20</v>
      </c>
      <c r="B6" s="21">
        <f>'Calcs-1'!B12*'Calcs-1'!B29</f>
        <v>22960</v>
      </c>
      <c r="C6" s="21">
        <f>'Calcs-1'!C12*'Calcs-1'!C29</f>
        <v>23769.34</v>
      </c>
      <c r="D6" s="21">
        <f>'Calcs-1'!D12*'Calcs-1'!D29</f>
        <v>24607.20924</v>
      </c>
      <c r="E6" s="21">
        <f>'Calcs-1'!E12*'Calcs-1'!E29</f>
        <v>25474.61336</v>
      </c>
      <c r="F6" s="21">
        <f>'Calcs-1'!F12*'Calcs-1'!F29</f>
        <v>26372.59348</v>
      </c>
      <c r="G6" s="21">
        <f>'Calcs-1'!G12*'Calcs-1'!G29</f>
        <v>27302.2274</v>
      </c>
      <c r="H6" s="21">
        <f>'Calcs-1'!H12*'Calcs-1'!H29</f>
        <v>28264.63092</v>
      </c>
      <c r="I6" s="21">
        <f>'Calcs-1'!I12*'Calcs-1'!I29</f>
        <v>29260.95916</v>
      </c>
      <c r="J6" s="21">
        <f>'Calcs-1'!J12*'Calcs-1'!J29</f>
        <v>30292.40797</v>
      </c>
      <c r="K6" s="21">
        <f>'Calcs-1'!K12*'Calcs-1'!K29</f>
        <v>31360.21535</v>
      </c>
      <c r="L6" s="21">
        <f>'Calcs-1'!L12*'Calcs-1'!L29</f>
        <v>32465.66294</v>
      </c>
      <c r="M6" s="21">
        <f>'Calcs-1'!M12*'Calcs-1'!M29</f>
        <v>33610.07756</v>
      </c>
    </row>
    <row r="7">
      <c r="A7" s="22" t="s">
        <v>54</v>
      </c>
      <c r="B7" s="21">
        <f t="shared" ref="B7:M7" si="1">SUM(B3:B6)</f>
        <v>7312960</v>
      </c>
      <c r="C7" s="21">
        <f t="shared" si="1"/>
        <v>7587194.14</v>
      </c>
      <c r="D7" s="21">
        <f t="shared" si="1"/>
        <v>7871780.707</v>
      </c>
      <c r="E7" s="21">
        <f t="shared" si="1"/>
        <v>8167113.243</v>
      </c>
      <c r="F7" s="21">
        <f t="shared" si="1"/>
        <v>8473600.356</v>
      </c>
      <c r="G7" s="21">
        <f t="shared" si="1"/>
        <v>8791666.306</v>
      </c>
      <c r="H7" s="21">
        <f t="shared" si="1"/>
        <v>9121751.606</v>
      </c>
      <c r="I7" s="21">
        <f t="shared" si="1"/>
        <v>9464313.649</v>
      </c>
      <c r="J7" s="21">
        <f t="shared" si="1"/>
        <v>9819827.361</v>
      </c>
      <c r="K7" s="21">
        <f t="shared" si="1"/>
        <v>10188785.88</v>
      </c>
      <c r="L7" s="21">
        <f t="shared" si="1"/>
        <v>10571701.24</v>
      </c>
      <c r="M7" s="21">
        <f t="shared" si="1"/>
        <v>10969105.15</v>
      </c>
    </row>
    <row r="8">
      <c r="A8" s="2"/>
    </row>
    <row r="9">
      <c r="A9" s="23" t="s">
        <v>55</v>
      </c>
    </row>
    <row r="10">
      <c r="A10" s="22" t="s">
        <v>52</v>
      </c>
    </row>
    <row r="11">
      <c r="A11" s="2" t="s">
        <v>29</v>
      </c>
      <c r="B11" s="21">
        <f>B$3*Assumptions!$B19</f>
        <v>888000</v>
      </c>
      <c r="C11" s="21">
        <f>C$3*Assumptions!$B19</f>
        <v>919302</v>
      </c>
      <c r="D11" s="21">
        <f>D$3*Assumptions!$B19</f>
        <v>951707.3955</v>
      </c>
      <c r="E11" s="21">
        <f>E$3*Assumptions!$B19</f>
        <v>985255.0812</v>
      </c>
      <c r="F11" s="21">
        <f>F$3*Assumptions!$B19</f>
        <v>1019985.323</v>
      </c>
      <c r="G11" s="21">
        <f>G$3*Assumptions!$B19</f>
        <v>1055939.805</v>
      </c>
      <c r="H11" s="21">
        <f>H$3*Assumptions!$B19</f>
        <v>1093161.684</v>
      </c>
      <c r="I11" s="21">
        <f>I$3*Assumptions!$B19</f>
        <v>1131695.633</v>
      </c>
      <c r="J11" s="21">
        <f>J$3*Assumptions!$B19</f>
        <v>1171587.904</v>
      </c>
      <c r="K11" s="21">
        <f>K$3*Assumptions!$B19</f>
        <v>1212886.378</v>
      </c>
      <c r="L11" s="21">
        <f>L$3*Assumptions!$B19</f>
        <v>1255640.622</v>
      </c>
      <c r="M11" s="21">
        <f>M$3*Assumptions!$B19</f>
        <v>1299901.954</v>
      </c>
    </row>
    <row r="12">
      <c r="A12" s="2" t="s">
        <v>30</v>
      </c>
      <c r="B12" s="21">
        <f>B$3*Assumptions!$B20</f>
        <v>1332000</v>
      </c>
      <c r="C12" s="21">
        <f>C$3*Assumptions!$B20</f>
        <v>1378953</v>
      </c>
      <c r="D12" s="21">
        <f>D$3*Assumptions!$B20</f>
        <v>1427561.093</v>
      </c>
      <c r="E12" s="21">
        <f>E$3*Assumptions!$B20</f>
        <v>1477882.622</v>
      </c>
      <c r="F12" s="21">
        <f>F$3*Assumptions!$B20</f>
        <v>1529977.984</v>
      </c>
      <c r="G12" s="21">
        <f>G$3*Assumptions!$B20</f>
        <v>1583909.708</v>
      </c>
      <c r="H12" s="21">
        <f>H$3*Assumptions!$B20</f>
        <v>1639742.525</v>
      </c>
      <c r="I12" s="21">
        <f>I$3*Assumptions!$B20</f>
        <v>1697543.449</v>
      </c>
      <c r="J12" s="21">
        <f>J$3*Assumptions!$B20</f>
        <v>1757381.856</v>
      </c>
      <c r="K12" s="21">
        <f>K$3*Assumptions!$B20</f>
        <v>1819329.566</v>
      </c>
      <c r="L12" s="21">
        <f>L$3*Assumptions!$B20</f>
        <v>1883460.934</v>
      </c>
      <c r="M12" s="21">
        <f>M$3*Assumptions!$B20</f>
        <v>1949852.932</v>
      </c>
    </row>
    <row r="13">
      <c r="A13" s="2" t="s">
        <v>31</v>
      </c>
      <c r="B13" s="21">
        <f>B$3*Assumptions!$B21</f>
        <v>1332000</v>
      </c>
      <c r="C13" s="21">
        <f>C$3*Assumptions!$B21</f>
        <v>1378953</v>
      </c>
      <c r="D13" s="21">
        <f>D$3*Assumptions!$B21</f>
        <v>1427561.093</v>
      </c>
      <c r="E13" s="21">
        <f>E$3*Assumptions!$B21</f>
        <v>1477882.622</v>
      </c>
      <c r="F13" s="21">
        <f>F$3*Assumptions!$B21</f>
        <v>1529977.984</v>
      </c>
      <c r="G13" s="21">
        <f>G$3*Assumptions!$B21</f>
        <v>1583909.708</v>
      </c>
      <c r="H13" s="21">
        <f>H$3*Assumptions!$B21</f>
        <v>1639742.525</v>
      </c>
      <c r="I13" s="21">
        <f>I$3*Assumptions!$B21</f>
        <v>1697543.449</v>
      </c>
      <c r="J13" s="21">
        <f>J$3*Assumptions!$B21</f>
        <v>1757381.856</v>
      </c>
      <c r="K13" s="21">
        <f>K$3*Assumptions!$B21</f>
        <v>1819329.566</v>
      </c>
      <c r="L13" s="21">
        <f>L$3*Assumptions!$B21</f>
        <v>1883460.934</v>
      </c>
      <c r="M13" s="21">
        <f>M$3*Assumptions!$B21</f>
        <v>1949852.932</v>
      </c>
    </row>
    <row r="14">
      <c r="A14" s="2" t="s">
        <v>32</v>
      </c>
      <c r="B14" s="21">
        <f>B$3*Assumptions!$B22</f>
        <v>666000</v>
      </c>
      <c r="C14" s="21">
        <f>C$3*Assumptions!$B22</f>
        <v>689476.5</v>
      </c>
      <c r="D14" s="21">
        <f>D$3*Assumptions!$B22</f>
        <v>713780.5466</v>
      </c>
      <c r="E14" s="21">
        <f>E$3*Assumptions!$B22</f>
        <v>738941.3109</v>
      </c>
      <c r="F14" s="21">
        <f>F$3*Assumptions!$B22</f>
        <v>764988.9921</v>
      </c>
      <c r="G14" s="21">
        <f>G$3*Assumptions!$B22</f>
        <v>791954.8541</v>
      </c>
      <c r="H14" s="21">
        <f>H$3*Assumptions!$B22</f>
        <v>819871.2627</v>
      </c>
      <c r="I14" s="21">
        <f>I$3*Assumptions!$B22</f>
        <v>848771.7247</v>
      </c>
      <c r="J14" s="21">
        <f>J$3*Assumptions!$B22</f>
        <v>878690.928</v>
      </c>
      <c r="K14" s="21">
        <f>K$3*Assumptions!$B22</f>
        <v>909664.7832</v>
      </c>
      <c r="L14" s="21">
        <f>L$3*Assumptions!$B22</f>
        <v>941730.4668</v>
      </c>
      <c r="M14" s="21">
        <f>M$3*Assumptions!$B22</f>
        <v>974926.4658</v>
      </c>
    </row>
    <row r="15">
      <c r="A15" s="2" t="s">
        <v>33</v>
      </c>
      <c r="B15" s="21">
        <f>B$3*Assumptions!$B23</f>
        <v>222000</v>
      </c>
      <c r="C15" s="21">
        <f>C$3*Assumptions!$B23</f>
        <v>229825.5</v>
      </c>
      <c r="D15" s="21">
        <f>D$3*Assumptions!$B23</f>
        <v>237926.8489</v>
      </c>
      <c r="E15" s="21">
        <f>E$3*Assumptions!$B23</f>
        <v>246313.7703</v>
      </c>
      <c r="F15" s="21">
        <f>F$3*Assumptions!$B23</f>
        <v>254996.3307</v>
      </c>
      <c r="G15" s="21">
        <f>G$3*Assumptions!$B23</f>
        <v>263984.9514</v>
      </c>
      <c r="H15" s="21">
        <f>H$3*Assumptions!$B23</f>
        <v>273290.4209</v>
      </c>
      <c r="I15" s="21">
        <f>I$3*Assumptions!$B23</f>
        <v>282923.9082</v>
      </c>
      <c r="J15" s="21">
        <f>J$3*Assumptions!$B23</f>
        <v>292896.976</v>
      </c>
      <c r="K15" s="21">
        <f>K$3*Assumptions!$B23</f>
        <v>303221.5944</v>
      </c>
      <c r="L15" s="21">
        <f>L$3*Assumptions!$B23</f>
        <v>313910.1556</v>
      </c>
      <c r="M15" s="21">
        <f>M$3*Assumptions!$B23</f>
        <v>324975.4886</v>
      </c>
    </row>
    <row r="16">
      <c r="A16" s="2"/>
    </row>
    <row r="17">
      <c r="A17" s="22" t="s">
        <v>56</v>
      </c>
    </row>
    <row r="18">
      <c r="A18" s="2" t="s">
        <v>29</v>
      </c>
      <c r="B18" s="21">
        <f>B$4*Assumptions!$C19</f>
        <v>186000</v>
      </c>
      <c r="C18" s="21">
        <f>C$4*Assumptions!$C19</f>
        <v>193893.84</v>
      </c>
      <c r="D18" s="21">
        <f>D$4*Assumptions!$C19</f>
        <v>202122.6946</v>
      </c>
      <c r="E18" s="21">
        <f>E$4*Assumptions!$C19</f>
        <v>210700.7817</v>
      </c>
      <c r="F18" s="21">
        <f>F$4*Assumptions!$C19</f>
        <v>219642.9229</v>
      </c>
      <c r="G18" s="21">
        <f>G$4*Assumptions!$C19</f>
        <v>228964.5686</v>
      </c>
      <c r="H18" s="21">
        <f>H$4*Assumptions!$C19</f>
        <v>238681.8248</v>
      </c>
      <c r="I18" s="21">
        <f>I$4*Assumptions!$C19</f>
        <v>248811.4815</v>
      </c>
      <c r="J18" s="21">
        <f>J$4*Assumptions!$C19</f>
        <v>259371.0408</v>
      </c>
      <c r="K18" s="21">
        <f>K$4*Assumptions!$C19</f>
        <v>270378.7477</v>
      </c>
      <c r="L18" s="21">
        <f>L$4*Assumptions!$C19</f>
        <v>281853.6218</v>
      </c>
      <c r="M18" s="21">
        <f>M$4*Assumptions!$C19</f>
        <v>293815.4895</v>
      </c>
    </row>
    <row r="19">
      <c r="A19" s="2" t="s">
        <v>30</v>
      </c>
      <c r="B19" s="21">
        <f>B$4*Assumptions!$C20</f>
        <v>186000</v>
      </c>
      <c r="C19" s="21">
        <f>C$4*Assumptions!$C20</f>
        <v>193893.84</v>
      </c>
      <c r="D19" s="21">
        <f>D$4*Assumptions!$C20</f>
        <v>202122.6946</v>
      </c>
      <c r="E19" s="21">
        <f>E$4*Assumptions!$C20</f>
        <v>210700.7817</v>
      </c>
      <c r="F19" s="21">
        <f>F$4*Assumptions!$C20</f>
        <v>219642.9229</v>
      </c>
      <c r="G19" s="21">
        <f>G$4*Assumptions!$C20</f>
        <v>228964.5686</v>
      </c>
      <c r="H19" s="21">
        <f>H$4*Assumptions!$C20</f>
        <v>238681.8248</v>
      </c>
      <c r="I19" s="21">
        <f>I$4*Assumptions!$C20</f>
        <v>248811.4815</v>
      </c>
      <c r="J19" s="21">
        <f>J$4*Assumptions!$C20</f>
        <v>259371.0408</v>
      </c>
      <c r="K19" s="21">
        <f>K$4*Assumptions!$C20</f>
        <v>270378.7477</v>
      </c>
      <c r="L19" s="21">
        <f>L$4*Assumptions!$C20</f>
        <v>281853.6218</v>
      </c>
      <c r="M19" s="21">
        <f>M$4*Assumptions!$C20</f>
        <v>293815.4895</v>
      </c>
    </row>
    <row r="20">
      <c r="A20" s="2" t="s">
        <v>31</v>
      </c>
      <c r="B20" s="21">
        <f>B$4*Assumptions!$C21</f>
        <v>372000</v>
      </c>
      <c r="C20" s="21">
        <f>C$4*Assumptions!$C21</f>
        <v>387787.68</v>
      </c>
      <c r="D20" s="21">
        <f>D$4*Assumptions!$C21</f>
        <v>404245.3891</v>
      </c>
      <c r="E20" s="21">
        <f>E$4*Assumptions!$C21</f>
        <v>421401.5635</v>
      </c>
      <c r="F20" s="21">
        <f>F$4*Assumptions!$C21</f>
        <v>439285.8458</v>
      </c>
      <c r="G20" s="21">
        <f>G$4*Assumptions!$C21</f>
        <v>457929.1371</v>
      </c>
      <c r="H20" s="21">
        <f>H$4*Assumptions!$C21</f>
        <v>477363.6497</v>
      </c>
      <c r="I20" s="21">
        <f>I$4*Assumptions!$C21</f>
        <v>497622.963</v>
      </c>
      <c r="J20" s="21">
        <f>J$4*Assumptions!$C21</f>
        <v>518742.0815</v>
      </c>
      <c r="K20" s="21">
        <f>K$4*Assumptions!$C21</f>
        <v>540757.4955</v>
      </c>
      <c r="L20" s="21">
        <f>L$4*Assumptions!$C21</f>
        <v>563707.2436</v>
      </c>
      <c r="M20" s="21">
        <f>M$4*Assumptions!$C21</f>
        <v>587630.979</v>
      </c>
    </row>
    <row r="21">
      <c r="A21" s="2" t="s">
        <v>32</v>
      </c>
      <c r="B21" s="21">
        <f>B$4*Assumptions!$C22</f>
        <v>186000</v>
      </c>
      <c r="C21" s="21">
        <f>C$4*Assumptions!$C22</f>
        <v>193893.84</v>
      </c>
      <c r="D21" s="21">
        <f>D$4*Assumptions!$C22</f>
        <v>202122.6946</v>
      </c>
      <c r="E21" s="21">
        <f>E$4*Assumptions!$C22</f>
        <v>210700.7817</v>
      </c>
      <c r="F21" s="21">
        <f>F$4*Assumptions!$C22</f>
        <v>219642.9229</v>
      </c>
      <c r="G21" s="21">
        <f>G$4*Assumptions!$C22</f>
        <v>228964.5686</v>
      </c>
      <c r="H21" s="21">
        <f>H$4*Assumptions!$C22</f>
        <v>238681.8248</v>
      </c>
      <c r="I21" s="21">
        <f>I$4*Assumptions!$C22</f>
        <v>248811.4815</v>
      </c>
      <c r="J21" s="21">
        <f>J$4*Assumptions!$C22</f>
        <v>259371.0408</v>
      </c>
      <c r="K21" s="21">
        <f>K$4*Assumptions!$C22</f>
        <v>270378.7477</v>
      </c>
      <c r="L21" s="21">
        <f>L$4*Assumptions!$C22</f>
        <v>281853.6218</v>
      </c>
      <c r="M21" s="21">
        <f>M$4*Assumptions!$C22</f>
        <v>293815.4895</v>
      </c>
    </row>
    <row r="22">
      <c r="A22" s="2" t="s">
        <v>33</v>
      </c>
      <c r="B22" s="21">
        <f>B$4*Assumptions!$C23</f>
        <v>930000</v>
      </c>
      <c r="C22" s="21">
        <f>C$4*Assumptions!$C23</f>
        <v>969469.2</v>
      </c>
      <c r="D22" s="21">
        <f>D$4*Assumptions!$C23</f>
        <v>1010613.473</v>
      </c>
      <c r="E22" s="21">
        <f>E$4*Assumptions!$C23</f>
        <v>1053503.909</v>
      </c>
      <c r="F22" s="21">
        <f>F$4*Assumptions!$C23</f>
        <v>1098214.615</v>
      </c>
      <c r="G22" s="21">
        <f>G$4*Assumptions!$C23</f>
        <v>1144822.843</v>
      </c>
      <c r="H22" s="21">
        <f>H$4*Assumptions!$C23</f>
        <v>1193409.124</v>
      </c>
      <c r="I22" s="21">
        <f>I$4*Assumptions!$C23</f>
        <v>1244057.407</v>
      </c>
      <c r="J22" s="21">
        <f>J$4*Assumptions!$C23</f>
        <v>1296855.204</v>
      </c>
      <c r="K22" s="21">
        <f>K$4*Assumptions!$C23</f>
        <v>1351893.739</v>
      </c>
      <c r="L22" s="21">
        <f>L$4*Assumptions!$C23</f>
        <v>1409268.109</v>
      </c>
      <c r="M22" s="21">
        <f>M$4*Assumptions!$C23</f>
        <v>1469077.447</v>
      </c>
    </row>
    <row r="23">
      <c r="A23" s="2"/>
    </row>
    <row r="24">
      <c r="A24" s="22" t="s">
        <v>19</v>
      </c>
    </row>
    <row r="25">
      <c r="A25" s="2" t="s">
        <v>29</v>
      </c>
      <c r="B25" s="21">
        <f>B$5*Assumptions!$D19</f>
        <v>297000</v>
      </c>
      <c r="C25" s="21">
        <f>C$5*Assumptions!$D19</f>
        <v>308392.92</v>
      </c>
      <c r="D25" s="21">
        <f>D$5*Assumptions!$D19</f>
        <v>320222.8724</v>
      </c>
      <c r="E25" s="21">
        <f>E$5*Assumptions!$D19</f>
        <v>332506.6218</v>
      </c>
      <c r="F25" s="21">
        <f>F$5*Assumptions!$D19</f>
        <v>345261.5758</v>
      </c>
      <c r="G25" s="21">
        <f>G$5*Assumptions!$D19</f>
        <v>358505.8099</v>
      </c>
      <c r="H25" s="21">
        <f>H$5*Assumptions!$D19</f>
        <v>372258.0927</v>
      </c>
      <c r="I25" s="21">
        <f>I$5*Assumptions!$D19</f>
        <v>386537.9132</v>
      </c>
      <c r="J25" s="21">
        <f>J$5*Assumptions!$D19</f>
        <v>401365.5075</v>
      </c>
      <c r="K25" s="21">
        <f>K$5*Assumptions!$D19</f>
        <v>416761.8884</v>
      </c>
      <c r="L25" s="21">
        <f>L$5*Assumptions!$D19</f>
        <v>432748.8744</v>
      </c>
      <c r="M25" s="21">
        <f>M$5*Assumptions!$D19</f>
        <v>449349.1212</v>
      </c>
    </row>
    <row r="26">
      <c r="A26" s="2" t="s">
        <v>30</v>
      </c>
      <c r="B26" s="21">
        <f>B$5*Assumptions!$D20</f>
        <v>297000</v>
      </c>
      <c r="C26" s="21">
        <f>C$5*Assumptions!$D20</f>
        <v>308392.92</v>
      </c>
      <c r="D26" s="21">
        <f>D$5*Assumptions!$D20</f>
        <v>320222.8724</v>
      </c>
      <c r="E26" s="21">
        <f>E$5*Assumptions!$D20</f>
        <v>332506.6218</v>
      </c>
      <c r="F26" s="21">
        <f>F$5*Assumptions!$D20</f>
        <v>345261.5758</v>
      </c>
      <c r="G26" s="21">
        <f>G$5*Assumptions!$D20</f>
        <v>358505.8099</v>
      </c>
      <c r="H26" s="21">
        <f>H$5*Assumptions!$D20</f>
        <v>372258.0927</v>
      </c>
      <c r="I26" s="21">
        <f>I$5*Assumptions!$D20</f>
        <v>386537.9132</v>
      </c>
      <c r="J26" s="21">
        <f>J$5*Assumptions!$D20</f>
        <v>401365.5075</v>
      </c>
      <c r="K26" s="21">
        <f>K$5*Assumptions!$D20</f>
        <v>416761.8884</v>
      </c>
      <c r="L26" s="21">
        <f>L$5*Assumptions!$D20</f>
        <v>432748.8744</v>
      </c>
      <c r="M26" s="21">
        <f>M$5*Assumptions!$D20</f>
        <v>449349.1212</v>
      </c>
    </row>
    <row r="27">
      <c r="A27" s="2" t="s">
        <v>31</v>
      </c>
      <c r="B27" s="21">
        <f>B$5*Assumptions!$D21</f>
        <v>0</v>
      </c>
      <c r="C27" s="21">
        <f>C$5*Assumptions!$D21</f>
        <v>0</v>
      </c>
      <c r="D27" s="21">
        <f>D$5*Assumptions!$D21</f>
        <v>0</v>
      </c>
      <c r="E27" s="21">
        <f>E$5*Assumptions!$D21</f>
        <v>0</v>
      </c>
      <c r="F27" s="21">
        <f>F$5*Assumptions!$D21</f>
        <v>0</v>
      </c>
      <c r="G27" s="21">
        <f>G$5*Assumptions!$D21</f>
        <v>0</v>
      </c>
      <c r="H27" s="21">
        <f>H$5*Assumptions!$D21</f>
        <v>0</v>
      </c>
      <c r="I27" s="21">
        <f>I$5*Assumptions!$D21</f>
        <v>0</v>
      </c>
      <c r="J27" s="21">
        <f>J$5*Assumptions!$D21</f>
        <v>0</v>
      </c>
      <c r="K27" s="21">
        <f>K$5*Assumptions!$D21</f>
        <v>0</v>
      </c>
      <c r="L27" s="21">
        <f>L$5*Assumptions!$D21</f>
        <v>0</v>
      </c>
      <c r="M27" s="21">
        <f>M$5*Assumptions!$D21</f>
        <v>0</v>
      </c>
    </row>
    <row r="28">
      <c r="A28" s="2" t="s">
        <v>32</v>
      </c>
      <c r="B28" s="21">
        <f>B$5*Assumptions!$D22</f>
        <v>0</v>
      </c>
      <c r="C28" s="21">
        <f>C$5*Assumptions!$D22</f>
        <v>0</v>
      </c>
      <c r="D28" s="21">
        <f>D$5*Assumptions!$D22</f>
        <v>0</v>
      </c>
      <c r="E28" s="21">
        <f>E$5*Assumptions!$D22</f>
        <v>0</v>
      </c>
      <c r="F28" s="21">
        <f>F$5*Assumptions!$D22</f>
        <v>0</v>
      </c>
      <c r="G28" s="21">
        <f>G$5*Assumptions!$D22</f>
        <v>0</v>
      </c>
      <c r="H28" s="21">
        <f>H$5*Assumptions!$D22</f>
        <v>0</v>
      </c>
      <c r="I28" s="21">
        <f>I$5*Assumptions!$D22</f>
        <v>0</v>
      </c>
      <c r="J28" s="21">
        <f>J$5*Assumptions!$D22</f>
        <v>0</v>
      </c>
      <c r="K28" s="21">
        <f>K$5*Assumptions!$D22</f>
        <v>0</v>
      </c>
      <c r="L28" s="21">
        <f>L$5*Assumptions!$D22</f>
        <v>0</v>
      </c>
      <c r="M28" s="21">
        <f>M$5*Assumptions!$D22</f>
        <v>0</v>
      </c>
    </row>
    <row r="29">
      <c r="A29" s="2" t="s">
        <v>33</v>
      </c>
      <c r="B29" s="21">
        <f>B$5*Assumptions!$D23</f>
        <v>396000</v>
      </c>
      <c r="C29" s="21">
        <f>C$5*Assumptions!$D23</f>
        <v>411190.56</v>
      </c>
      <c r="D29" s="21">
        <f>D$5*Assumptions!$D23</f>
        <v>426963.8299</v>
      </c>
      <c r="E29" s="21">
        <f>E$5*Assumptions!$D23</f>
        <v>443342.1624</v>
      </c>
      <c r="F29" s="21">
        <f>F$5*Assumptions!$D23</f>
        <v>460348.7677</v>
      </c>
      <c r="G29" s="21">
        <f>G$5*Assumptions!$D23</f>
        <v>478007.7465</v>
      </c>
      <c r="H29" s="21">
        <f>H$5*Assumptions!$D23</f>
        <v>496344.1236</v>
      </c>
      <c r="I29" s="21">
        <f>I$5*Assumptions!$D23</f>
        <v>515383.8842</v>
      </c>
      <c r="J29" s="21">
        <f>J$5*Assumptions!$D23</f>
        <v>535154.01</v>
      </c>
      <c r="K29" s="21">
        <f>K$5*Assumptions!$D23</f>
        <v>555682.5178</v>
      </c>
      <c r="L29" s="21">
        <f>L$5*Assumptions!$D23</f>
        <v>576998.4992</v>
      </c>
      <c r="M29" s="21">
        <f>M$5*Assumptions!$D23</f>
        <v>599132.1617</v>
      </c>
    </row>
    <row r="30">
      <c r="A30" s="2"/>
    </row>
    <row r="31">
      <c r="A31" s="22" t="s">
        <v>20</v>
      </c>
    </row>
    <row r="32">
      <c r="A32" s="2" t="s">
        <v>29</v>
      </c>
      <c r="B32" s="21">
        <f>B$6*Assumptions!$E19</f>
        <v>0</v>
      </c>
      <c r="C32" s="21">
        <f>C$6*Assumptions!$E19</f>
        <v>0</v>
      </c>
      <c r="D32" s="21">
        <f>D$6*Assumptions!$E19</f>
        <v>0</v>
      </c>
      <c r="E32" s="21">
        <f>E$6*Assumptions!$E19</f>
        <v>0</v>
      </c>
      <c r="F32" s="21">
        <f>F$6*Assumptions!$E19</f>
        <v>0</v>
      </c>
      <c r="G32" s="21">
        <f>G$6*Assumptions!$E19</f>
        <v>0</v>
      </c>
      <c r="H32" s="21">
        <f>H$6*Assumptions!$E19</f>
        <v>0</v>
      </c>
      <c r="I32" s="21">
        <f>I$6*Assumptions!$E19</f>
        <v>0</v>
      </c>
      <c r="J32" s="21">
        <f>J$6*Assumptions!$E19</f>
        <v>0</v>
      </c>
      <c r="K32" s="21">
        <f>K$6*Assumptions!$E19</f>
        <v>0</v>
      </c>
      <c r="L32" s="21">
        <f>L$6*Assumptions!$E19</f>
        <v>0</v>
      </c>
      <c r="M32" s="21">
        <f>M$6*Assumptions!$E19</f>
        <v>0</v>
      </c>
    </row>
    <row r="33">
      <c r="A33" s="2" t="s">
        <v>30</v>
      </c>
      <c r="B33" s="21">
        <f>B$6*Assumptions!$E20</f>
        <v>6888</v>
      </c>
      <c r="C33" s="21">
        <f>C$6*Assumptions!$E20</f>
        <v>7130.802</v>
      </c>
      <c r="D33" s="21">
        <f>D$6*Assumptions!$E20</f>
        <v>7382.162771</v>
      </c>
      <c r="E33" s="21">
        <f>E$6*Assumptions!$E20</f>
        <v>7642.384008</v>
      </c>
      <c r="F33" s="21">
        <f>F$6*Assumptions!$E20</f>
        <v>7911.778044</v>
      </c>
      <c r="G33" s="21">
        <f>G$6*Assumptions!$E20</f>
        <v>8190.668221</v>
      </c>
      <c r="H33" s="21">
        <f>H$6*Assumptions!$E20</f>
        <v>8479.389275</v>
      </c>
      <c r="I33" s="21">
        <f>I$6*Assumptions!$E20</f>
        <v>8778.287747</v>
      </c>
      <c r="J33" s="21">
        <f>J$6*Assumptions!$E20</f>
        <v>9087.72239</v>
      </c>
      <c r="K33" s="21">
        <f>K$6*Assumptions!$E20</f>
        <v>9408.064605</v>
      </c>
      <c r="L33" s="21">
        <f>L$6*Assumptions!$E20</f>
        <v>9739.698882</v>
      </c>
      <c r="M33" s="21">
        <f>M$6*Assumptions!$E20</f>
        <v>10083.02327</v>
      </c>
    </row>
    <row r="34">
      <c r="A34" s="2" t="s">
        <v>31</v>
      </c>
      <c r="B34" s="21">
        <f>B$6*Assumptions!$E21</f>
        <v>6888</v>
      </c>
      <c r="C34" s="21">
        <f>C$6*Assumptions!$E21</f>
        <v>7130.802</v>
      </c>
      <c r="D34" s="21">
        <f>D$6*Assumptions!$E21</f>
        <v>7382.162771</v>
      </c>
      <c r="E34" s="21">
        <f>E$6*Assumptions!$E21</f>
        <v>7642.384008</v>
      </c>
      <c r="F34" s="21">
        <f>F$6*Assumptions!$E21</f>
        <v>7911.778044</v>
      </c>
      <c r="G34" s="21">
        <f>G$6*Assumptions!$E21</f>
        <v>8190.668221</v>
      </c>
      <c r="H34" s="21">
        <f>H$6*Assumptions!$E21</f>
        <v>8479.389275</v>
      </c>
      <c r="I34" s="21">
        <f>I$6*Assumptions!$E21</f>
        <v>8778.287747</v>
      </c>
      <c r="J34" s="21">
        <f>J$6*Assumptions!$E21</f>
        <v>9087.72239</v>
      </c>
      <c r="K34" s="21">
        <f>K$6*Assumptions!$E21</f>
        <v>9408.064605</v>
      </c>
      <c r="L34" s="21">
        <f>L$6*Assumptions!$E21</f>
        <v>9739.698882</v>
      </c>
      <c r="M34" s="21">
        <f>M$6*Assumptions!$E21</f>
        <v>10083.02327</v>
      </c>
    </row>
    <row r="35">
      <c r="A35" s="2" t="s">
        <v>32</v>
      </c>
      <c r="B35" s="21">
        <f>B$6*Assumptions!$E22</f>
        <v>0</v>
      </c>
      <c r="C35" s="21">
        <f>C$6*Assumptions!$E22</f>
        <v>0</v>
      </c>
      <c r="D35" s="21">
        <f>D$6*Assumptions!$E22</f>
        <v>0</v>
      </c>
      <c r="E35" s="21">
        <f>E$6*Assumptions!$E22</f>
        <v>0</v>
      </c>
      <c r="F35" s="21">
        <f>F$6*Assumptions!$E22</f>
        <v>0</v>
      </c>
      <c r="G35" s="21">
        <f>G$6*Assumptions!$E22</f>
        <v>0</v>
      </c>
      <c r="H35" s="21">
        <f>H$6*Assumptions!$E22</f>
        <v>0</v>
      </c>
      <c r="I35" s="21">
        <f>I$6*Assumptions!$E22</f>
        <v>0</v>
      </c>
      <c r="J35" s="21">
        <f>J$6*Assumptions!$E22</f>
        <v>0</v>
      </c>
      <c r="K35" s="21">
        <f>K$6*Assumptions!$E22</f>
        <v>0</v>
      </c>
      <c r="L35" s="21">
        <f>L$6*Assumptions!$E22</f>
        <v>0</v>
      </c>
      <c r="M35" s="21">
        <f>M$6*Assumptions!$E22</f>
        <v>0</v>
      </c>
    </row>
    <row r="36">
      <c r="A36" s="2" t="s">
        <v>33</v>
      </c>
      <c r="B36" s="21">
        <f>B$6*Assumptions!$E23</f>
        <v>9184</v>
      </c>
      <c r="C36" s="21">
        <f>C$6*Assumptions!$E23</f>
        <v>9507.736</v>
      </c>
      <c r="D36" s="21">
        <f>D$6*Assumptions!$E23</f>
        <v>9842.883694</v>
      </c>
      <c r="E36" s="21">
        <f>E$6*Assumptions!$E23</f>
        <v>10189.84534</v>
      </c>
      <c r="F36" s="21">
        <f>F$6*Assumptions!$E23</f>
        <v>10549.03739</v>
      </c>
      <c r="G36" s="21">
        <f>G$6*Assumptions!$E23</f>
        <v>10920.89096</v>
      </c>
      <c r="H36" s="21">
        <f>H$6*Assumptions!$E23</f>
        <v>11305.85237</v>
      </c>
      <c r="I36" s="21">
        <f>I$6*Assumptions!$E23</f>
        <v>11704.38366</v>
      </c>
      <c r="J36" s="21">
        <f>J$6*Assumptions!$E23</f>
        <v>12116.96319</v>
      </c>
      <c r="K36" s="21">
        <f>K$6*Assumptions!$E23</f>
        <v>12544.08614</v>
      </c>
      <c r="L36" s="21">
        <f>L$6*Assumptions!$E23</f>
        <v>12986.26518</v>
      </c>
      <c r="M36" s="21">
        <f>M$6*Assumptions!$E23</f>
        <v>13444.03102</v>
      </c>
    </row>
    <row r="37">
      <c r="A37" s="2"/>
    </row>
    <row r="38">
      <c r="A38" s="23" t="s">
        <v>57</v>
      </c>
    </row>
    <row r="39">
      <c r="A39" s="22" t="s">
        <v>52</v>
      </c>
    </row>
    <row r="40">
      <c r="A40" s="2" t="s">
        <v>29</v>
      </c>
      <c r="B40" s="21">
        <f>B11*(1-Assumptions!$B26)</f>
        <v>799200</v>
      </c>
      <c r="C40" s="21">
        <f>C11*(1-Assumptions!$B26)</f>
        <v>827371.8</v>
      </c>
      <c r="D40" s="21">
        <f>D11*(1-Assumptions!$B26)</f>
        <v>856536.656</v>
      </c>
      <c r="E40" s="21">
        <f>E11*(1-Assumptions!$B26)</f>
        <v>886729.5731</v>
      </c>
      <c r="F40" s="21">
        <f>F11*(1-Assumptions!$B26)</f>
        <v>917986.7905</v>
      </c>
      <c r="G40" s="21">
        <f>G11*(1-Assumptions!$B26)</f>
        <v>950345.8249</v>
      </c>
      <c r="H40" s="21">
        <f>H11*(1-Assumptions!$B26)</f>
        <v>983845.5152</v>
      </c>
      <c r="I40" s="21">
        <f>I11*(1-Assumptions!$B26)</f>
        <v>1018526.07</v>
      </c>
      <c r="J40" s="21">
        <f>J11*(1-Assumptions!$B26)</f>
        <v>1054429.114</v>
      </c>
      <c r="K40" s="21">
        <f>K11*(1-Assumptions!$B26)</f>
        <v>1091597.74</v>
      </c>
      <c r="L40" s="21">
        <f>L11*(1-Assumptions!$B26)</f>
        <v>1130076.56</v>
      </c>
      <c r="M40" s="21">
        <f>M11*(1-Assumptions!$B26)</f>
        <v>1169911.759</v>
      </c>
    </row>
    <row r="41">
      <c r="A41" s="2" t="s">
        <v>30</v>
      </c>
      <c r="B41" s="21">
        <f>B12*(1-Assumptions!$B27)</f>
        <v>1172160</v>
      </c>
      <c r="C41" s="21">
        <f>C12*(1-Assumptions!$B27)</f>
        <v>1213478.64</v>
      </c>
      <c r="D41" s="21">
        <f>D12*(1-Assumptions!$B27)</f>
        <v>1256253.762</v>
      </c>
      <c r="E41" s="21">
        <f>E12*(1-Assumptions!$B27)</f>
        <v>1300536.707</v>
      </c>
      <c r="F41" s="21">
        <f>F12*(1-Assumptions!$B27)</f>
        <v>1346380.626</v>
      </c>
      <c r="G41" s="21">
        <f>G12*(1-Assumptions!$B27)</f>
        <v>1393840.543</v>
      </c>
      <c r="H41" s="21">
        <f>H12*(1-Assumptions!$B27)</f>
        <v>1442973.422</v>
      </c>
      <c r="I41" s="21">
        <f>I12*(1-Assumptions!$B27)</f>
        <v>1493838.235</v>
      </c>
      <c r="J41" s="21">
        <f>J12*(1-Assumptions!$B27)</f>
        <v>1546496.033</v>
      </c>
      <c r="K41" s="21">
        <f>K12*(1-Assumptions!$B27)</f>
        <v>1601010.018</v>
      </c>
      <c r="L41" s="21">
        <f>L12*(1-Assumptions!$B27)</f>
        <v>1657445.622</v>
      </c>
      <c r="M41" s="21">
        <f>M12*(1-Assumptions!$B27)</f>
        <v>1715870.58</v>
      </c>
    </row>
    <row r="42">
      <c r="A42" s="2" t="s">
        <v>31</v>
      </c>
      <c r="B42" s="21">
        <f>B13*(1-Assumptions!$B28)</f>
        <v>1198800</v>
      </c>
      <c r="C42" s="21">
        <f>C13*(1-Assumptions!$B28)</f>
        <v>1241057.7</v>
      </c>
      <c r="D42" s="21">
        <f>D13*(1-Assumptions!$B28)</f>
        <v>1284804.984</v>
      </c>
      <c r="E42" s="21">
        <f>E13*(1-Assumptions!$B28)</f>
        <v>1330094.36</v>
      </c>
      <c r="F42" s="21">
        <f>F13*(1-Assumptions!$B28)</f>
        <v>1376980.186</v>
      </c>
      <c r="G42" s="21">
        <f>G13*(1-Assumptions!$B28)</f>
        <v>1425518.737</v>
      </c>
      <c r="H42" s="21">
        <f>H13*(1-Assumptions!$B28)</f>
        <v>1475768.273</v>
      </c>
      <c r="I42" s="21">
        <f>I13*(1-Assumptions!$B28)</f>
        <v>1527789.104</v>
      </c>
      <c r="J42" s="21">
        <f>J13*(1-Assumptions!$B28)</f>
        <v>1581643.67</v>
      </c>
      <c r="K42" s="21">
        <f>K13*(1-Assumptions!$B28)</f>
        <v>1637396.61</v>
      </c>
      <c r="L42" s="21">
        <f>L13*(1-Assumptions!$B28)</f>
        <v>1695114.84</v>
      </c>
      <c r="M42" s="21">
        <f>M13*(1-Assumptions!$B28)</f>
        <v>1754867.638</v>
      </c>
    </row>
    <row r="43">
      <c r="A43" s="2" t="s">
        <v>32</v>
      </c>
      <c r="B43" s="21">
        <f>B14*(1-Assumptions!$B29)</f>
        <v>572760</v>
      </c>
      <c r="C43" s="21">
        <f>C14*(1-Assumptions!$B29)</f>
        <v>592949.79</v>
      </c>
      <c r="D43" s="21">
        <f>D14*(1-Assumptions!$B29)</f>
        <v>613851.2701</v>
      </c>
      <c r="E43" s="21">
        <f>E14*(1-Assumptions!$B29)</f>
        <v>635489.5274</v>
      </c>
      <c r="F43" s="21">
        <f>F14*(1-Assumptions!$B29)</f>
        <v>657890.5332</v>
      </c>
      <c r="G43" s="21">
        <f>G14*(1-Assumptions!$B29)</f>
        <v>681081.1745</v>
      </c>
      <c r="H43" s="21">
        <f>H14*(1-Assumptions!$B29)</f>
        <v>705089.2859</v>
      </c>
      <c r="I43" s="21">
        <f>I14*(1-Assumptions!$B29)</f>
        <v>729943.6832</v>
      </c>
      <c r="J43" s="21">
        <f>J14*(1-Assumptions!$B29)</f>
        <v>755674.1981</v>
      </c>
      <c r="K43" s="21">
        <f>K14*(1-Assumptions!$B29)</f>
        <v>782311.7135</v>
      </c>
      <c r="L43" s="21">
        <f>L14*(1-Assumptions!$B29)</f>
        <v>809888.2015</v>
      </c>
      <c r="M43" s="21">
        <f>M14*(1-Assumptions!$B29)</f>
        <v>838436.7606</v>
      </c>
    </row>
    <row r="44">
      <c r="A44" s="2" t="s">
        <v>33</v>
      </c>
      <c r="B44" s="21">
        <f>B15*(1-Assumptions!$B30)</f>
        <v>188700</v>
      </c>
      <c r="C44" s="21">
        <f>C15*(1-Assumptions!$B30)</f>
        <v>195351.675</v>
      </c>
      <c r="D44" s="21">
        <f>D15*(1-Assumptions!$B30)</f>
        <v>202237.8215</v>
      </c>
      <c r="E44" s="21">
        <f>E15*(1-Assumptions!$B30)</f>
        <v>209366.7048</v>
      </c>
      <c r="F44" s="21">
        <f>F15*(1-Assumptions!$B30)</f>
        <v>216746.8811</v>
      </c>
      <c r="G44" s="21">
        <f>G15*(1-Assumptions!$B30)</f>
        <v>224387.2087</v>
      </c>
      <c r="H44" s="21">
        <f>H15*(1-Assumptions!$B30)</f>
        <v>232296.8578</v>
      </c>
      <c r="I44" s="21">
        <f>I15*(1-Assumptions!$B30)</f>
        <v>240485.322</v>
      </c>
      <c r="J44" s="21">
        <f>J15*(1-Assumptions!$B30)</f>
        <v>248962.4296</v>
      </c>
      <c r="K44" s="21">
        <f>K15*(1-Assumptions!$B30)</f>
        <v>257738.3552</v>
      </c>
      <c r="L44" s="21">
        <f>L15*(1-Assumptions!$B30)</f>
        <v>266823.6323</v>
      </c>
      <c r="M44" s="21">
        <f>M15*(1-Assumptions!$B30)</f>
        <v>276229.1653</v>
      </c>
    </row>
    <row r="45">
      <c r="A45" s="22" t="s">
        <v>58</v>
      </c>
      <c r="B45" s="21">
        <f t="shared" ref="B45:M45" si="2">SUM(B40:B44)</f>
        <v>3931620</v>
      </c>
      <c r="C45" s="21">
        <f t="shared" si="2"/>
        <v>4070209.605</v>
      </c>
      <c r="D45" s="21">
        <f t="shared" si="2"/>
        <v>4213684.494</v>
      </c>
      <c r="E45" s="21">
        <f t="shared" si="2"/>
        <v>4362216.872</v>
      </c>
      <c r="F45" s="21">
        <f t="shared" si="2"/>
        <v>4515985.017</v>
      </c>
      <c r="G45" s="21">
        <f t="shared" si="2"/>
        <v>4675173.489</v>
      </c>
      <c r="H45" s="21">
        <f t="shared" si="2"/>
        <v>4839973.354</v>
      </c>
      <c r="I45" s="21">
        <f t="shared" si="2"/>
        <v>5010582.415</v>
      </c>
      <c r="J45" s="21">
        <f t="shared" si="2"/>
        <v>5187205.445</v>
      </c>
      <c r="K45" s="21">
        <f t="shared" si="2"/>
        <v>5370054.437</v>
      </c>
      <c r="L45" s="21">
        <f t="shared" si="2"/>
        <v>5559348.856</v>
      </c>
      <c r="M45" s="21">
        <f t="shared" si="2"/>
        <v>5755315.903</v>
      </c>
    </row>
    <row r="46">
      <c r="A46" s="2"/>
    </row>
    <row r="47">
      <c r="A47" s="22" t="s">
        <v>56</v>
      </c>
    </row>
    <row r="48">
      <c r="A48" s="2" t="s">
        <v>29</v>
      </c>
      <c r="B48" s="21">
        <f>B18*(1-Assumptions!$C26)</f>
        <v>171120</v>
      </c>
      <c r="C48" s="21">
        <f>C18*(1-Assumptions!$C26)</f>
        <v>178382.3328</v>
      </c>
      <c r="D48" s="21">
        <f>D18*(1-Assumptions!$C26)</f>
        <v>185952.879</v>
      </c>
      <c r="E48" s="21">
        <f>E18*(1-Assumptions!$C26)</f>
        <v>193844.7192</v>
      </c>
      <c r="F48" s="21">
        <f>F18*(1-Assumptions!$C26)</f>
        <v>202071.4891</v>
      </c>
      <c r="G48" s="21">
        <f>G18*(1-Assumptions!$C26)</f>
        <v>210647.4031</v>
      </c>
      <c r="H48" s="21">
        <f>H18*(1-Assumptions!$C26)</f>
        <v>219587.2789</v>
      </c>
      <c r="I48" s="21">
        <f>I18*(1-Assumptions!$C26)</f>
        <v>228906.563</v>
      </c>
      <c r="J48" s="21">
        <f>J18*(1-Assumptions!$C26)</f>
        <v>238621.3575</v>
      </c>
      <c r="K48" s="21">
        <f>K18*(1-Assumptions!$C26)</f>
        <v>248748.4479</v>
      </c>
      <c r="L48" s="21">
        <f>L18*(1-Assumptions!$C26)</f>
        <v>259305.332</v>
      </c>
      <c r="M48" s="21">
        <f>M18*(1-Assumptions!$C26)</f>
        <v>270310.2503</v>
      </c>
    </row>
    <row r="49">
      <c r="A49" s="2" t="s">
        <v>30</v>
      </c>
      <c r="B49" s="21">
        <f>B19*(1-Assumptions!$C27)</f>
        <v>167400</v>
      </c>
      <c r="C49" s="21">
        <f>C19*(1-Assumptions!$C27)</f>
        <v>174504.456</v>
      </c>
      <c r="D49" s="21">
        <f>D19*(1-Assumptions!$C27)</f>
        <v>181910.4251</v>
      </c>
      <c r="E49" s="21">
        <f>E19*(1-Assumptions!$C27)</f>
        <v>189630.7036</v>
      </c>
      <c r="F49" s="21">
        <f>F19*(1-Assumptions!$C27)</f>
        <v>197678.6306</v>
      </c>
      <c r="G49" s="21">
        <f>G19*(1-Assumptions!$C27)</f>
        <v>206068.1117</v>
      </c>
      <c r="H49" s="21">
        <f>H19*(1-Assumptions!$C27)</f>
        <v>214813.6424</v>
      </c>
      <c r="I49" s="21">
        <f>I19*(1-Assumptions!$C27)</f>
        <v>223930.3333</v>
      </c>
      <c r="J49" s="21">
        <f>J19*(1-Assumptions!$C27)</f>
        <v>233433.9367</v>
      </c>
      <c r="K49" s="21">
        <f>K19*(1-Assumptions!$C27)</f>
        <v>243340.873</v>
      </c>
      <c r="L49" s="21">
        <f>L19*(1-Assumptions!$C27)</f>
        <v>253668.2596</v>
      </c>
      <c r="M49" s="21">
        <f>M19*(1-Assumptions!$C27)</f>
        <v>264433.9405</v>
      </c>
    </row>
    <row r="50">
      <c r="A50" s="2" t="s">
        <v>31</v>
      </c>
      <c r="B50" s="21">
        <f>B20*(1-Assumptions!$C28)</f>
        <v>334800</v>
      </c>
      <c r="C50" s="21">
        <f>C20*(1-Assumptions!$C28)</f>
        <v>349008.912</v>
      </c>
      <c r="D50" s="21">
        <f>D20*(1-Assumptions!$C28)</f>
        <v>363820.8502</v>
      </c>
      <c r="E50" s="21">
        <f>E20*(1-Assumptions!$C28)</f>
        <v>379261.4071</v>
      </c>
      <c r="F50" s="21">
        <f>F20*(1-Assumptions!$C28)</f>
        <v>395357.2612</v>
      </c>
      <c r="G50" s="21">
        <f>G20*(1-Assumptions!$C28)</f>
        <v>412136.2234</v>
      </c>
      <c r="H50" s="21">
        <f>H20*(1-Assumptions!$C28)</f>
        <v>429627.2847</v>
      </c>
      <c r="I50" s="21">
        <f>I20*(1-Assumptions!$C28)</f>
        <v>447860.6667</v>
      </c>
      <c r="J50" s="21">
        <f>J20*(1-Assumptions!$C28)</f>
        <v>466867.8734</v>
      </c>
      <c r="K50" s="21">
        <f>K20*(1-Assumptions!$C28)</f>
        <v>486681.7459</v>
      </c>
      <c r="L50" s="21">
        <f>L20*(1-Assumptions!$C28)</f>
        <v>507336.5192</v>
      </c>
      <c r="M50" s="21">
        <f>M20*(1-Assumptions!$C28)</f>
        <v>528867.8811</v>
      </c>
    </row>
    <row r="51">
      <c r="A51" s="2" t="s">
        <v>32</v>
      </c>
      <c r="B51" s="21">
        <f>B21*(1-Assumptions!$C29)</f>
        <v>163680</v>
      </c>
      <c r="C51" s="21">
        <f>C21*(1-Assumptions!$C29)</f>
        <v>170626.5792</v>
      </c>
      <c r="D51" s="21">
        <f>D21*(1-Assumptions!$C29)</f>
        <v>177867.9712</v>
      </c>
      <c r="E51" s="21">
        <f>E21*(1-Assumptions!$C29)</f>
        <v>185416.6879</v>
      </c>
      <c r="F51" s="21">
        <f>F21*(1-Assumptions!$C29)</f>
        <v>193285.7722</v>
      </c>
      <c r="G51" s="21">
        <f>G21*(1-Assumptions!$C29)</f>
        <v>201488.8203</v>
      </c>
      <c r="H51" s="21">
        <f>H21*(1-Assumptions!$C29)</f>
        <v>210040.0059</v>
      </c>
      <c r="I51" s="21">
        <f>I21*(1-Assumptions!$C29)</f>
        <v>218954.1037</v>
      </c>
      <c r="J51" s="21">
        <f>J21*(1-Assumptions!$C29)</f>
        <v>228246.5159</v>
      </c>
      <c r="K51" s="21">
        <f>K21*(1-Assumptions!$C29)</f>
        <v>237933.298</v>
      </c>
      <c r="L51" s="21">
        <f>L21*(1-Assumptions!$C29)</f>
        <v>248031.1872</v>
      </c>
      <c r="M51" s="21">
        <f>M21*(1-Assumptions!$C29)</f>
        <v>258557.6308</v>
      </c>
    </row>
    <row r="52">
      <c r="A52" s="2" t="s">
        <v>33</v>
      </c>
      <c r="B52" s="21">
        <f>B22*(1-Assumptions!$C30)</f>
        <v>790500</v>
      </c>
      <c r="C52" s="21">
        <f>C22*(1-Assumptions!$C30)</f>
        <v>824048.82</v>
      </c>
      <c r="D52" s="21">
        <f>D22*(1-Assumptions!$C30)</f>
        <v>859021.4519</v>
      </c>
      <c r="E52" s="21">
        <f>E22*(1-Assumptions!$C30)</f>
        <v>895478.3223</v>
      </c>
      <c r="F52" s="21">
        <f>F22*(1-Assumptions!$C30)</f>
        <v>933482.4223</v>
      </c>
      <c r="G52" s="21">
        <f>G22*(1-Assumptions!$C30)</f>
        <v>973099.4163</v>
      </c>
      <c r="H52" s="21">
        <f>H22*(1-Assumptions!$C30)</f>
        <v>1014397.756</v>
      </c>
      <c r="I52" s="21">
        <f>I22*(1-Assumptions!$C30)</f>
        <v>1057448.796</v>
      </c>
      <c r="J52" s="21">
        <f>J22*(1-Assumptions!$C30)</f>
        <v>1102326.923</v>
      </c>
      <c r="K52" s="21">
        <f>K22*(1-Assumptions!$C30)</f>
        <v>1149109.678</v>
      </c>
      <c r="L52" s="21">
        <f>L22*(1-Assumptions!$C30)</f>
        <v>1197877.893</v>
      </c>
      <c r="M52" s="21">
        <f>M22*(1-Assumptions!$C30)</f>
        <v>1248715.83</v>
      </c>
    </row>
    <row r="53">
      <c r="A53" s="22" t="s">
        <v>59</v>
      </c>
      <c r="B53" s="21">
        <f t="shared" ref="B53:M53" si="3">SUM(B48:B52)</f>
        <v>1627500</v>
      </c>
      <c r="C53" s="21">
        <f t="shared" si="3"/>
        <v>1696571.1</v>
      </c>
      <c r="D53" s="21">
        <f t="shared" si="3"/>
        <v>1768573.577</v>
      </c>
      <c r="E53" s="21">
        <f t="shared" si="3"/>
        <v>1843631.84</v>
      </c>
      <c r="F53" s="21">
        <f t="shared" si="3"/>
        <v>1921875.575</v>
      </c>
      <c r="G53" s="21">
        <f t="shared" si="3"/>
        <v>2003439.975</v>
      </c>
      <c r="H53" s="21">
        <f t="shared" si="3"/>
        <v>2088465.967</v>
      </c>
      <c r="I53" s="21">
        <f t="shared" si="3"/>
        <v>2177100.463</v>
      </c>
      <c r="J53" s="21">
        <f t="shared" si="3"/>
        <v>2269496.607</v>
      </c>
      <c r="K53" s="21">
        <f t="shared" si="3"/>
        <v>2365814.043</v>
      </c>
      <c r="L53" s="21">
        <f t="shared" si="3"/>
        <v>2466219.191</v>
      </c>
      <c r="M53" s="21">
        <f t="shared" si="3"/>
        <v>2570885.533</v>
      </c>
    </row>
    <row r="54">
      <c r="A54" s="2"/>
    </row>
    <row r="55">
      <c r="A55" s="22" t="s">
        <v>19</v>
      </c>
    </row>
    <row r="56">
      <c r="A56" s="2" t="s">
        <v>29</v>
      </c>
      <c r="B56" s="21">
        <f>B25*(1-Assumptions!$D26)</f>
        <v>267300</v>
      </c>
      <c r="C56" s="21">
        <f>C25*(1-Assumptions!$D26)</f>
        <v>277553.628</v>
      </c>
      <c r="D56" s="21">
        <f>D25*(1-Assumptions!$D26)</f>
        <v>288200.5852</v>
      </c>
      <c r="E56" s="21">
        <f>E25*(1-Assumptions!$D26)</f>
        <v>299255.9596</v>
      </c>
      <c r="F56" s="21">
        <f>F25*(1-Assumptions!$D26)</f>
        <v>310735.4182</v>
      </c>
      <c r="G56" s="21">
        <f>G25*(1-Assumptions!$D26)</f>
        <v>322655.2289</v>
      </c>
      <c r="H56" s="21">
        <f>H25*(1-Assumptions!$D26)</f>
        <v>335032.2835</v>
      </c>
      <c r="I56" s="21">
        <f>I25*(1-Assumptions!$D26)</f>
        <v>347884.1218</v>
      </c>
      <c r="J56" s="21">
        <f>J25*(1-Assumptions!$D26)</f>
        <v>361228.9568</v>
      </c>
      <c r="K56" s="21">
        <f>K25*(1-Assumptions!$D26)</f>
        <v>375085.6995</v>
      </c>
      <c r="L56" s="21">
        <f>L25*(1-Assumptions!$D26)</f>
        <v>389473.987</v>
      </c>
      <c r="M56" s="21">
        <f>M25*(1-Assumptions!$D26)</f>
        <v>404414.2091</v>
      </c>
    </row>
    <row r="57">
      <c r="A57" s="2" t="s">
        <v>30</v>
      </c>
      <c r="B57" s="21">
        <f>B26*(1-Assumptions!$D27)</f>
        <v>267300</v>
      </c>
      <c r="C57" s="21">
        <f>C26*(1-Assumptions!$D27)</f>
        <v>277553.628</v>
      </c>
      <c r="D57" s="21">
        <f>D26*(1-Assumptions!$D27)</f>
        <v>288200.5852</v>
      </c>
      <c r="E57" s="21">
        <f>E26*(1-Assumptions!$D27)</f>
        <v>299255.9596</v>
      </c>
      <c r="F57" s="21">
        <f>F26*(1-Assumptions!$D27)</f>
        <v>310735.4182</v>
      </c>
      <c r="G57" s="21">
        <f>G26*(1-Assumptions!$D27)</f>
        <v>322655.2289</v>
      </c>
      <c r="H57" s="21">
        <f>H26*(1-Assumptions!$D27)</f>
        <v>335032.2835</v>
      </c>
      <c r="I57" s="21">
        <f>I26*(1-Assumptions!$D27)</f>
        <v>347884.1218</v>
      </c>
      <c r="J57" s="21">
        <f>J26*(1-Assumptions!$D27)</f>
        <v>361228.9568</v>
      </c>
      <c r="K57" s="21">
        <f>K26*(1-Assumptions!$D27)</f>
        <v>375085.6995</v>
      </c>
      <c r="L57" s="21">
        <f>L26*(1-Assumptions!$D27)</f>
        <v>389473.987</v>
      </c>
      <c r="M57" s="21">
        <f>M26*(1-Assumptions!$D27)</f>
        <v>404414.2091</v>
      </c>
    </row>
    <row r="58">
      <c r="A58" s="2" t="s">
        <v>31</v>
      </c>
      <c r="B58" s="21">
        <f>B27*(1-Assumptions!$D28)</f>
        <v>0</v>
      </c>
      <c r="C58" s="21">
        <f>C27*(1-Assumptions!$D28)</f>
        <v>0</v>
      </c>
      <c r="D58" s="21">
        <f>D27*(1-Assumptions!$D28)</f>
        <v>0</v>
      </c>
      <c r="E58" s="21">
        <f>E27*(1-Assumptions!$D28)</f>
        <v>0</v>
      </c>
      <c r="F58" s="21">
        <f>F27*(1-Assumptions!$D28)</f>
        <v>0</v>
      </c>
      <c r="G58" s="21">
        <f>G27*(1-Assumptions!$D28)</f>
        <v>0</v>
      </c>
      <c r="H58" s="21">
        <f>H27*(1-Assumptions!$D28)</f>
        <v>0</v>
      </c>
      <c r="I58" s="21">
        <f>I27*(1-Assumptions!$D28)</f>
        <v>0</v>
      </c>
      <c r="J58" s="21">
        <f>J27*(1-Assumptions!$D28)</f>
        <v>0</v>
      </c>
      <c r="K58" s="21">
        <f>K27*(1-Assumptions!$D28)</f>
        <v>0</v>
      </c>
      <c r="L58" s="21">
        <f>L27*(1-Assumptions!$D28)</f>
        <v>0</v>
      </c>
      <c r="M58" s="21">
        <f>M27*(1-Assumptions!$D28)</f>
        <v>0</v>
      </c>
    </row>
    <row r="59">
      <c r="A59" s="2" t="s">
        <v>32</v>
      </c>
      <c r="B59" s="21">
        <f>B28*(1-Assumptions!$D29)</f>
        <v>0</v>
      </c>
      <c r="C59" s="21">
        <f>C28*(1-Assumptions!$D29)</f>
        <v>0</v>
      </c>
      <c r="D59" s="21">
        <f>D28*(1-Assumptions!$D29)</f>
        <v>0</v>
      </c>
      <c r="E59" s="21">
        <f>E28*(1-Assumptions!$D29)</f>
        <v>0</v>
      </c>
      <c r="F59" s="21">
        <f>F28*(1-Assumptions!$D29)</f>
        <v>0</v>
      </c>
      <c r="G59" s="21">
        <f>G28*(1-Assumptions!$D29)</f>
        <v>0</v>
      </c>
      <c r="H59" s="21">
        <f>H28*(1-Assumptions!$D29)</f>
        <v>0</v>
      </c>
      <c r="I59" s="21">
        <f>I28*(1-Assumptions!$D29)</f>
        <v>0</v>
      </c>
      <c r="J59" s="21">
        <f>J28*(1-Assumptions!$D29)</f>
        <v>0</v>
      </c>
      <c r="K59" s="21">
        <f>K28*(1-Assumptions!$D29)</f>
        <v>0</v>
      </c>
      <c r="L59" s="21">
        <f>L28*(1-Assumptions!$D29)</f>
        <v>0</v>
      </c>
      <c r="M59" s="21">
        <f>M28*(1-Assumptions!$D29)</f>
        <v>0</v>
      </c>
    </row>
    <row r="60">
      <c r="A60" s="2" t="s">
        <v>33</v>
      </c>
      <c r="B60" s="21">
        <f>B29*(1-Assumptions!$D30)</f>
        <v>336600</v>
      </c>
      <c r="C60" s="21">
        <f>C29*(1-Assumptions!$D30)</f>
        <v>349511.976</v>
      </c>
      <c r="D60" s="21">
        <f>D29*(1-Assumptions!$D30)</f>
        <v>362919.2554</v>
      </c>
      <c r="E60" s="21">
        <f>E29*(1-Assumptions!$D30)</f>
        <v>376840.838</v>
      </c>
      <c r="F60" s="21">
        <f>F29*(1-Assumptions!$D30)</f>
        <v>391296.4526</v>
      </c>
      <c r="G60" s="21">
        <f>G29*(1-Assumptions!$D30)</f>
        <v>406306.5845</v>
      </c>
      <c r="H60" s="21">
        <f>H29*(1-Assumptions!$D30)</f>
        <v>421892.5051</v>
      </c>
      <c r="I60" s="21">
        <f>I29*(1-Assumptions!$D30)</f>
        <v>438076.3016</v>
      </c>
      <c r="J60" s="21">
        <f>J29*(1-Assumptions!$D30)</f>
        <v>454880.9085</v>
      </c>
      <c r="K60" s="21">
        <f>K29*(1-Assumptions!$D30)</f>
        <v>472330.1402</v>
      </c>
      <c r="L60" s="21">
        <f>L29*(1-Assumptions!$D30)</f>
        <v>490448.7243</v>
      </c>
      <c r="M60" s="21">
        <f>M29*(1-Assumptions!$D30)</f>
        <v>509262.3374</v>
      </c>
    </row>
    <row r="61">
      <c r="A61" s="22" t="s">
        <v>60</v>
      </c>
      <c r="B61" s="21">
        <f t="shared" ref="B61:M61" si="4">SUM(B56:B60)</f>
        <v>871200</v>
      </c>
      <c r="C61" s="21">
        <f t="shared" si="4"/>
        <v>904619.232</v>
      </c>
      <c r="D61" s="21">
        <f t="shared" si="4"/>
        <v>939320.4257</v>
      </c>
      <c r="E61" s="21">
        <f t="shared" si="4"/>
        <v>975352.7573</v>
      </c>
      <c r="F61" s="21">
        <f t="shared" si="4"/>
        <v>1012767.289</v>
      </c>
      <c r="G61" s="21">
        <f t="shared" si="4"/>
        <v>1051617.042</v>
      </c>
      <c r="H61" s="21">
        <f t="shared" si="4"/>
        <v>1091957.072</v>
      </c>
      <c r="I61" s="21">
        <f t="shared" si="4"/>
        <v>1133844.545</v>
      </c>
      <c r="J61" s="21">
        <f t="shared" si="4"/>
        <v>1177338.822</v>
      </c>
      <c r="K61" s="21">
        <f t="shared" si="4"/>
        <v>1222501.539</v>
      </c>
      <c r="L61" s="21">
        <f t="shared" si="4"/>
        <v>1269396.698</v>
      </c>
      <c r="M61" s="21">
        <f t="shared" si="4"/>
        <v>1318090.756</v>
      </c>
    </row>
    <row r="62">
      <c r="A62" s="2"/>
    </row>
    <row r="63">
      <c r="A63" s="22" t="s">
        <v>20</v>
      </c>
    </row>
    <row r="64">
      <c r="A64" s="2" t="s">
        <v>29</v>
      </c>
      <c r="B64" s="21">
        <f>B32*(1-Assumptions!$E26)</f>
        <v>0</v>
      </c>
      <c r="C64" s="21">
        <f>C32*(1-Assumptions!$E26)</f>
        <v>0</v>
      </c>
      <c r="D64" s="21">
        <f>D32*(1-Assumptions!$E26)</f>
        <v>0</v>
      </c>
      <c r="E64" s="21">
        <f>E32*(1-Assumptions!$E26)</f>
        <v>0</v>
      </c>
      <c r="F64" s="21">
        <f>F32*(1-Assumptions!$E26)</f>
        <v>0</v>
      </c>
      <c r="G64" s="21">
        <f>G32*(1-Assumptions!$E26)</f>
        <v>0</v>
      </c>
      <c r="H64" s="21">
        <f>H32*(1-Assumptions!$E26)</f>
        <v>0</v>
      </c>
      <c r="I64" s="21">
        <f>I32*(1-Assumptions!$E26)</f>
        <v>0</v>
      </c>
      <c r="J64" s="21">
        <f>J32*(1-Assumptions!$E26)</f>
        <v>0</v>
      </c>
      <c r="K64" s="21">
        <f>K32*(1-Assumptions!$E26)</f>
        <v>0</v>
      </c>
      <c r="L64" s="21">
        <f>L32*(1-Assumptions!$E26)</f>
        <v>0</v>
      </c>
      <c r="M64" s="21">
        <f>M32*(1-Assumptions!$E26)</f>
        <v>0</v>
      </c>
    </row>
    <row r="65">
      <c r="A65" s="2" t="s">
        <v>30</v>
      </c>
      <c r="B65" s="21">
        <f>B33*(1-Assumptions!$E27)</f>
        <v>6061.44</v>
      </c>
      <c r="C65" s="21">
        <f>C33*(1-Assumptions!$E27)</f>
        <v>6275.10576</v>
      </c>
      <c r="D65" s="21">
        <f>D33*(1-Assumptions!$E27)</f>
        <v>6496.303238</v>
      </c>
      <c r="E65" s="21">
        <f>E33*(1-Assumptions!$E27)</f>
        <v>6725.297927</v>
      </c>
      <c r="F65" s="21">
        <f>F33*(1-Assumptions!$E27)</f>
        <v>6962.364679</v>
      </c>
      <c r="G65" s="21">
        <f>G33*(1-Assumptions!$E27)</f>
        <v>7207.788034</v>
      </c>
      <c r="H65" s="21">
        <f>H33*(1-Assumptions!$E27)</f>
        <v>7461.862562</v>
      </c>
      <c r="I65" s="21">
        <f>I33*(1-Assumptions!$E27)</f>
        <v>7724.893218</v>
      </c>
      <c r="J65" s="21">
        <f>J33*(1-Assumptions!$E27)</f>
        <v>7997.195703</v>
      </c>
      <c r="K65" s="21">
        <f>K33*(1-Assumptions!$E27)</f>
        <v>8279.096852</v>
      </c>
      <c r="L65" s="21">
        <f>L33*(1-Assumptions!$E27)</f>
        <v>8570.935016</v>
      </c>
      <c r="M65" s="21">
        <f>M33*(1-Assumptions!$E27)</f>
        <v>8873.060475</v>
      </c>
    </row>
    <row r="66">
      <c r="A66" s="2" t="s">
        <v>31</v>
      </c>
      <c r="B66" s="21">
        <f>B34*(1-Assumptions!$E28)</f>
        <v>6061.44</v>
      </c>
      <c r="C66" s="21">
        <f>C34*(1-Assumptions!$E28)</f>
        <v>6275.10576</v>
      </c>
      <c r="D66" s="21">
        <f>D34*(1-Assumptions!$E28)</f>
        <v>6496.303238</v>
      </c>
      <c r="E66" s="21">
        <f>E34*(1-Assumptions!$E28)</f>
        <v>6725.297927</v>
      </c>
      <c r="F66" s="21">
        <f>F34*(1-Assumptions!$E28)</f>
        <v>6962.364679</v>
      </c>
      <c r="G66" s="21">
        <f>G34*(1-Assumptions!$E28)</f>
        <v>7207.788034</v>
      </c>
      <c r="H66" s="21">
        <f>H34*(1-Assumptions!$E28)</f>
        <v>7461.862562</v>
      </c>
      <c r="I66" s="21">
        <f>I34*(1-Assumptions!$E28)</f>
        <v>7724.893218</v>
      </c>
      <c r="J66" s="21">
        <f>J34*(1-Assumptions!$E28)</f>
        <v>7997.195703</v>
      </c>
      <c r="K66" s="21">
        <f>K34*(1-Assumptions!$E28)</f>
        <v>8279.096852</v>
      </c>
      <c r="L66" s="21">
        <f>L34*(1-Assumptions!$E28)</f>
        <v>8570.935016</v>
      </c>
      <c r="M66" s="21">
        <f>M34*(1-Assumptions!$E28)</f>
        <v>8873.060475</v>
      </c>
    </row>
    <row r="67">
      <c r="A67" s="2" t="s">
        <v>32</v>
      </c>
      <c r="B67" s="21">
        <f>B35*(1-Assumptions!$E29)</f>
        <v>0</v>
      </c>
      <c r="C67" s="21">
        <f>C35*(1-Assumptions!$E29)</f>
        <v>0</v>
      </c>
      <c r="D67" s="21">
        <f>D35*(1-Assumptions!$E29)</f>
        <v>0</v>
      </c>
      <c r="E67" s="21">
        <f>E35*(1-Assumptions!$E29)</f>
        <v>0</v>
      </c>
      <c r="F67" s="21">
        <f>F35*(1-Assumptions!$E29)</f>
        <v>0</v>
      </c>
      <c r="G67" s="21">
        <f>G35*(1-Assumptions!$E29)</f>
        <v>0</v>
      </c>
      <c r="H67" s="21">
        <f>H35*(1-Assumptions!$E29)</f>
        <v>0</v>
      </c>
      <c r="I67" s="21">
        <f>I35*(1-Assumptions!$E29)</f>
        <v>0</v>
      </c>
      <c r="J67" s="21">
        <f>J35*(1-Assumptions!$E29)</f>
        <v>0</v>
      </c>
      <c r="K67" s="21">
        <f>K35*(1-Assumptions!$E29)</f>
        <v>0</v>
      </c>
      <c r="L67" s="21">
        <f>L35*(1-Assumptions!$E29)</f>
        <v>0</v>
      </c>
      <c r="M67" s="21">
        <f>M35*(1-Assumptions!$E29)</f>
        <v>0</v>
      </c>
    </row>
    <row r="68">
      <c r="A68" s="2" t="s">
        <v>33</v>
      </c>
      <c r="B68" s="21">
        <f>B36*(1-Assumptions!$E30)</f>
        <v>7898.24</v>
      </c>
      <c r="C68" s="21">
        <f>C36*(1-Assumptions!$E30)</f>
        <v>8176.65296</v>
      </c>
      <c r="D68" s="21">
        <f>D36*(1-Assumptions!$E30)</f>
        <v>8464.879977</v>
      </c>
      <c r="E68" s="21">
        <f>E36*(1-Assumptions!$E30)</f>
        <v>8763.266996</v>
      </c>
      <c r="F68" s="21">
        <f>F36*(1-Assumptions!$E30)</f>
        <v>9072.172158</v>
      </c>
      <c r="G68" s="21">
        <f>G36*(1-Assumptions!$E30)</f>
        <v>9391.966226</v>
      </c>
      <c r="H68" s="21">
        <f>H36*(1-Assumptions!$E30)</f>
        <v>9723.033036</v>
      </c>
      <c r="I68" s="21">
        <f>I36*(1-Assumptions!$E30)</f>
        <v>10065.76995</v>
      </c>
      <c r="J68" s="21">
        <f>J36*(1-Assumptions!$E30)</f>
        <v>10420.58834</v>
      </c>
      <c r="K68" s="21">
        <f>K36*(1-Assumptions!$E30)</f>
        <v>10787.91408</v>
      </c>
      <c r="L68" s="21">
        <f>L36*(1-Assumptions!$E30)</f>
        <v>11168.18805</v>
      </c>
      <c r="M68" s="21">
        <f>M36*(1-Assumptions!$E30)</f>
        <v>11561.86668</v>
      </c>
    </row>
    <row r="69">
      <c r="A69" s="22" t="s">
        <v>61</v>
      </c>
      <c r="B69" s="21">
        <f t="shared" ref="B69:M69" si="5">SUM(B64:B68)</f>
        <v>20021.12</v>
      </c>
      <c r="C69" s="21">
        <f t="shared" si="5"/>
        <v>20726.86448</v>
      </c>
      <c r="D69" s="21">
        <f t="shared" si="5"/>
        <v>21457.48645</v>
      </c>
      <c r="E69" s="21">
        <f t="shared" si="5"/>
        <v>22213.86285</v>
      </c>
      <c r="F69" s="21">
        <f t="shared" si="5"/>
        <v>22996.90152</v>
      </c>
      <c r="G69" s="21">
        <f t="shared" si="5"/>
        <v>23807.54229</v>
      </c>
      <c r="H69" s="21">
        <f t="shared" si="5"/>
        <v>24646.75816</v>
      </c>
      <c r="I69" s="21">
        <f t="shared" si="5"/>
        <v>25515.55639</v>
      </c>
      <c r="J69" s="21">
        <f t="shared" si="5"/>
        <v>26414.97975</v>
      </c>
      <c r="K69" s="21">
        <f t="shared" si="5"/>
        <v>27346.10778</v>
      </c>
      <c r="L69" s="21">
        <f t="shared" si="5"/>
        <v>28310.05808</v>
      </c>
      <c r="M69" s="21">
        <f t="shared" si="5"/>
        <v>29307.98763</v>
      </c>
    </row>
    <row r="70">
      <c r="A70" s="2"/>
    </row>
    <row r="71">
      <c r="A71" s="22" t="s">
        <v>62</v>
      </c>
      <c r="B71" s="21">
        <f t="shared" ref="B71:M71" si="6">B45+B53+B61+B69</f>
        <v>6450341.12</v>
      </c>
      <c r="C71" s="21">
        <f t="shared" si="6"/>
        <v>6692126.801</v>
      </c>
      <c r="D71" s="21">
        <f t="shared" si="6"/>
        <v>6943035.983</v>
      </c>
      <c r="E71" s="21">
        <f t="shared" si="6"/>
        <v>7203415.332</v>
      </c>
      <c r="F71" s="21">
        <f t="shared" si="6"/>
        <v>7473624.783</v>
      </c>
      <c r="G71" s="21">
        <f t="shared" si="6"/>
        <v>7754038.048</v>
      </c>
      <c r="H71" s="21">
        <f t="shared" si="6"/>
        <v>8045043.152</v>
      </c>
      <c r="I71" s="21">
        <f t="shared" si="6"/>
        <v>8347042.979</v>
      </c>
      <c r="J71" s="21">
        <f t="shared" si="6"/>
        <v>8660455.853</v>
      </c>
      <c r="K71" s="21">
        <f t="shared" si="6"/>
        <v>8985716.126</v>
      </c>
      <c r="L71" s="21">
        <f t="shared" si="6"/>
        <v>9323274.803</v>
      </c>
      <c r="M71" s="21">
        <f t="shared" si="6"/>
        <v>9673600.179</v>
      </c>
    </row>
    <row r="72">
      <c r="A72" s="2"/>
    </row>
    <row r="73">
      <c r="A73" s="22" t="s">
        <v>63</v>
      </c>
    </row>
    <row r="74">
      <c r="A74" s="2" t="s">
        <v>36</v>
      </c>
      <c r="B74" s="21">
        <f>Assumptions!$C33</f>
        <v>150000</v>
      </c>
      <c r="C74" s="21">
        <f>Assumptions!$C33</f>
        <v>150000</v>
      </c>
      <c r="D74" s="21">
        <f>Assumptions!$C33</f>
        <v>150000</v>
      </c>
      <c r="E74" s="21">
        <f>Assumptions!$C33</f>
        <v>150000</v>
      </c>
      <c r="F74" s="21">
        <f>Assumptions!$C33</f>
        <v>150000</v>
      </c>
      <c r="G74" s="21">
        <f>Assumptions!$C33</f>
        <v>150000</v>
      </c>
      <c r="H74" s="21">
        <f>Assumptions!$C33</f>
        <v>150000</v>
      </c>
      <c r="I74" s="21">
        <f>Assumptions!$C33</f>
        <v>150000</v>
      </c>
      <c r="J74" s="21">
        <f>Assumptions!$C33</f>
        <v>150000</v>
      </c>
      <c r="K74" s="21">
        <f>Assumptions!$C33</f>
        <v>150000</v>
      </c>
      <c r="L74" s="21">
        <f>Assumptions!$C33</f>
        <v>150000</v>
      </c>
      <c r="M74" s="21">
        <f>Assumptions!$C33</f>
        <v>150000</v>
      </c>
    </row>
    <row r="75">
      <c r="A75" s="2" t="s">
        <v>37</v>
      </c>
      <c r="B75" s="21">
        <f>Assumptions!$C34</f>
        <v>60000</v>
      </c>
      <c r="C75" s="21">
        <f>Assumptions!$C34</f>
        <v>60000</v>
      </c>
      <c r="D75" s="21">
        <f>Assumptions!$C34</f>
        <v>60000</v>
      </c>
      <c r="E75" s="21">
        <f>Assumptions!$C34</f>
        <v>60000</v>
      </c>
      <c r="F75" s="21">
        <f>Assumptions!$C34</f>
        <v>60000</v>
      </c>
      <c r="G75" s="21">
        <f>Assumptions!$C34</f>
        <v>60000</v>
      </c>
      <c r="H75" s="21">
        <f>Assumptions!$C34</f>
        <v>60000</v>
      </c>
      <c r="I75" s="21">
        <f>Assumptions!$C34</f>
        <v>60000</v>
      </c>
      <c r="J75" s="21">
        <f>Assumptions!$C34</f>
        <v>60000</v>
      </c>
      <c r="K75" s="21">
        <f>Assumptions!$C34</f>
        <v>60000</v>
      </c>
      <c r="L75" s="21">
        <f>Assumptions!$C34</f>
        <v>60000</v>
      </c>
      <c r="M75" s="21">
        <f>Assumptions!$C34</f>
        <v>60000</v>
      </c>
    </row>
    <row r="76">
      <c r="A76" s="2" t="s">
        <v>38</v>
      </c>
      <c r="B76" s="21">
        <f>Assumptions!$C35</f>
        <v>305000</v>
      </c>
      <c r="C76" s="21">
        <f>Assumptions!$C35</f>
        <v>305000</v>
      </c>
      <c r="D76" s="21">
        <f>Assumptions!$C35</f>
        <v>305000</v>
      </c>
      <c r="E76" s="21">
        <f>Assumptions!$C35</f>
        <v>305000</v>
      </c>
      <c r="F76" s="21">
        <f>Assumptions!$C35</f>
        <v>305000</v>
      </c>
      <c r="G76" s="21">
        <f>Assumptions!$C35</f>
        <v>305000</v>
      </c>
      <c r="H76" s="21">
        <f>Assumptions!$C35</f>
        <v>305000</v>
      </c>
      <c r="I76" s="21">
        <f>Assumptions!$C35</f>
        <v>305000</v>
      </c>
      <c r="J76" s="21">
        <f>Assumptions!$C35</f>
        <v>305000</v>
      </c>
      <c r="K76" s="21">
        <f>Assumptions!$C35</f>
        <v>305000</v>
      </c>
      <c r="L76" s="21">
        <f>Assumptions!$C35</f>
        <v>305000</v>
      </c>
      <c r="M76" s="21">
        <f>Assumptions!$C35</f>
        <v>305000</v>
      </c>
    </row>
    <row r="77">
      <c r="A77" s="2"/>
    </row>
    <row r="78">
      <c r="A78" s="22" t="s">
        <v>64</v>
      </c>
      <c r="B78" s="21">
        <f t="shared" ref="B78:M78" si="7">B71+B74+B75+B76</f>
        <v>6965341.12</v>
      </c>
      <c r="C78" s="21">
        <f t="shared" si="7"/>
        <v>7207126.801</v>
      </c>
      <c r="D78" s="21">
        <f t="shared" si="7"/>
        <v>7458035.983</v>
      </c>
      <c r="E78" s="21">
        <f t="shared" si="7"/>
        <v>7718415.332</v>
      </c>
      <c r="F78" s="21">
        <f t="shared" si="7"/>
        <v>7988624.783</v>
      </c>
      <c r="G78" s="21">
        <f t="shared" si="7"/>
        <v>8269038.048</v>
      </c>
      <c r="H78" s="21">
        <f t="shared" si="7"/>
        <v>8560043.152</v>
      </c>
      <c r="I78" s="21">
        <f t="shared" si="7"/>
        <v>8862042.979</v>
      </c>
      <c r="J78" s="21">
        <f t="shared" si="7"/>
        <v>9175455.853</v>
      </c>
      <c r="K78" s="21">
        <f t="shared" si="7"/>
        <v>9500716.126</v>
      </c>
      <c r="L78" s="21">
        <f t="shared" si="7"/>
        <v>9838274.803</v>
      </c>
      <c r="M78" s="21">
        <f t="shared" si="7"/>
        <v>10188600.18</v>
      </c>
    </row>
    <row r="79">
      <c r="A79" s="2"/>
    </row>
    <row r="80">
      <c r="A80" s="22" t="s">
        <v>65</v>
      </c>
      <c r="B80" s="21">
        <f t="shared" ref="B80:M80" si="8">B7-B78</f>
        <v>347618.88</v>
      </c>
      <c r="C80" s="21">
        <f t="shared" si="8"/>
        <v>380067.3385</v>
      </c>
      <c r="D80" s="21">
        <f t="shared" si="8"/>
        <v>413744.7239</v>
      </c>
      <c r="E80" s="21">
        <f t="shared" si="8"/>
        <v>448697.9104</v>
      </c>
      <c r="F80" s="21">
        <f t="shared" si="8"/>
        <v>484975.5732</v>
      </c>
      <c r="G80" s="21">
        <f t="shared" si="8"/>
        <v>522628.2583</v>
      </c>
      <c r="H80" s="21">
        <f t="shared" si="8"/>
        <v>561708.4547</v>
      </c>
      <c r="I80" s="21">
        <f t="shared" si="8"/>
        <v>602270.6697</v>
      </c>
      <c r="J80" s="21">
        <f t="shared" si="8"/>
        <v>644371.5072</v>
      </c>
      <c r="K80" s="21">
        <f t="shared" si="8"/>
        <v>688069.7488</v>
      </c>
      <c r="L80" s="21">
        <f t="shared" si="8"/>
        <v>733426.4382</v>
      </c>
      <c r="M80" s="21">
        <f t="shared" si="8"/>
        <v>780504.9692</v>
      </c>
    </row>
    <row r="81">
      <c r="A81" s="2"/>
    </row>
    <row r="82">
      <c r="A82" s="2"/>
    </row>
    <row r="83">
      <c r="A83" s="2"/>
    </row>
    <row r="84">
      <c r="A84"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39</v>
      </c>
      <c r="C1" s="19" t="s">
        <v>40</v>
      </c>
      <c r="D1" s="19" t="s">
        <v>41</v>
      </c>
      <c r="E1" s="19" t="s">
        <v>42</v>
      </c>
      <c r="F1" s="19" t="s">
        <v>43</v>
      </c>
      <c r="G1" s="19" t="s">
        <v>44</v>
      </c>
      <c r="H1" s="19" t="s">
        <v>45</v>
      </c>
      <c r="I1" s="19" t="s">
        <v>46</v>
      </c>
      <c r="J1" s="19" t="s">
        <v>47</v>
      </c>
      <c r="K1" s="19" t="s">
        <v>48</v>
      </c>
      <c r="L1" s="19" t="s">
        <v>49</v>
      </c>
      <c r="M1" s="19" t="s">
        <v>50</v>
      </c>
    </row>
    <row r="2">
      <c r="A2" s="22" t="s">
        <v>53</v>
      </c>
    </row>
    <row r="3">
      <c r="A3" s="2" t="s">
        <v>52</v>
      </c>
      <c r="B3" s="21">
        <f>'Calcs-1'!B14*'Calcs-1'!B31</f>
        <v>5670000</v>
      </c>
      <c r="C3" s="21">
        <f>'Calcs-1'!C14*'Calcs-1'!C31</f>
        <v>5755333.5</v>
      </c>
      <c r="D3" s="21">
        <f>'Calcs-1'!D14*'Calcs-1'!D31</f>
        <v>5841951.269</v>
      </c>
      <c r="E3" s="21">
        <f>'Calcs-1'!E14*'Calcs-1'!E31</f>
        <v>5929872.636</v>
      </c>
      <c r="F3" s="21">
        <f>'Calcs-1'!F14*'Calcs-1'!F31</f>
        <v>6019117.219</v>
      </c>
      <c r="G3" s="21">
        <f>'Calcs-1'!G14*'Calcs-1'!G31</f>
        <v>6109704.933</v>
      </c>
      <c r="H3" s="21">
        <f>'Calcs-1'!H14*'Calcs-1'!H31</f>
        <v>6201655.992</v>
      </c>
      <c r="I3" s="21">
        <f>'Calcs-1'!I14*'Calcs-1'!I31</f>
        <v>6294990.915</v>
      </c>
      <c r="J3" s="21">
        <f>'Calcs-1'!J14*'Calcs-1'!J31</f>
        <v>6389730.528</v>
      </c>
      <c r="K3" s="21">
        <f>'Calcs-1'!K14*'Calcs-1'!K31</f>
        <v>6485895.973</v>
      </c>
      <c r="L3" s="21">
        <f>'Calcs-1'!L14*'Calcs-1'!L31</f>
        <v>6583508.707</v>
      </c>
      <c r="M3" s="21">
        <f>'Calcs-1'!M14*'Calcs-1'!M31</f>
        <v>6682590.513</v>
      </c>
    </row>
    <row r="4">
      <c r="A4" s="2" t="s">
        <v>18</v>
      </c>
      <c r="B4" s="21">
        <f>'Calcs-1'!B15*'Calcs-1'!B32</f>
        <v>1960000</v>
      </c>
      <c r="C4" s="21">
        <f>'Calcs-1'!C15*'Calcs-1'!C32</f>
        <v>1989498</v>
      </c>
      <c r="D4" s="21">
        <f>'Calcs-1'!D15*'Calcs-1'!D32</f>
        <v>2019439.945</v>
      </c>
      <c r="E4" s="21">
        <f>'Calcs-1'!E15*'Calcs-1'!E32</f>
        <v>2049832.516</v>
      </c>
      <c r="F4" s="21">
        <f>'Calcs-1'!F15*'Calcs-1'!F32</f>
        <v>2080682.495</v>
      </c>
      <c r="G4" s="21">
        <f>'Calcs-1'!G15*'Calcs-1'!G32</f>
        <v>2111996.767</v>
      </c>
      <c r="H4" s="21">
        <f>'Calcs-1'!H15*'Calcs-1'!H32</f>
        <v>2143782.318</v>
      </c>
      <c r="I4" s="21">
        <f>'Calcs-1'!I15*'Calcs-1'!I32</f>
        <v>2176046.242</v>
      </c>
      <c r="J4" s="21">
        <f>'Calcs-1'!J15*'Calcs-1'!J32</f>
        <v>2208795.738</v>
      </c>
      <c r="K4" s="21">
        <f>'Calcs-1'!K15*'Calcs-1'!K32</f>
        <v>2242038.114</v>
      </c>
      <c r="L4" s="21">
        <f>'Calcs-1'!L15*'Calcs-1'!L32</f>
        <v>2275780.788</v>
      </c>
      <c r="M4" s="21">
        <f>'Calcs-1'!M15*'Calcs-1'!M32</f>
        <v>2310031.289</v>
      </c>
    </row>
    <row r="5">
      <c r="A5" s="2" t="s">
        <v>19</v>
      </c>
      <c r="B5" s="21">
        <f>'Calcs-1'!B16*'Calcs-1'!B33</f>
        <v>780000</v>
      </c>
      <c r="C5" s="21">
        <f>'Calcs-1'!C16*'Calcs-1'!C33</f>
        <v>807534</v>
      </c>
      <c r="D5" s="21">
        <f>'Calcs-1'!D16*'Calcs-1'!D33</f>
        <v>836039.9502</v>
      </c>
      <c r="E5" s="21">
        <f>'Calcs-1'!E16*'Calcs-1'!E33</f>
        <v>865552.1604</v>
      </c>
      <c r="F5" s="21">
        <f>'Calcs-1'!F16*'Calcs-1'!F33</f>
        <v>896106.1517</v>
      </c>
      <c r="G5" s="21">
        <f>'Calcs-1'!G16*'Calcs-1'!G33</f>
        <v>927738.6989</v>
      </c>
      <c r="H5" s="21">
        <f>'Calcs-1'!H16*'Calcs-1'!H33</f>
        <v>960487.8749</v>
      </c>
      <c r="I5" s="21">
        <f>'Calcs-1'!I16*'Calcs-1'!I33</f>
        <v>994393.0969</v>
      </c>
      <c r="J5" s="21">
        <f>'Calcs-1'!J16*'Calcs-1'!J33</f>
        <v>1029495.173</v>
      </c>
      <c r="K5" s="21">
        <f>'Calcs-1'!K16*'Calcs-1'!K33</f>
        <v>1065836.353</v>
      </c>
      <c r="L5" s="21">
        <f>'Calcs-1'!L16*'Calcs-1'!L33</f>
        <v>1103460.376</v>
      </c>
      <c r="M5" s="21">
        <f>'Calcs-1'!M16*'Calcs-1'!M33</f>
        <v>1142412.527</v>
      </c>
    </row>
    <row r="6">
      <c r="A6" s="2" t="s">
        <v>20</v>
      </c>
      <c r="B6" s="21">
        <f>'Calcs-1'!B17*'Calcs-1'!B34</f>
        <v>29000</v>
      </c>
      <c r="C6" s="21">
        <f>'Calcs-1'!C17*'Calcs-1'!C34</f>
        <v>29875.8</v>
      </c>
      <c r="D6" s="21">
        <f>'Calcs-1'!D17*'Calcs-1'!D34</f>
        <v>30778.04916</v>
      </c>
      <c r="E6" s="21">
        <f>'Calcs-1'!E17*'Calcs-1'!E34</f>
        <v>31707.54624</v>
      </c>
      <c r="F6" s="21">
        <f>'Calcs-1'!F17*'Calcs-1'!F34</f>
        <v>32665.11414</v>
      </c>
      <c r="G6" s="21">
        <f>'Calcs-1'!G17*'Calcs-1'!G34</f>
        <v>33651.60059</v>
      </c>
      <c r="H6" s="21">
        <f>'Calcs-1'!H17*'Calcs-1'!H34</f>
        <v>34667.87893</v>
      </c>
      <c r="I6" s="21">
        <f>'Calcs-1'!I17*'Calcs-1'!I34</f>
        <v>35714.84887</v>
      </c>
      <c r="J6" s="21">
        <f>'Calcs-1'!J17*'Calcs-1'!J34</f>
        <v>36793.43731</v>
      </c>
      <c r="K6" s="21">
        <f>'Calcs-1'!K17*'Calcs-1'!K34</f>
        <v>37904.59911</v>
      </c>
      <c r="L6" s="21">
        <f>'Calcs-1'!L17*'Calcs-1'!L34</f>
        <v>39049.31801</v>
      </c>
      <c r="M6" s="21">
        <f>'Calcs-1'!M17*'Calcs-1'!M34</f>
        <v>40228.60741</v>
      </c>
    </row>
    <row r="7">
      <c r="A7" s="22" t="s">
        <v>54</v>
      </c>
      <c r="B7" s="21">
        <f t="shared" ref="B7:M7" si="1">SUM(B3:B6)</f>
        <v>8439000</v>
      </c>
      <c r="C7" s="21">
        <f t="shared" si="1"/>
        <v>8582241.3</v>
      </c>
      <c r="D7" s="21">
        <f t="shared" si="1"/>
        <v>8728209.213</v>
      </c>
      <c r="E7" s="21">
        <f t="shared" si="1"/>
        <v>8876964.859</v>
      </c>
      <c r="F7" s="21">
        <f t="shared" si="1"/>
        <v>9028570.98</v>
      </c>
      <c r="G7" s="21">
        <f t="shared" si="1"/>
        <v>9183092</v>
      </c>
      <c r="H7" s="21">
        <f t="shared" si="1"/>
        <v>9340594.065</v>
      </c>
      <c r="I7" s="21">
        <f t="shared" si="1"/>
        <v>9501145.103</v>
      </c>
      <c r="J7" s="21">
        <f t="shared" si="1"/>
        <v>9664814.877</v>
      </c>
      <c r="K7" s="21">
        <f t="shared" si="1"/>
        <v>9831675.039</v>
      </c>
      <c r="L7" s="21">
        <f t="shared" si="1"/>
        <v>10001799.19</v>
      </c>
      <c r="M7" s="21">
        <f t="shared" si="1"/>
        <v>10175262.94</v>
      </c>
    </row>
    <row r="8">
      <c r="A8" s="2"/>
    </row>
    <row r="9">
      <c r="A9" s="23" t="s">
        <v>55</v>
      </c>
    </row>
    <row r="10">
      <c r="A10" s="22" t="s">
        <v>52</v>
      </c>
    </row>
    <row r="11">
      <c r="A11" s="2" t="s">
        <v>29</v>
      </c>
      <c r="B11" s="21">
        <f>B$3*Assumptions!$B19</f>
        <v>1134000</v>
      </c>
      <c r="C11" s="21">
        <f>C$3*Assumptions!$B19</f>
        <v>1151066.7</v>
      </c>
      <c r="D11" s="21">
        <f>D$3*Assumptions!$B19</f>
        <v>1168390.254</v>
      </c>
      <c r="E11" s="21">
        <f>E$3*Assumptions!$B19</f>
        <v>1185974.527</v>
      </c>
      <c r="F11" s="21">
        <f>F$3*Assumptions!$B19</f>
        <v>1203823.444</v>
      </c>
      <c r="G11" s="21">
        <f>G$3*Assumptions!$B19</f>
        <v>1221940.987</v>
      </c>
      <c r="H11" s="21">
        <f>H$3*Assumptions!$B19</f>
        <v>1240331.198</v>
      </c>
      <c r="I11" s="21">
        <f>I$3*Assumptions!$B19</f>
        <v>1258998.183</v>
      </c>
      <c r="J11" s="21">
        <f>J$3*Assumptions!$B19</f>
        <v>1277946.106</v>
      </c>
      <c r="K11" s="21">
        <f>K$3*Assumptions!$B19</f>
        <v>1297179.195</v>
      </c>
      <c r="L11" s="21">
        <f>L$3*Assumptions!$B19</f>
        <v>1316701.741</v>
      </c>
      <c r="M11" s="21">
        <f>M$3*Assumptions!$B19</f>
        <v>1336518.103</v>
      </c>
    </row>
    <row r="12">
      <c r="A12" s="2" t="s">
        <v>30</v>
      </c>
      <c r="B12" s="21">
        <f>B$3*Assumptions!$B20</f>
        <v>1701000</v>
      </c>
      <c r="C12" s="21">
        <f>C$3*Assumptions!$B20</f>
        <v>1726600.05</v>
      </c>
      <c r="D12" s="21">
        <f>D$3*Assumptions!$B20</f>
        <v>1752585.381</v>
      </c>
      <c r="E12" s="21">
        <f>E$3*Assumptions!$B20</f>
        <v>1778961.791</v>
      </c>
      <c r="F12" s="21">
        <f>F$3*Assumptions!$B20</f>
        <v>1805735.166</v>
      </c>
      <c r="G12" s="21">
        <f>G$3*Assumptions!$B20</f>
        <v>1832911.48</v>
      </c>
      <c r="H12" s="21">
        <f>H$3*Assumptions!$B20</f>
        <v>1860496.798</v>
      </c>
      <c r="I12" s="21">
        <f>I$3*Assumptions!$B20</f>
        <v>1888497.275</v>
      </c>
      <c r="J12" s="21">
        <f>J$3*Assumptions!$B20</f>
        <v>1916919.158</v>
      </c>
      <c r="K12" s="21">
        <f>K$3*Assumptions!$B20</f>
        <v>1945768.792</v>
      </c>
      <c r="L12" s="21">
        <f>L$3*Assumptions!$B20</f>
        <v>1975052.612</v>
      </c>
      <c r="M12" s="21">
        <f>M$3*Assumptions!$B20</f>
        <v>2004777.154</v>
      </c>
    </row>
    <row r="13">
      <c r="A13" s="2" t="s">
        <v>31</v>
      </c>
      <c r="B13" s="21">
        <f>B$3*Assumptions!$B21</f>
        <v>1701000</v>
      </c>
      <c r="C13" s="21">
        <f>C$3*Assumptions!$B21</f>
        <v>1726600.05</v>
      </c>
      <c r="D13" s="21">
        <f>D$3*Assumptions!$B21</f>
        <v>1752585.381</v>
      </c>
      <c r="E13" s="21">
        <f>E$3*Assumptions!$B21</f>
        <v>1778961.791</v>
      </c>
      <c r="F13" s="21">
        <f>F$3*Assumptions!$B21</f>
        <v>1805735.166</v>
      </c>
      <c r="G13" s="21">
        <f>G$3*Assumptions!$B21</f>
        <v>1832911.48</v>
      </c>
      <c r="H13" s="21">
        <f>H$3*Assumptions!$B21</f>
        <v>1860496.798</v>
      </c>
      <c r="I13" s="21">
        <f>I$3*Assumptions!$B21</f>
        <v>1888497.275</v>
      </c>
      <c r="J13" s="21">
        <f>J$3*Assumptions!$B21</f>
        <v>1916919.158</v>
      </c>
      <c r="K13" s="21">
        <f>K$3*Assumptions!$B21</f>
        <v>1945768.792</v>
      </c>
      <c r="L13" s="21">
        <f>L$3*Assumptions!$B21</f>
        <v>1975052.612</v>
      </c>
      <c r="M13" s="21">
        <f>M$3*Assumptions!$B21</f>
        <v>2004777.154</v>
      </c>
    </row>
    <row r="14">
      <c r="A14" s="2" t="s">
        <v>32</v>
      </c>
      <c r="B14" s="21">
        <f>B$3*Assumptions!$B22</f>
        <v>850500</v>
      </c>
      <c r="C14" s="21">
        <f>C$3*Assumptions!$B22</f>
        <v>863300.025</v>
      </c>
      <c r="D14" s="21">
        <f>D$3*Assumptions!$B22</f>
        <v>876292.6904</v>
      </c>
      <c r="E14" s="21">
        <f>E$3*Assumptions!$B22</f>
        <v>889480.8954</v>
      </c>
      <c r="F14" s="21">
        <f>F$3*Assumptions!$B22</f>
        <v>902867.5828</v>
      </c>
      <c r="G14" s="21">
        <f>G$3*Assumptions!$B22</f>
        <v>916455.74</v>
      </c>
      <c r="H14" s="21">
        <f>H$3*Assumptions!$B22</f>
        <v>930248.3988</v>
      </c>
      <c r="I14" s="21">
        <f>I$3*Assumptions!$B22</f>
        <v>944248.6373</v>
      </c>
      <c r="J14" s="21">
        <f>J$3*Assumptions!$B22</f>
        <v>958459.5792</v>
      </c>
      <c r="K14" s="21">
        <f>K$3*Assumptions!$B22</f>
        <v>972884.3959</v>
      </c>
      <c r="L14" s="21">
        <f>L$3*Assumptions!$B22</f>
        <v>987526.3061</v>
      </c>
      <c r="M14" s="21">
        <f>M$3*Assumptions!$B22</f>
        <v>1002388.577</v>
      </c>
    </row>
    <row r="15">
      <c r="A15" s="2" t="s">
        <v>33</v>
      </c>
      <c r="B15" s="21">
        <f>B$3*Assumptions!$B23</f>
        <v>283500</v>
      </c>
      <c r="C15" s="21">
        <f>C$3*Assumptions!$B23</f>
        <v>287766.675</v>
      </c>
      <c r="D15" s="21">
        <f>D$3*Assumptions!$B23</f>
        <v>292097.5635</v>
      </c>
      <c r="E15" s="21">
        <f>E$3*Assumptions!$B23</f>
        <v>296493.6318</v>
      </c>
      <c r="F15" s="21">
        <f>F$3*Assumptions!$B23</f>
        <v>300955.8609</v>
      </c>
      <c r="G15" s="21">
        <f>G$3*Assumptions!$B23</f>
        <v>305485.2467</v>
      </c>
      <c r="H15" s="21">
        <f>H$3*Assumptions!$B23</f>
        <v>310082.7996</v>
      </c>
      <c r="I15" s="21">
        <f>I$3*Assumptions!$B23</f>
        <v>314749.5458</v>
      </c>
      <c r="J15" s="21">
        <f>J$3*Assumptions!$B23</f>
        <v>319486.5264</v>
      </c>
      <c r="K15" s="21">
        <f>K$3*Assumptions!$B23</f>
        <v>324294.7986</v>
      </c>
      <c r="L15" s="21">
        <f>L$3*Assumptions!$B23</f>
        <v>329175.4354</v>
      </c>
      <c r="M15" s="21">
        <f>M$3*Assumptions!$B23</f>
        <v>334129.5257</v>
      </c>
    </row>
    <row r="16">
      <c r="A16" s="2"/>
    </row>
    <row r="17">
      <c r="A17" s="22" t="s">
        <v>56</v>
      </c>
    </row>
    <row r="18">
      <c r="A18" s="2" t="s">
        <v>29</v>
      </c>
      <c r="B18" s="21">
        <f>B$4*Assumptions!$C19</f>
        <v>196000</v>
      </c>
      <c r="C18" s="21">
        <f>C$4*Assumptions!$C19</f>
        <v>198949.8</v>
      </c>
      <c r="D18" s="21">
        <f>D$4*Assumptions!$C19</f>
        <v>201943.9945</v>
      </c>
      <c r="E18" s="21">
        <f>E$4*Assumptions!$C19</f>
        <v>204983.2516</v>
      </c>
      <c r="F18" s="21">
        <f>F$4*Assumptions!$C19</f>
        <v>208068.2495</v>
      </c>
      <c r="G18" s="21">
        <f>G$4*Assumptions!$C19</f>
        <v>211199.6767</v>
      </c>
      <c r="H18" s="21">
        <f>H$4*Assumptions!$C19</f>
        <v>214378.2318</v>
      </c>
      <c r="I18" s="21">
        <f>I$4*Assumptions!$C19</f>
        <v>217604.6242</v>
      </c>
      <c r="J18" s="21">
        <f>J$4*Assumptions!$C19</f>
        <v>220879.5738</v>
      </c>
      <c r="K18" s="21">
        <f>K$4*Assumptions!$C19</f>
        <v>224203.8114</v>
      </c>
      <c r="L18" s="21">
        <f>L$4*Assumptions!$C19</f>
        <v>227578.0788</v>
      </c>
      <c r="M18" s="21">
        <f>M$4*Assumptions!$C19</f>
        <v>231003.1289</v>
      </c>
    </row>
    <row r="19">
      <c r="A19" s="2" t="s">
        <v>30</v>
      </c>
      <c r="B19" s="21">
        <f>B$4*Assumptions!$C20</f>
        <v>196000</v>
      </c>
      <c r="C19" s="21">
        <f>C$4*Assumptions!$C20</f>
        <v>198949.8</v>
      </c>
      <c r="D19" s="21">
        <f>D$4*Assumptions!$C20</f>
        <v>201943.9945</v>
      </c>
      <c r="E19" s="21">
        <f>E$4*Assumptions!$C20</f>
        <v>204983.2516</v>
      </c>
      <c r="F19" s="21">
        <f>F$4*Assumptions!$C20</f>
        <v>208068.2495</v>
      </c>
      <c r="G19" s="21">
        <f>G$4*Assumptions!$C20</f>
        <v>211199.6767</v>
      </c>
      <c r="H19" s="21">
        <f>H$4*Assumptions!$C20</f>
        <v>214378.2318</v>
      </c>
      <c r="I19" s="21">
        <f>I$4*Assumptions!$C20</f>
        <v>217604.6242</v>
      </c>
      <c r="J19" s="21">
        <f>J$4*Assumptions!$C20</f>
        <v>220879.5738</v>
      </c>
      <c r="K19" s="21">
        <f>K$4*Assumptions!$C20</f>
        <v>224203.8114</v>
      </c>
      <c r="L19" s="21">
        <f>L$4*Assumptions!$C20</f>
        <v>227578.0788</v>
      </c>
      <c r="M19" s="21">
        <f>M$4*Assumptions!$C20</f>
        <v>231003.1289</v>
      </c>
    </row>
    <row r="20">
      <c r="A20" s="2" t="s">
        <v>31</v>
      </c>
      <c r="B20" s="21">
        <f>B$4*Assumptions!$C21</f>
        <v>392000</v>
      </c>
      <c r="C20" s="21">
        <f>C$4*Assumptions!$C21</f>
        <v>397899.6</v>
      </c>
      <c r="D20" s="21">
        <f>D$4*Assumptions!$C21</f>
        <v>403887.989</v>
      </c>
      <c r="E20" s="21">
        <f>E$4*Assumptions!$C21</f>
        <v>409966.5032</v>
      </c>
      <c r="F20" s="21">
        <f>F$4*Assumptions!$C21</f>
        <v>416136.4991</v>
      </c>
      <c r="G20" s="21">
        <f>G$4*Assumptions!$C21</f>
        <v>422399.3534</v>
      </c>
      <c r="H20" s="21">
        <f>H$4*Assumptions!$C21</f>
        <v>428756.4637</v>
      </c>
      <c r="I20" s="21">
        <f>I$4*Assumptions!$C21</f>
        <v>435209.2484</v>
      </c>
      <c r="J20" s="21">
        <f>J$4*Assumptions!$C21</f>
        <v>441759.1476</v>
      </c>
      <c r="K20" s="21">
        <f>K$4*Assumptions!$C21</f>
        <v>448407.6228</v>
      </c>
      <c r="L20" s="21">
        <f>L$4*Assumptions!$C21</f>
        <v>455156.1575</v>
      </c>
      <c r="M20" s="21">
        <f>M$4*Assumptions!$C21</f>
        <v>462006.2577</v>
      </c>
    </row>
    <row r="21">
      <c r="A21" s="2" t="s">
        <v>32</v>
      </c>
      <c r="B21" s="21">
        <f>B$4*Assumptions!$C22</f>
        <v>196000</v>
      </c>
      <c r="C21" s="21">
        <f>C$4*Assumptions!$C22</f>
        <v>198949.8</v>
      </c>
      <c r="D21" s="21">
        <f>D$4*Assumptions!$C22</f>
        <v>201943.9945</v>
      </c>
      <c r="E21" s="21">
        <f>E$4*Assumptions!$C22</f>
        <v>204983.2516</v>
      </c>
      <c r="F21" s="21">
        <f>F$4*Assumptions!$C22</f>
        <v>208068.2495</v>
      </c>
      <c r="G21" s="21">
        <f>G$4*Assumptions!$C22</f>
        <v>211199.6767</v>
      </c>
      <c r="H21" s="21">
        <f>H$4*Assumptions!$C22</f>
        <v>214378.2318</v>
      </c>
      <c r="I21" s="21">
        <f>I$4*Assumptions!$C22</f>
        <v>217604.6242</v>
      </c>
      <c r="J21" s="21">
        <f>J$4*Assumptions!$C22</f>
        <v>220879.5738</v>
      </c>
      <c r="K21" s="21">
        <f>K$4*Assumptions!$C22</f>
        <v>224203.8114</v>
      </c>
      <c r="L21" s="21">
        <f>L$4*Assumptions!$C22</f>
        <v>227578.0788</v>
      </c>
      <c r="M21" s="21">
        <f>M$4*Assumptions!$C22</f>
        <v>231003.1289</v>
      </c>
    </row>
    <row r="22">
      <c r="A22" s="2" t="s">
        <v>33</v>
      </c>
      <c r="B22" s="21">
        <f>B$4*Assumptions!$C23</f>
        <v>980000</v>
      </c>
      <c r="C22" s="21">
        <f>C$4*Assumptions!$C23</f>
        <v>994749</v>
      </c>
      <c r="D22" s="21">
        <f>D$4*Assumptions!$C23</f>
        <v>1009719.972</v>
      </c>
      <c r="E22" s="21">
        <f>E$4*Assumptions!$C23</f>
        <v>1024916.258</v>
      </c>
      <c r="F22" s="21">
        <f>F$4*Assumptions!$C23</f>
        <v>1040341.248</v>
      </c>
      <c r="G22" s="21">
        <f>G$4*Assumptions!$C23</f>
        <v>1055998.383</v>
      </c>
      <c r="H22" s="21">
        <f>H$4*Assumptions!$C23</f>
        <v>1071891.159</v>
      </c>
      <c r="I22" s="21">
        <f>I$4*Assumptions!$C23</f>
        <v>1088023.121</v>
      </c>
      <c r="J22" s="21">
        <f>J$4*Assumptions!$C23</f>
        <v>1104397.869</v>
      </c>
      <c r="K22" s="21">
        <f>K$4*Assumptions!$C23</f>
        <v>1121019.057</v>
      </c>
      <c r="L22" s="21">
        <f>L$4*Assumptions!$C23</f>
        <v>1137890.394</v>
      </c>
      <c r="M22" s="21">
        <f>M$4*Assumptions!$C23</f>
        <v>1155015.644</v>
      </c>
    </row>
    <row r="23">
      <c r="A23" s="2"/>
    </row>
    <row r="24">
      <c r="A24" s="22" t="s">
        <v>19</v>
      </c>
    </row>
    <row r="25">
      <c r="A25" s="2" t="s">
        <v>29</v>
      </c>
      <c r="B25" s="21">
        <f>B$5*Assumptions!$D19</f>
        <v>234000</v>
      </c>
      <c r="C25" s="21">
        <f>C$5*Assumptions!$D19</f>
        <v>242260.2</v>
      </c>
      <c r="D25" s="21">
        <f>D$5*Assumptions!$D19</f>
        <v>250811.9851</v>
      </c>
      <c r="E25" s="21">
        <f>E$5*Assumptions!$D19</f>
        <v>259665.6481</v>
      </c>
      <c r="F25" s="21">
        <f>F$5*Assumptions!$D19</f>
        <v>268831.8455</v>
      </c>
      <c r="G25" s="21">
        <f>G$5*Assumptions!$D19</f>
        <v>278321.6097</v>
      </c>
      <c r="H25" s="21">
        <f>H$5*Assumptions!$D19</f>
        <v>288146.3625</v>
      </c>
      <c r="I25" s="21">
        <f>I$5*Assumptions!$D19</f>
        <v>298317.9291</v>
      </c>
      <c r="J25" s="21">
        <f>J$5*Assumptions!$D19</f>
        <v>308848.552</v>
      </c>
      <c r="K25" s="21">
        <f>K$5*Assumptions!$D19</f>
        <v>319750.9059</v>
      </c>
      <c r="L25" s="21">
        <f>L$5*Assumptions!$D19</f>
        <v>331038.1128</v>
      </c>
      <c r="M25" s="21">
        <f>M$5*Assumptions!$D19</f>
        <v>342723.7582</v>
      </c>
    </row>
    <row r="26">
      <c r="A26" s="2" t="s">
        <v>30</v>
      </c>
      <c r="B26" s="21">
        <f>B$5*Assumptions!$D20</f>
        <v>234000</v>
      </c>
      <c r="C26" s="21">
        <f>C$5*Assumptions!$D20</f>
        <v>242260.2</v>
      </c>
      <c r="D26" s="21">
        <f>D$5*Assumptions!$D20</f>
        <v>250811.9851</v>
      </c>
      <c r="E26" s="21">
        <f>E$5*Assumptions!$D20</f>
        <v>259665.6481</v>
      </c>
      <c r="F26" s="21">
        <f>F$5*Assumptions!$D20</f>
        <v>268831.8455</v>
      </c>
      <c r="G26" s="21">
        <f>G$5*Assumptions!$D20</f>
        <v>278321.6097</v>
      </c>
      <c r="H26" s="21">
        <f>H$5*Assumptions!$D20</f>
        <v>288146.3625</v>
      </c>
      <c r="I26" s="21">
        <f>I$5*Assumptions!$D20</f>
        <v>298317.9291</v>
      </c>
      <c r="J26" s="21">
        <f>J$5*Assumptions!$D20</f>
        <v>308848.552</v>
      </c>
      <c r="K26" s="21">
        <f>K$5*Assumptions!$D20</f>
        <v>319750.9059</v>
      </c>
      <c r="L26" s="21">
        <f>L$5*Assumptions!$D20</f>
        <v>331038.1128</v>
      </c>
      <c r="M26" s="21">
        <f>M$5*Assumptions!$D20</f>
        <v>342723.7582</v>
      </c>
    </row>
    <row r="27">
      <c r="A27" s="2" t="s">
        <v>31</v>
      </c>
      <c r="B27" s="21">
        <f>B$5*Assumptions!$D21</f>
        <v>0</v>
      </c>
      <c r="C27" s="21">
        <f>C$5*Assumptions!$D21</f>
        <v>0</v>
      </c>
      <c r="D27" s="21">
        <f>D$5*Assumptions!$D21</f>
        <v>0</v>
      </c>
      <c r="E27" s="21">
        <f>E$5*Assumptions!$D21</f>
        <v>0</v>
      </c>
      <c r="F27" s="21">
        <f>F$5*Assumptions!$D21</f>
        <v>0</v>
      </c>
      <c r="G27" s="21">
        <f>G$5*Assumptions!$D21</f>
        <v>0</v>
      </c>
      <c r="H27" s="21">
        <f>H$5*Assumptions!$D21</f>
        <v>0</v>
      </c>
      <c r="I27" s="21">
        <f>I$5*Assumptions!$D21</f>
        <v>0</v>
      </c>
      <c r="J27" s="21">
        <f>J$5*Assumptions!$D21</f>
        <v>0</v>
      </c>
      <c r="K27" s="21">
        <f>K$5*Assumptions!$D21</f>
        <v>0</v>
      </c>
      <c r="L27" s="21">
        <f>L$5*Assumptions!$D21</f>
        <v>0</v>
      </c>
      <c r="M27" s="21">
        <f>M$5*Assumptions!$D21</f>
        <v>0</v>
      </c>
    </row>
    <row r="28">
      <c r="A28" s="2" t="s">
        <v>32</v>
      </c>
      <c r="B28" s="21">
        <f>B$5*Assumptions!$D22</f>
        <v>0</v>
      </c>
      <c r="C28" s="21">
        <f>C$5*Assumptions!$D22</f>
        <v>0</v>
      </c>
      <c r="D28" s="21">
        <f>D$5*Assumptions!$D22</f>
        <v>0</v>
      </c>
      <c r="E28" s="21">
        <f>E$5*Assumptions!$D22</f>
        <v>0</v>
      </c>
      <c r="F28" s="21">
        <f>F$5*Assumptions!$D22</f>
        <v>0</v>
      </c>
      <c r="G28" s="21">
        <f>G$5*Assumptions!$D22</f>
        <v>0</v>
      </c>
      <c r="H28" s="21">
        <f>H$5*Assumptions!$D22</f>
        <v>0</v>
      </c>
      <c r="I28" s="21">
        <f>I$5*Assumptions!$D22</f>
        <v>0</v>
      </c>
      <c r="J28" s="21">
        <f>J$5*Assumptions!$D22</f>
        <v>0</v>
      </c>
      <c r="K28" s="21">
        <f>K$5*Assumptions!$D22</f>
        <v>0</v>
      </c>
      <c r="L28" s="21">
        <f>L$5*Assumptions!$D22</f>
        <v>0</v>
      </c>
      <c r="M28" s="21">
        <f>M$5*Assumptions!$D22</f>
        <v>0</v>
      </c>
    </row>
    <row r="29">
      <c r="A29" s="2" t="s">
        <v>33</v>
      </c>
      <c r="B29" s="21">
        <f>B$5*Assumptions!$D23</f>
        <v>312000</v>
      </c>
      <c r="C29" s="21">
        <f>C$5*Assumptions!$D23</f>
        <v>323013.6</v>
      </c>
      <c r="D29" s="21">
        <f>D$5*Assumptions!$D23</f>
        <v>334415.9801</v>
      </c>
      <c r="E29" s="21">
        <f>E$5*Assumptions!$D23</f>
        <v>346220.8642</v>
      </c>
      <c r="F29" s="21">
        <f>F$5*Assumptions!$D23</f>
        <v>358442.4607</v>
      </c>
      <c r="G29" s="21">
        <f>G$5*Assumptions!$D23</f>
        <v>371095.4795</v>
      </c>
      <c r="H29" s="21">
        <f>H$5*Assumptions!$D23</f>
        <v>384195.15</v>
      </c>
      <c r="I29" s="21">
        <f>I$5*Assumptions!$D23</f>
        <v>397757.2388</v>
      </c>
      <c r="J29" s="21">
        <f>J$5*Assumptions!$D23</f>
        <v>411798.0693</v>
      </c>
      <c r="K29" s="21">
        <f>K$5*Assumptions!$D23</f>
        <v>426334.5411</v>
      </c>
      <c r="L29" s="21">
        <f>L$5*Assumptions!$D23</f>
        <v>441384.1504</v>
      </c>
      <c r="M29" s="21">
        <f>M$5*Assumptions!$D23</f>
        <v>456965.011</v>
      </c>
    </row>
    <row r="30">
      <c r="A30" s="2"/>
    </row>
    <row r="31">
      <c r="A31" s="22" t="s">
        <v>20</v>
      </c>
    </row>
    <row r="32">
      <c r="A32" s="2" t="s">
        <v>29</v>
      </c>
      <c r="B32" s="21">
        <f>B$6*Assumptions!$E19</f>
        <v>0</v>
      </c>
      <c r="C32" s="21">
        <f>C$6*Assumptions!$E19</f>
        <v>0</v>
      </c>
      <c r="D32" s="21">
        <f>D$6*Assumptions!$E19</f>
        <v>0</v>
      </c>
      <c r="E32" s="21">
        <f>E$6*Assumptions!$E19</f>
        <v>0</v>
      </c>
      <c r="F32" s="21">
        <f>F$6*Assumptions!$E19</f>
        <v>0</v>
      </c>
      <c r="G32" s="21">
        <f>G$6*Assumptions!$E19</f>
        <v>0</v>
      </c>
      <c r="H32" s="21">
        <f>H$6*Assumptions!$E19</f>
        <v>0</v>
      </c>
      <c r="I32" s="21">
        <f>I$6*Assumptions!$E19</f>
        <v>0</v>
      </c>
      <c r="J32" s="21">
        <f>J$6*Assumptions!$E19</f>
        <v>0</v>
      </c>
      <c r="K32" s="21">
        <f>K$6*Assumptions!$E19</f>
        <v>0</v>
      </c>
      <c r="L32" s="21">
        <f>L$6*Assumptions!$E19</f>
        <v>0</v>
      </c>
      <c r="M32" s="21">
        <f>M$6*Assumptions!$E19</f>
        <v>0</v>
      </c>
    </row>
    <row r="33">
      <c r="A33" s="2" t="s">
        <v>30</v>
      </c>
      <c r="B33" s="21">
        <f>B$6*Assumptions!$E20</f>
        <v>8700</v>
      </c>
      <c r="C33" s="21">
        <f>C$6*Assumptions!$E20</f>
        <v>8962.74</v>
      </c>
      <c r="D33" s="21">
        <f>D$6*Assumptions!$E20</f>
        <v>9233.414748</v>
      </c>
      <c r="E33" s="21">
        <f>E$6*Assumptions!$E20</f>
        <v>9512.263873</v>
      </c>
      <c r="F33" s="21">
        <f>F$6*Assumptions!$E20</f>
        <v>9799.534242</v>
      </c>
      <c r="G33" s="21">
        <f>G$6*Assumptions!$E20</f>
        <v>10095.48018</v>
      </c>
      <c r="H33" s="21">
        <f>H$6*Assumptions!$E20</f>
        <v>10400.36368</v>
      </c>
      <c r="I33" s="21">
        <f>I$6*Assumptions!$E20</f>
        <v>10714.45466</v>
      </c>
      <c r="J33" s="21">
        <f>J$6*Assumptions!$E20</f>
        <v>11038.03119</v>
      </c>
      <c r="K33" s="21">
        <f>K$6*Assumptions!$E20</f>
        <v>11371.37973</v>
      </c>
      <c r="L33" s="21">
        <f>L$6*Assumptions!$E20</f>
        <v>11714.7954</v>
      </c>
      <c r="M33" s="21">
        <f>M$6*Assumptions!$E20</f>
        <v>12068.58222</v>
      </c>
    </row>
    <row r="34">
      <c r="A34" s="2" t="s">
        <v>31</v>
      </c>
      <c r="B34" s="21">
        <f>B$6*Assumptions!$E21</f>
        <v>8700</v>
      </c>
      <c r="C34" s="21">
        <f>C$6*Assumptions!$E21</f>
        <v>8962.74</v>
      </c>
      <c r="D34" s="21">
        <f>D$6*Assumptions!$E21</f>
        <v>9233.414748</v>
      </c>
      <c r="E34" s="21">
        <f>E$6*Assumptions!$E21</f>
        <v>9512.263873</v>
      </c>
      <c r="F34" s="21">
        <f>F$6*Assumptions!$E21</f>
        <v>9799.534242</v>
      </c>
      <c r="G34" s="21">
        <f>G$6*Assumptions!$E21</f>
        <v>10095.48018</v>
      </c>
      <c r="H34" s="21">
        <f>H$6*Assumptions!$E21</f>
        <v>10400.36368</v>
      </c>
      <c r="I34" s="21">
        <f>I$6*Assumptions!$E21</f>
        <v>10714.45466</v>
      </c>
      <c r="J34" s="21">
        <f>J$6*Assumptions!$E21</f>
        <v>11038.03119</v>
      </c>
      <c r="K34" s="21">
        <f>K$6*Assumptions!$E21</f>
        <v>11371.37973</v>
      </c>
      <c r="L34" s="21">
        <f>L$6*Assumptions!$E21</f>
        <v>11714.7954</v>
      </c>
      <c r="M34" s="21">
        <f>M$6*Assumptions!$E21</f>
        <v>12068.58222</v>
      </c>
    </row>
    <row r="35">
      <c r="A35" s="2" t="s">
        <v>32</v>
      </c>
      <c r="B35" s="21">
        <f>B$6*Assumptions!$E22</f>
        <v>0</v>
      </c>
      <c r="C35" s="21">
        <f>C$6*Assumptions!$E22</f>
        <v>0</v>
      </c>
      <c r="D35" s="21">
        <f>D$6*Assumptions!$E22</f>
        <v>0</v>
      </c>
      <c r="E35" s="21">
        <f>E$6*Assumptions!$E22</f>
        <v>0</v>
      </c>
      <c r="F35" s="21">
        <f>F$6*Assumptions!$E22</f>
        <v>0</v>
      </c>
      <c r="G35" s="21">
        <f>G$6*Assumptions!$E22</f>
        <v>0</v>
      </c>
      <c r="H35" s="21">
        <f>H$6*Assumptions!$E22</f>
        <v>0</v>
      </c>
      <c r="I35" s="21">
        <f>I$6*Assumptions!$E22</f>
        <v>0</v>
      </c>
      <c r="J35" s="21">
        <f>J$6*Assumptions!$E22</f>
        <v>0</v>
      </c>
      <c r="K35" s="21">
        <f>K$6*Assumptions!$E22</f>
        <v>0</v>
      </c>
      <c r="L35" s="21">
        <f>L$6*Assumptions!$E22</f>
        <v>0</v>
      </c>
      <c r="M35" s="21">
        <f>M$6*Assumptions!$E22</f>
        <v>0</v>
      </c>
    </row>
    <row r="36">
      <c r="A36" s="2" t="s">
        <v>33</v>
      </c>
      <c r="B36" s="21">
        <f>B$6*Assumptions!$E23</f>
        <v>11600</v>
      </c>
      <c r="C36" s="21">
        <f>C$6*Assumptions!$E23</f>
        <v>11950.32</v>
      </c>
      <c r="D36" s="21">
        <f>D$6*Assumptions!$E23</f>
        <v>12311.21966</v>
      </c>
      <c r="E36" s="21">
        <f>E$6*Assumptions!$E23</f>
        <v>12683.0185</v>
      </c>
      <c r="F36" s="21">
        <f>F$6*Assumptions!$E23</f>
        <v>13066.04566</v>
      </c>
      <c r="G36" s="21">
        <f>G$6*Assumptions!$E23</f>
        <v>13460.64024</v>
      </c>
      <c r="H36" s="21">
        <f>H$6*Assumptions!$E23</f>
        <v>13867.15157</v>
      </c>
      <c r="I36" s="21">
        <f>I$6*Assumptions!$E23</f>
        <v>14285.93955</v>
      </c>
      <c r="J36" s="21">
        <f>J$6*Assumptions!$E23</f>
        <v>14717.37492</v>
      </c>
      <c r="K36" s="21">
        <f>K$6*Assumptions!$E23</f>
        <v>15161.83964</v>
      </c>
      <c r="L36" s="21">
        <f>L$6*Assumptions!$E23</f>
        <v>15619.7272</v>
      </c>
      <c r="M36" s="21">
        <f>M$6*Assumptions!$E23</f>
        <v>16091.44296</v>
      </c>
    </row>
    <row r="37">
      <c r="A37" s="2"/>
    </row>
    <row r="38">
      <c r="A38" s="23" t="s">
        <v>57</v>
      </c>
    </row>
    <row r="39">
      <c r="A39" s="22" t="s">
        <v>52</v>
      </c>
    </row>
    <row r="40">
      <c r="A40" s="2" t="s">
        <v>29</v>
      </c>
      <c r="B40" s="21">
        <f>B11*(1-Assumptions!$B26)</f>
        <v>1020600</v>
      </c>
      <c r="C40" s="21">
        <f>C11*(1-Assumptions!$B26)</f>
        <v>1035960.03</v>
      </c>
      <c r="D40" s="21">
        <f>D11*(1-Assumptions!$B26)</f>
        <v>1051551.228</v>
      </c>
      <c r="E40" s="21">
        <f>E11*(1-Assumptions!$B26)</f>
        <v>1067377.074</v>
      </c>
      <c r="F40" s="21">
        <f>F11*(1-Assumptions!$B26)</f>
        <v>1083441.099</v>
      </c>
      <c r="G40" s="21">
        <f>G11*(1-Assumptions!$B26)</f>
        <v>1099746.888</v>
      </c>
      <c r="H40" s="21">
        <f>H11*(1-Assumptions!$B26)</f>
        <v>1116298.079</v>
      </c>
      <c r="I40" s="21">
        <f>I11*(1-Assumptions!$B26)</f>
        <v>1133098.365</v>
      </c>
      <c r="J40" s="21">
        <f>J11*(1-Assumptions!$B26)</f>
        <v>1150151.495</v>
      </c>
      <c r="K40" s="21">
        <f>K11*(1-Assumptions!$B26)</f>
        <v>1167461.275</v>
      </c>
      <c r="L40" s="21">
        <f>L11*(1-Assumptions!$B26)</f>
        <v>1185031.567</v>
      </c>
      <c r="M40" s="21">
        <f>M11*(1-Assumptions!$B26)</f>
        <v>1202866.292</v>
      </c>
    </row>
    <row r="41">
      <c r="A41" s="2" t="s">
        <v>30</v>
      </c>
      <c r="B41" s="21">
        <f>B12*(1-Assumptions!$B27)</f>
        <v>1496880</v>
      </c>
      <c r="C41" s="21">
        <f>C12*(1-Assumptions!$B27)</f>
        <v>1519408.044</v>
      </c>
      <c r="D41" s="21">
        <f>D12*(1-Assumptions!$B27)</f>
        <v>1542275.135</v>
      </c>
      <c r="E41" s="21">
        <f>E12*(1-Assumptions!$B27)</f>
        <v>1565486.376</v>
      </c>
      <c r="F41" s="21">
        <f>F12*(1-Assumptions!$B27)</f>
        <v>1589046.946</v>
      </c>
      <c r="G41" s="21">
        <f>G12*(1-Assumptions!$B27)</f>
        <v>1612962.102</v>
      </c>
      <c r="H41" s="21">
        <f>H12*(1-Assumptions!$B27)</f>
        <v>1637237.182</v>
      </c>
      <c r="I41" s="21">
        <f>I12*(1-Assumptions!$B27)</f>
        <v>1661877.602</v>
      </c>
      <c r="J41" s="21">
        <f>J12*(1-Assumptions!$B27)</f>
        <v>1686888.859</v>
      </c>
      <c r="K41" s="21">
        <f>K12*(1-Assumptions!$B27)</f>
        <v>1712276.537</v>
      </c>
      <c r="L41" s="21">
        <f>L12*(1-Assumptions!$B27)</f>
        <v>1738046.299</v>
      </c>
      <c r="M41" s="21">
        <f>M12*(1-Assumptions!$B27)</f>
        <v>1764203.895</v>
      </c>
    </row>
    <row r="42">
      <c r="A42" s="2" t="s">
        <v>31</v>
      </c>
      <c r="B42" s="21">
        <f>B13*(1-Assumptions!$B28)</f>
        <v>1530900</v>
      </c>
      <c r="C42" s="21">
        <f>C13*(1-Assumptions!$B28)</f>
        <v>1553940.045</v>
      </c>
      <c r="D42" s="21">
        <f>D13*(1-Assumptions!$B28)</f>
        <v>1577326.843</v>
      </c>
      <c r="E42" s="21">
        <f>E13*(1-Assumptions!$B28)</f>
        <v>1601065.612</v>
      </c>
      <c r="F42" s="21">
        <f>F13*(1-Assumptions!$B28)</f>
        <v>1625161.649</v>
      </c>
      <c r="G42" s="21">
        <f>G13*(1-Assumptions!$B28)</f>
        <v>1649620.332</v>
      </c>
      <c r="H42" s="21">
        <f>H13*(1-Assumptions!$B28)</f>
        <v>1674447.118</v>
      </c>
      <c r="I42" s="21">
        <f>I13*(1-Assumptions!$B28)</f>
        <v>1699647.547</v>
      </c>
      <c r="J42" s="21">
        <f>J13*(1-Assumptions!$B28)</f>
        <v>1725227.243</v>
      </c>
      <c r="K42" s="21">
        <f>K13*(1-Assumptions!$B28)</f>
        <v>1751191.913</v>
      </c>
      <c r="L42" s="21">
        <f>L13*(1-Assumptions!$B28)</f>
        <v>1777547.351</v>
      </c>
      <c r="M42" s="21">
        <f>M13*(1-Assumptions!$B28)</f>
        <v>1804299.439</v>
      </c>
    </row>
    <row r="43">
      <c r="A43" s="2" t="s">
        <v>32</v>
      </c>
      <c r="B43" s="21">
        <f>B14*(1-Assumptions!$B29)</f>
        <v>731430</v>
      </c>
      <c r="C43" s="21">
        <f>C14*(1-Assumptions!$B29)</f>
        <v>742438.0215</v>
      </c>
      <c r="D43" s="21">
        <f>D14*(1-Assumptions!$B29)</f>
        <v>753611.7137</v>
      </c>
      <c r="E43" s="21">
        <f>E14*(1-Assumptions!$B29)</f>
        <v>764953.57</v>
      </c>
      <c r="F43" s="21">
        <f>F14*(1-Assumptions!$B29)</f>
        <v>776466.1212</v>
      </c>
      <c r="G43" s="21">
        <f>G14*(1-Assumptions!$B29)</f>
        <v>788151.9364</v>
      </c>
      <c r="H43" s="21">
        <f>H14*(1-Assumptions!$B29)</f>
        <v>800013.623</v>
      </c>
      <c r="I43" s="21">
        <f>I14*(1-Assumptions!$B29)</f>
        <v>812053.828</v>
      </c>
      <c r="J43" s="21">
        <f>J14*(1-Assumptions!$B29)</f>
        <v>824275.2381</v>
      </c>
      <c r="K43" s="21">
        <f>K14*(1-Assumptions!$B29)</f>
        <v>836680.5805</v>
      </c>
      <c r="L43" s="21">
        <f>L14*(1-Assumptions!$B29)</f>
        <v>849272.6232</v>
      </c>
      <c r="M43" s="21">
        <f>M14*(1-Assumptions!$B29)</f>
        <v>862054.1762</v>
      </c>
    </row>
    <row r="44">
      <c r="A44" s="2" t="s">
        <v>33</v>
      </c>
      <c r="B44" s="21">
        <f>B15*(1-Assumptions!$B30)</f>
        <v>240975</v>
      </c>
      <c r="C44" s="21">
        <f>C15*(1-Assumptions!$B30)</f>
        <v>244601.6738</v>
      </c>
      <c r="D44" s="21">
        <f>D15*(1-Assumptions!$B30)</f>
        <v>248282.9289</v>
      </c>
      <c r="E44" s="21">
        <f>E15*(1-Assumptions!$B30)</f>
        <v>252019.587</v>
      </c>
      <c r="F44" s="21">
        <f>F15*(1-Assumptions!$B30)</f>
        <v>255812.4818</v>
      </c>
      <c r="G44" s="21">
        <f>G15*(1-Assumptions!$B30)</f>
        <v>259662.4597</v>
      </c>
      <c r="H44" s="21">
        <f>H15*(1-Assumptions!$B30)</f>
        <v>263570.3797</v>
      </c>
      <c r="I44" s="21">
        <f>I15*(1-Assumptions!$B30)</f>
        <v>267537.1139</v>
      </c>
      <c r="J44" s="21">
        <f>J15*(1-Assumptions!$B30)</f>
        <v>271563.5475</v>
      </c>
      <c r="K44" s="21">
        <f>K15*(1-Assumptions!$B30)</f>
        <v>275650.5788</v>
      </c>
      <c r="L44" s="21">
        <f>L15*(1-Assumptions!$B30)</f>
        <v>279799.1201</v>
      </c>
      <c r="M44" s="21">
        <f>M15*(1-Assumptions!$B30)</f>
        <v>284010.0968</v>
      </c>
    </row>
    <row r="45">
      <c r="A45" s="22" t="s">
        <v>58</v>
      </c>
      <c r="B45" s="21">
        <f t="shared" ref="B45:M45" si="2">SUM(B40:B44)</f>
        <v>5020785</v>
      </c>
      <c r="C45" s="21">
        <f t="shared" si="2"/>
        <v>5096347.814</v>
      </c>
      <c r="D45" s="21">
        <f t="shared" si="2"/>
        <v>5173047.849</v>
      </c>
      <c r="E45" s="21">
        <f t="shared" si="2"/>
        <v>5250902.219</v>
      </c>
      <c r="F45" s="21">
        <f t="shared" si="2"/>
        <v>5329928.297</v>
      </c>
      <c r="G45" s="21">
        <f t="shared" si="2"/>
        <v>5410143.718</v>
      </c>
      <c r="H45" s="21">
        <f t="shared" si="2"/>
        <v>5491566.381</v>
      </c>
      <c r="I45" s="21">
        <f t="shared" si="2"/>
        <v>5574214.455</v>
      </c>
      <c r="J45" s="21">
        <f t="shared" si="2"/>
        <v>5658106.383</v>
      </c>
      <c r="K45" s="21">
        <f t="shared" si="2"/>
        <v>5743260.884</v>
      </c>
      <c r="L45" s="21">
        <f t="shared" si="2"/>
        <v>5829696.96</v>
      </c>
      <c r="M45" s="21">
        <f t="shared" si="2"/>
        <v>5917433.899</v>
      </c>
    </row>
    <row r="46">
      <c r="A46" s="2"/>
    </row>
    <row r="47">
      <c r="A47" s="22" t="s">
        <v>56</v>
      </c>
    </row>
    <row r="48">
      <c r="A48" s="2" t="s">
        <v>29</v>
      </c>
      <c r="B48" s="21">
        <f>B18*(1-Assumptions!$C26)</f>
        <v>180320</v>
      </c>
      <c r="C48" s="21">
        <f>C18*(1-Assumptions!$C26)</f>
        <v>183033.816</v>
      </c>
      <c r="D48" s="21">
        <f>D18*(1-Assumptions!$C26)</f>
        <v>185788.4749</v>
      </c>
      <c r="E48" s="21">
        <f>E18*(1-Assumptions!$C26)</f>
        <v>188584.5915</v>
      </c>
      <c r="F48" s="21">
        <f>F18*(1-Assumptions!$C26)</f>
        <v>191422.7896</v>
      </c>
      <c r="G48" s="21">
        <f>G18*(1-Assumptions!$C26)</f>
        <v>194303.7026</v>
      </c>
      <c r="H48" s="21">
        <f>H18*(1-Assumptions!$C26)</f>
        <v>197227.9733</v>
      </c>
      <c r="I48" s="21">
        <f>I18*(1-Assumptions!$C26)</f>
        <v>200196.2543</v>
      </c>
      <c r="J48" s="21">
        <f>J18*(1-Assumptions!$C26)</f>
        <v>203209.2079</v>
      </c>
      <c r="K48" s="21">
        <f>K18*(1-Assumptions!$C26)</f>
        <v>206267.5065</v>
      </c>
      <c r="L48" s="21">
        <f>L18*(1-Assumptions!$C26)</f>
        <v>209371.8325</v>
      </c>
      <c r="M48" s="21">
        <f>M18*(1-Assumptions!$C26)</f>
        <v>212522.8785</v>
      </c>
    </row>
    <row r="49">
      <c r="A49" s="2" t="s">
        <v>30</v>
      </c>
      <c r="B49" s="21">
        <f>B19*(1-Assumptions!$C27)</f>
        <v>176400</v>
      </c>
      <c r="C49" s="21">
        <f>C19*(1-Assumptions!$C27)</f>
        <v>179054.82</v>
      </c>
      <c r="D49" s="21">
        <f>D19*(1-Assumptions!$C27)</f>
        <v>181749.595</v>
      </c>
      <c r="E49" s="21">
        <f>E19*(1-Assumptions!$C27)</f>
        <v>184484.9264</v>
      </c>
      <c r="F49" s="21">
        <f>F19*(1-Assumptions!$C27)</f>
        <v>187261.4246</v>
      </c>
      <c r="G49" s="21">
        <f>G19*(1-Assumptions!$C27)</f>
        <v>190079.709</v>
      </c>
      <c r="H49" s="21">
        <f>H19*(1-Assumptions!$C27)</f>
        <v>192940.4087</v>
      </c>
      <c r="I49" s="21">
        <f>I19*(1-Assumptions!$C27)</f>
        <v>195844.1618</v>
      </c>
      <c r="J49" s="21">
        <f>J19*(1-Assumptions!$C27)</f>
        <v>198791.6164</v>
      </c>
      <c r="K49" s="21">
        <f>K19*(1-Assumptions!$C27)</f>
        <v>201783.4303</v>
      </c>
      <c r="L49" s="21">
        <f>L19*(1-Assumptions!$C27)</f>
        <v>204820.2709</v>
      </c>
      <c r="M49" s="21">
        <f>M19*(1-Assumptions!$C27)</f>
        <v>207902.816</v>
      </c>
    </row>
    <row r="50">
      <c r="A50" s="2" t="s">
        <v>31</v>
      </c>
      <c r="B50" s="21">
        <f>B20*(1-Assumptions!$C28)</f>
        <v>352800</v>
      </c>
      <c r="C50" s="21">
        <f>C20*(1-Assumptions!$C28)</f>
        <v>358109.64</v>
      </c>
      <c r="D50" s="21">
        <f>D20*(1-Assumptions!$C28)</f>
        <v>363499.1901</v>
      </c>
      <c r="E50" s="21">
        <f>E20*(1-Assumptions!$C28)</f>
        <v>368969.8529</v>
      </c>
      <c r="F50" s="21">
        <f>F20*(1-Assumptions!$C28)</f>
        <v>374522.8492</v>
      </c>
      <c r="G50" s="21">
        <f>G20*(1-Assumptions!$C28)</f>
        <v>380159.4181</v>
      </c>
      <c r="H50" s="21">
        <f>H20*(1-Assumptions!$C28)</f>
        <v>385880.8173</v>
      </c>
      <c r="I50" s="21">
        <f>I20*(1-Assumptions!$C28)</f>
        <v>391688.3236</v>
      </c>
      <c r="J50" s="21">
        <f>J20*(1-Assumptions!$C28)</f>
        <v>397583.2329</v>
      </c>
      <c r="K50" s="21">
        <f>K20*(1-Assumptions!$C28)</f>
        <v>403566.8605</v>
      </c>
      <c r="L50" s="21">
        <f>L20*(1-Assumptions!$C28)</f>
        <v>409640.5418</v>
      </c>
      <c r="M50" s="21">
        <f>M20*(1-Assumptions!$C28)</f>
        <v>415805.6319</v>
      </c>
    </row>
    <row r="51">
      <c r="A51" s="2" t="s">
        <v>32</v>
      </c>
      <c r="B51" s="21">
        <f>B21*(1-Assumptions!$C29)</f>
        <v>172480</v>
      </c>
      <c r="C51" s="21">
        <f>C21*(1-Assumptions!$C29)</f>
        <v>175075.824</v>
      </c>
      <c r="D51" s="21">
        <f>D21*(1-Assumptions!$C29)</f>
        <v>177710.7152</v>
      </c>
      <c r="E51" s="21">
        <f>E21*(1-Assumptions!$C29)</f>
        <v>180385.2614</v>
      </c>
      <c r="F51" s="21">
        <f>F21*(1-Assumptions!$C29)</f>
        <v>183100.0596</v>
      </c>
      <c r="G51" s="21">
        <f>G21*(1-Assumptions!$C29)</f>
        <v>185855.7155</v>
      </c>
      <c r="H51" s="21">
        <f>H21*(1-Assumptions!$C29)</f>
        <v>188652.844</v>
      </c>
      <c r="I51" s="21">
        <f>I21*(1-Assumptions!$C29)</f>
        <v>191492.0693</v>
      </c>
      <c r="J51" s="21">
        <f>J21*(1-Assumptions!$C29)</f>
        <v>194374.025</v>
      </c>
      <c r="K51" s="21">
        <f>K21*(1-Assumptions!$C29)</f>
        <v>197299.354</v>
      </c>
      <c r="L51" s="21">
        <f>L21*(1-Assumptions!$C29)</f>
        <v>200268.7093</v>
      </c>
      <c r="M51" s="21">
        <f>M21*(1-Assumptions!$C29)</f>
        <v>203282.7534</v>
      </c>
    </row>
    <row r="52">
      <c r="A52" s="2" t="s">
        <v>33</v>
      </c>
      <c r="B52" s="21">
        <f>B22*(1-Assumptions!$C30)</f>
        <v>833000</v>
      </c>
      <c r="C52" s="21">
        <f>C22*(1-Assumptions!$C30)</f>
        <v>845536.65</v>
      </c>
      <c r="D52" s="21">
        <f>D22*(1-Assumptions!$C30)</f>
        <v>858261.9766</v>
      </c>
      <c r="E52" s="21">
        <f>E22*(1-Assumptions!$C30)</f>
        <v>871178.8193</v>
      </c>
      <c r="F52" s="21">
        <f>F22*(1-Assumptions!$C30)</f>
        <v>884290.0606</v>
      </c>
      <c r="G52" s="21">
        <f>G22*(1-Assumptions!$C30)</f>
        <v>897598.626</v>
      </c>
      <c r="H52" s="21">
        <f>H22*(1-Assumptions!$C30)</f>
        <v>911107.4853</v>
      </c>
      <c r="I52" s="21">
        <f>I22*(1-Assumptions!$C30)</f>
        <v>924819.6529</v>
      </c>
      <c r="J52" s="21">
        <f>J22*(1-Assumptions!$C30)</f>
        <v>938738.1887</v>
      </c>
      <c r="K52" s="21">
        <f>K22*(1-Assumptions!$C30)</f>
        <v>952866.1985</v>
      </c>
      <c r="L52" s="21">
        <f>L22*(1-Assumptions!$C30)</f>
        <v>967206.8348</v>
      </c>
      <c r="M52" s="21">
        <f>M22*(1-Assumptions!$C30)</f>
        <v>981763.2976</v>
      </c>
    </row>
    <row r="53">
      <c r="A53" s="22" t="s">
        <v>59</v>
      </c>
      <c r="B53" s="21">
        <f t="shared" ref="B53:M53" si="3">SUM(B48:B52)</f>
        <v>1715000</v>
      </c>
      <c r="C53" s="21">
        <f t="shared" si="3"/>
        <v>1740810.75</v>
      </c>
      <c r="D53" s="21">
        <f t="shared" si="3"/>
        <v>1767009.952</v>
      </c>
      <c r="E53" s="21">
        <f t="shared" si="3"/>
        <v>1793603.452</v>
      </c>
      <c r="F53" s="21">
        <f t="shared" si="3"/>
        <v>1820597.184</v>
      </c>
      <c r="G53" s="21">
        <f t="shared" si="3"/>
        <v>1847997.171</v>
      </c>
      <c r="H53" s="21">
        <f t="shared" si="3"/>
        <v>1875809.529</v>
      </c>
      <c r="I53" s="21">
        <f t="shared" si="3"/>
        <v>1904040.462</v>
      </c>
      <c r="J53" s="21">
        <f t="shared" si="3"/>
        <v>1932696.271</v>
      </c>
      <c r="K53" s="21">
        <f t="shared" si="3"/>
        <v>1961783.35</v>
      </c>
      <c r="L53" s="21">
        <f t="shared" si="3"/>
        <v>1991308.189</v>
      </c>
      <c r="M53" s="21">
        <f t="shared" si="3"/>
        <v>2021277.377</v>
      </c>
    </row>
    <row r="54">
      <c r="A54" s="2"/>
    </row>
    <row r="55">
      <c r="A55" s="22" t="s">
        <v>19</v>
      </c>
    </row>
    <row r="56">
      <c r="A56" s="2" t="s">
        <v>29</v>
      </c>
      <c r="B56" s="21">
        <f>B25*(1-Assumptions!$D26)</f>
        <v>210600</v>
      </c>
      <c r="C56" s="21">
        <f>C25*(1-Assumptions!$D26)</f>
        <v>218034.18</v>
      </c>
      <c r="D56" s="21">
        <f>D25*(1-Assumptions!$D26)</f>
        <v>225730.7866</v>
      </c>
      <c r="E56" s="21">
        <f>E25*(1-Assumptions!$D26)</f>
        <v>233699.0833</v>
      </c>
      <c r="F56" s="21">
        <f>F25*(1-Assumptions!$D26)</f>
        <v>241948.661</v>
      </c>
      <c r="G56" s="21">
        <f>G25*(1-Assumptions!$D26)</f>
        <v>250489.4487</v>
      </c>
      <c r="H56" s="21">
        <f>H25*(1-Assumptions!$D26)</f>
        <v>259331.7262</v>
      </c>
      <c r="I56" s="21">
        <f>I25*(1-Assumptions!$D26)</f>
        <v>268486.1362</v>
      </c>
      <c r="J56" s="21">
        <f>J25*(1-Assumptions!$D26)</f>
        <v>277963.6968</v>
      </c>
      <c r="K56" s="21">
        <f>K25*(1-Assumptions!$D26)</f>
        <v>287775.8153</v>
      </c>
      <c r="L56" s="21">
        <f>L25*(1-Assumptions!$D26)</f>
        <v>297934.3015</v>
      </c>
      <c r="M56" s="21">
        <f>M25*(1-Assumptions!$D26)</f>
        <v>308451.3824</v>
      </c>
    </row>
    <row r="57">
      <c r="A57" s="2" t="s">
        <v>30</v>
      </c>
      <c r="B57" s="21">
        <f>B26*(1-Assumptions!$D27)</f>
        <v>210600</v>
      </c>
      <c r="C57" s="21">
        <f>C26*(1-Assumptions!$D27)</f>
        <v>218034.18</v>
      </c>
      <c r="D57" s="21">
        <f>D26*(1-Assumptions!$D27)</f>
        <v>225730.7866</v>
      </c>
      <c r="E57" s="21">
        <f>E26*(1-Assumptions!$D27)</f>
        <v>233699.0833</v>
      </c>
      <c r="F57" s="21">
        <f>F26*(1-Assumptions!$D27)</f>
        <v>241948.661</v>
      </c>
      <c r="G57" s="21">
        <f>G26*(1-Assumptions!$D27)</f>
        <v>250489.4487</v>
      </c>
      <c r="H57" s="21">
        <f>H26*(1-Assumptions!$D27)</f>
        <v>259331.7262</v>
      </c>
      <c r="I57" s="21">
        <f>I26*(1-Assumptions!$D27)</f>
        <v>268486.1362</v>
      </c>
      <c r="J57" s="21">
        <f>J26*(1-Assumptions!$D27)</f>
        <v>277963.6968</v>
      </c>
      <c r="K57" s="21">
        <f>K26*(1-Assumptions!$D27)</f>
        <v>287775.8153</v>
      </c>
      <c r="L57" s="21">
        <f>L26*(1-Assumptions!$D27)</f>
        <v>297934.3015</v>
      </c>
      <c r="M57" s="21">
        <f>M26*(1-Assumptions!$D27)</f>
        <v>308451.3824</v>
      </c>
    </row>
    <row r="58">
      <c r="A58" s="2" t="s">
        <v>31</v>
      </c>
      <c r="B58" s="21">
        <f>B27*(1-Assumptions!$D28)</f>
        <v>0</v>
      </c>
      <c r="C58" s="21">
        <f>C27*(1-Assumptions!$D28)</f>
        <v>0</v>
      </c>
      <c r="D58" s="21">
        <f>D27*(1-Assumptions!$D28)</f>
        <v>0</v>
      </c>
      <c r="E58" s="21">
        <f>E27*(1-Assumptions!$D28)</f>
        <v>0</v>
      </c>
      <c r="F58" s="21">
        <f>F27*(1-Assumptions!$D28)</f>
        <v>0</v>
      </c>
      <c r="G58" s="21">
        <f>G27*(1-Assumptions!$D28)</f>
        <v>0</v>
      </c>
      <c r="H58" s="21">
        <f>H27*(1-Assumptions!$D28)</f>
        <v>0</v>
      </c>
      <c r="I58" s="21">
        <f>I27*(1-Assumptions!$D28)</f>
        <v>0</v>
      </c>
      <c r="J58" s="21">
        <f>J27*(1-Assumptions!$D28)</f>
        <v>0</v>
      </c>
      <c r="K58" s="21">
        <f>K27*(1-Assumptions!$D28)</f>
        <v>0</v>
      </c>
      <c r="L58" s="21">
        <f>L27*(1-Assumptions!$D28)</f>
        <v>0</v>
      </c>
      <c r="M58" s="21">
        <f>M27*(1-Assumptions!$D28)</f>
        <v>0</v>
      </c>
    </row>
    <row r="59">
      <c r="A59" s="2" t="s">
        <v>32</v>
      </c>
      <c r="B59" s="21">
        <f>B28*(1-Assumptions!$D29)</f>
        <v>0</v>
      </c>
      <c r="C59" s="21">
        <f>C28*(1-Assumptions!$D29)</f>
        <v>0</v>
      </c>
      <c r="D59" s="21">
        <f>D28*(1-Assumptions!$D29)</f>
        <v>0</v>
      </c>
      <c r="E59" s="21">
        <f>E28*(1-Assumptions!$D29)</f>
        <v>0</v>
      </c>
      <c r="F59" s="21">
        <f>F28*(1-Assumptions!$D29)</f>
        <v>0</v>
      </c>
      <c r="G59" s="21">
        <f>G28*(1-Assumptions!$D29)</f>
        <v>0</v>
      </c>
      <c r="H59" s="21">
        <f>H28*(1-Assumptions!$D29)</f>
        <v>0</v>
      </c>
      <c r="I59" s="21">
        <f>I28*(1-Assumptions!$D29)</f>
        <v>0</v>
      </c>
      <c r="J59" s="21">
        <f>J28*(1-Assumptions!$D29)</f>
        <v>0</v>
      </c>
      <c r="K59" s="21">
        <f>K28*(1-Assumptions!$D29)</f>
        <v>0</v>
      </c>
      <c r="L59" s="21">
        <f>L28*(1-Assumptions!$D29)</f>
        <v>0</v>
      </c>
      <c r="M59" s="21">
        <f>M28*(1-Assumptions!$D29)</f>
        <v>0</v>
      </c>
    </row>
    <row r="60">
      <c r="A60" s="2" t="s">
        <v>33</v>
      </c>
      <c r="B60" s="21">
        <f>B29*(1-Assumptions!$D30)</f>
        <v>265200</v>
      </c>
      <c r="C60" s="21">
        <f>C29*(1-Assumptions!$D30)</f>
        <v>274561.56</v>
      </c>
      <c r="D60" s="21">
        <f>D29*(1-Assumptions!$D30)</f>
        <v>284253.5831</v>
      </c>
      <c r="E60" s="21">
        <f>E29*(1-Assumptions!$D30)</f>
        <v>294287.7346</v>
      </c>
      <c r="F60" s="21">
        <f>F29*(1-Assumptions!$D30)</f>
        <v>304676.0916</v>
      </c>
      <c r="G60" s="21">
        <f>G29*(1-Assumptions!$D30)</f>
        <v>315431.1576</v>
      </c>
      <c r="H60" s="21">
        <f>H29*(1-Assumptions!$D30)</f>
        <v>326565.8775</v>
      </c>
      <c r="I60" s="21">
        <f>I29*(1-Assumptions!$D30)</f>
        <v>338093.653</v>
      </c>
      <c r="J60" s="21">
        <f>J29*(1-Assumptions!$D30)</f>
        <v>350028.3589</v>
      </c>
      <c r="K60" s="21">
        <f>K29*(1-Assumptions!$D30)</f>
        <v>362384.36</v>
      </c>
      <c r="L60" s="21">
        <f>L29*(1-Assumptions!$D30)</f>
        <v>375176.5279</v>
      </c>
      <c r="M60" s="21">
        <f>M29*(1-Assumptions!$D30)</f>
        <v>388420.2593</v>
      </c>
    </row>
    <row r="61">
      <c r="A61" s="22" t="s">
        <v>60</v>
      </c>
      <c r="B61" s="21">
        <f t="shared" ref="B61:M61" si="4">SUM(B56:B60)</f>
        <v>686400</v>
      </c>
      <c r="C61" s="21">
        <f t="shared" si="4"/>
        <v>710629.92</v>
      </c>
      <c r="D61" s="21">
        <f t="shared" si="4"/>
        <v>735715.1562</v>
      </c>
      <c r="E61" s="21">
        <f t="shared" si="4"/>
        <v>761685.9012</v>
      </c>
      <c r="F61" s="21">
        <f t="shared" si="4"/>
        <v>788573.4135</v>
      </c>
      <c r="G61" s="21">
        <f t="shared" si="4"/>
        <v>816410.055</v>
      </c>
      <c r="H61" s="21">
        <f t="shared" si="4"/>
        <v>845229.3299</v>
      </c>
      <c r="I61" s="21">
        <f t="shared" si="4"/>
        <v>875065.9253</v>
      </c>
      <c r="J61" s="21">
        <f t="shared" si="4"/>
        <v>905955.7524</v>
      </c>
      <c r="K61" s="21">
        <f t="shared" si="4"/>
        <v>937935.9905</v>
      </c>
      <c r="L61" s="21">
        <f t="shared" si="4"/>
        <v>971045.131</v>
      </c>
      <c r="M61" s="21">
        <f t="shared" si="4"/>
        <v>1005323.024</v>
      </c>
    </row>
    <row r="62">
      <c r="A62" s="2"/>
    </row>
    <row r="63">
      <c r="A63" s="22" t="s">
        <v>20</v>
      </c>
    </row>
    <row r="64">
      <c r="A64" s="2" t="s">
        <v>29</v>
      </c>
      <c r="B64" s="21">
        <f>B32*(1-Assumptions!$E26)</f>
        <v>0</v>
      </c>
      <c r="C64" s="21">
        <f>C32*(1-Assumptions!$E26)</f>
        <v>0</v>
      </c>
      <c r="D64" s="21">
        <f>D32*(1-Assumptions!$E26)</f>
        <v>0</v>
      </c>
      <c r="E64" s="21">
        <f>E32*(1-Assumptions!$E26)</f>
        <v>0</v>
      </c>
      <c r="F64" s="21">
        <f>F32*(1-Assumptions!$E26)</f>
        <v>0</v>
      </c>
      <c r="G64" s="21">
        <f>G32*(1-Assumptions!$E26)</f>
        <v>0</v>
      </c>
      <c r="H64" s="21">
        <f>H32*(1-Assumptions!$E26)</f>
        <v>0</v>
      </c>
      <c r="I64" s="21">
        <f>I32*(1-Assumptions!$E26)</f>
        <v>0</v>
      </c>
      <c r="J64" s="21">
        <f>J32*(1-Assumptions!$E26)</f>
        <v>0</v>
      </c>
      <c r="K64" s="21">
        <f>K32*(1-Assumptions!$E26)</f>
        <v>0</v>
      </c>
      <c r="L64" s="21">
        <f>L32*(1-Assumptions!$E26)</f>
        <v>0</v>
      </c>
      <c r="M64" s="21">
        <f>M32*(1-Assumptions!$E26)</f>
        <v>0</v>
      </c>
    </row>
    <row r="65">
      <c r="A65" s="2" t="s">
        <v>30</v>
      </c>
      <c r="B65" s="21">
        <f>B33*(1-Assumptions!$E27)</f>
        <v>7656</v>
      </c>
      <c r="C65" s="21">
        <f>C33*(1-Assumptions!$E27)</f>
        <v>7887.2112</v>
      </c>
      <c r="D65" s="21">
        <f>D33*(1-Assumptions!$E27)</f>
        <v>8125.404978</v>
      </c>
      <c r="E65" s="21">
        <f>E33*(1-Assumptions!$E27)</f>
        <v>8370.792209</v>
      </c>
      <c r="F65" s="21">
        <f>F33*(1-Assumptions!$E27)</f>
        <v>8623.590133</v>
      </c>
      <c r="G65" s="21">
        <f>G33*(1-Assumptions!$E27)</f>
        <v>8884.022555</v>
      </c>
      <c r="H65" s="21">
        <f>H33*(1-Assumptions!$E27)</f>
        <v>9152.320036</v>
      </c>
      <c r="I65" s="21">
        <f>I33*(1-Assumptions!$E27)</f>
        <v>9428.720102</v>
      </c>
      <c r="J65" s="21">
        <f>J33*(1-Assumptions!$E27)</f>
        <v>9713.467449</v>
      </c>
      <c r="K65" s="21">
        <f>K33*(1-Assumptions!$E27)</f>
        <v>10006.81417</v>
      </c>
      <c r="L65" s="21">
        <f>L33*(1-Assumptions!$E27)</f>
        <v>10309.01995</v>
      </c>
      <c r="M65" s="21">
        <f>M33*(1-Assumptions!$E27)</f>
        <v>10620.35236</v>
      </c>
    </row>
    <row r="66">
      <c r="A66" s="2" t="s">
        <v>31</v>
      </c>
      <c r="B66" s="21">
        <f>B34*(1-Assumptions!$E28)</f>
        <v>7656</v>
      </c>
      <c r="C66" s="21">
        <f>C34*(1-Assumptions!$E28)</f>
        <v>7887.2112</v>
      </c>
      <c r="D66" s="21">
        <f>D34*(1-Assumptions!$E28)</f>
        <v>8125.404978</v>
      </c>
      <c r="E66" s="21">
        <f>E34*(1-Assumptions!$E28)</f>
        <v>8370.792209</v>
      </c>
      <c r="F66" s="21">
        <f>F34*(1-Assumptions!$E28)</f>
        <v>8623.590133</v>
      </c>
      <c r="G66" s="21">
        <f>G34*(1-Assumptions!$E28)</f>
        <v>8884.022555</v>
      </c>
      <c r="H66" s="21">
        <f>H34*(1-Assumptions!$E28)</f>
        <v>9152.320036</v>
      </c>
      <c r="I66" s="21">
        <f>I34*(1-Assumptions!$E28)</f>
        <v>9428.720102</v>
      </c>
      <c r="J66" s="21">
        <f>J34*(1-Assumptions!$E28)</f>
        <v>9713.467449</v>
      </c>
      <c r="K66" s="21">
        <f>K34*(1-Assumptions!$E28)</f>
        <v>10006.81417</v>
      </c>
      <c r="L66" s="21">
        <f>L34*(1-Assumptions!$E28)</f>
        <v>10309.01995</v>
      </c>
      <c r="M66" s="21">
        <f>M34*(1-Assumptions!$E28)</f>
        <v>10620.35236</v>
      </c>
    </row>
    <row r="67">
      <c r="A67" s="2" t="s">
        <v>32</v>
      </c>
      <c r="B67" s="21">
        <f>B35*(1-Assumptions!$E29)</f>
        <v>0</v>
      </c>
      <c r="C67" s="21">
        <f>C35*(1-Assumptions!$E29)</f>
        <v>0</v>
      </c>
      <c r="D67" s="21">
        <f>D35*(1-Assumptions!$E29)</f>
        <v>0</v>
      </c>
      <c r="E67" s="21">
        <f>E35*(1-Assumptions!$E29)</f>
        <v>0</v>
      </c>
      <c r="F67" s="21">
        <f>F35*(1-Assumptions!$E29)</f>
        <v>0</v>
      </c>
      <c r="G67" s="21">
        <f>G35*(1-Assumptions!$E29)</f>
        <v>0</v>
      </c>
      <c r="H67" s="21">
        <f>H35*(1-Assumptions!$E29)</f>
        <v>0</v>
      </c>
      <c r="I67" s="21">
        <f>I35*(1-Assumptions!$E29)</f>
        <v>0</v>
      </c>
      <c r="J67" s="21">
        <f>J35*(1-Assumptions!$E29)</f>
        <v>0</v>
      </c>
      <c r="K67" s="21">
        <f>K35*(1-Assumptions!$E29)</f>
        <v>0</v>
      </c>
      <c r="L67" s="21">
        <f>L35*(1-Assumptions!$E29)</f>
        <v>0</v>
      </c>
      <c r="M67" s="21">
        <f>M35*(1-Assumptions!$E29)</f>
        <v>0</v>
      </c>
    </row>
    <row r="68">
      <c r="A68" s="2" t="s">
        <v>33</v>
      </c>
      <c r="B68" s="21">
        <f>B36*(1-Assumptions!$E30)</f>
        <v>9976</v>
      </c>
      <c r="C68" s="21">
        <f>C36*(1-Assumptions!$E30)</f>
        <v>10277.2752</v>
      </c>
      <c r="D68" s="21">
        <f>D36*(1-Assumptions!$E30)</f>
        <v>10587.64891</v>
      </c>
      <c r="E68" s="21">
        <f>E36*(1-Assumptions!$E30)</f>
        <v>10907.39591</v>
      </c>
      <c r="F68" s="21">
        <f>F36*(1-Assumptions!$E30)</f>
        <v>11236.79926</v>
      </c>
      <c r="G68" s="21">
        <f>G36*(1-Assumptions!$E30)</f>
        <v>11576.1506</v>
      </c>
      <c r="H68" s="21">
        <f>H36*(1-Assumptions!$E30)</f>
        <v>11925.75035</v>
      </c>
      <c r="I68" s="21">
        <f>I36*(1-Assumptions!$E30)</f>
        <v>12285.90801</v>
      </c>
      <c r="J68" s="21">
        <f>J36*(1-Assumptions!$E30)</f>
        <v>12656.94243</v>
      </c>
      <c r="K68" s="21">
        <f>K36*(1-Assumptions!$E30)</f>
        <v>13039.18209</v>
      </c>
      <c r="L68" s="21">
        <f>L36*(1-Assumptions!$E30)</f>
        <v>13432.96539</v>
      </c>
      <c r="M68" s="21">
        <f>M36*(1-Assumptions!$E30)</f>
        <v>13838.64095</v>
      </c>
    </row>
    <row r="69">
      <c r="A69" s="22" t="s">
        <v>61</v>
      </c>
      <c r="B69" s="21">
        <f t="shared" ref="B69:M69" si="5">SUM(B64:B68)</f>
        <v>25288</v>
      </c>
      <c r="C69" s="21">
        <f t="shared" si="5"/>
        <v>26051.6976</v>
      </c>
      <c r="D69" s="21">
        <f t="shared" si="5"/>
        <v>26838.45887</v>
      </c>
      <c r="E69" s="21">
        <f t="shared" si="5"/>
        <v>27648.98033</v>
      </c>
      <c r="F69" s="21">
        <f t="shared" si="5"/>
        <v>28483.97953</v>
      </c>
      <c r="G69" s="21">
        <f t="shared" si="5"/>
        <v>29344.19571</v>
      </c>
      <c r="H69" s="21">
        <f t="shared" si="5"/>
        <v>30230.39042</v>
      </c>
      <c r="I69" s="21">
        <f t="shared" si="5"/>
        <v>31143.34821</v>
      </c>
      <c r="J69" s="21">
        <f t="shared" si="5"/>
        <v>32083.87733</v>
      </c>
      <c r="K69" s="21">
        <f t="shared" si="5"/>
        <v>33052.81043</v>
      </c>
      <c r="L69" s="21">
        <f t="shared" si="5"/>
        <v>34051.0053</v>
      </c>
      <c r="M69" s="21">
        <f t="shared" si="5"/>
        <v>35079.34566</v>
      </c>
    </row>
    <row r="70">
      <c r="A70" s="2"/>
    </row>
    <row r="71">
      <c r="A71" s="22" t="s">
        <v>62</v>
      </c>
      <c r="B71" s="21">
        <f t="shared" ref="B71:M71" si="6">B45+B53+B61+B69</f>
        <v>7447473</v>
      </c>
      <c r="C71" s="21">
        <f t="shared" si="6"/>
        <v>7573840.182</v>
      </c>
      <c r="D71" s="21">
        <f t="shared" si="6"/>
        <v>7702611.416</v>
      </c>
      <c r="E71" s="21">
        <f t="shared" si="6"/>
        <v>7833840.552</v>
      </c>
      <c r="F71" s="21">
        <f t="shared" si="6"/>
        <v>7967582.874</v>
      </c>
      <c r="G71" s="21">
        <f t="shared" si="6"/>
        <v>8103895.14</v>
      </c>
      <c r="H71" s="21">
        <f t="shared" si="6"/>
        <v>8242835.63</v>
      </c>
      <c r="I71" s="21">
        <f t="shared" si="6"/>
        <v>8384464.191</v>
      </c>
      <c r="J71" s="21">
        <f t="shared" si="6"/>
        <v>8528842.283</v>
      </c>
      <c r="K71" s="21">
        <f t="shared" si="6"/>
        <v>8676033.035</v>
      </c>
      <c r="L71" s="21">
        <f t="shared" si="6"/>
        <v>8826101.286</v>
      </c>
      <c r="M71" s="21">
        <f t="shared" si="6"/>
        <v>8979113.647</v>
      </c>
    </row>
    <row r="72">
      <c r="A72" s="2"/>
    </row>
    <row r="73">
      <c r="A73" s="22" t="s">
        <v>63</v>
      </c>
    </row>
    <row r="74">
      <c r="A74" s="2" t="s">
        <v>36</v>
      </c>
      <c r="B74" s="21">
        <f>Assumptions!$D33</f>
        <v>150000</v>
      </c>
      <c r="C74" s="21">
        <f>Assumptions!$D33</f>
        <v>150000</v>
      </c>
      <c r="D74" s="21">
        <f>Assumptions!$D33</f>
        <v>150000</v>
      </c>
      <c r="E74" s="21">
        <f>Assumptions!$D33</f>
        <v>150000</v>
      </c>
      <c r="F74" s="21">
        <f>Assumptions!$D33</f>
        <v>150000</v>
      </c>
      <c r="G74" s="21">
        <f>Assumptions!$D33</f>
        <v>150000</v>
      </c>
      <c r="H74" s="21">
        <f>Assumptions!$D33</f>
        <v>150000</v>
      </c>
      <c r="I74" s="21">
        <f>Assumptions!$D33</f>
        <v>150000</v>
      </c>
      <c r="J74" s="21">
        <f>Assumptions!$D33</f>
        <v>150000</v>
      </c>
      <c r="K74" s="21">
        <f>Assumptions!$D33</f>
        <v>150000</v>
      </c>
      <c r="L74" s="21">
        <f>Assumptions!$D33</f>
        <v>150000</v>
      </c>
      <c r="M74" s="21">
        <f>Assumptions!$D33</f>
        <v>150000</v>
      </c>
    </row>
    <row r="75">
      <c r="A75" s="2" t="s">
        <v>37</v>
      </c>
      <c r="B75" s="21">
        <f>Assumptions!$D34</f>
        <v>35000</v>
      </c>
      <c r="C75" s="21">
        <f>Assumptions!$D34</f>
        <v>35000</v>
      </c>
      <c r="D75" s="21">
        <f>Assumptions!$D34</f>
        <v>35000</v>
      </c>
      <c r="E75" s="21">
        <f>Assumptions!$D34</f>
        <v>35000</v>
      </c>
      <c r="F75" s="21">
        <f>Assumptions!$D34</f>
        <v>35000</v>
      </c>
      <c r="G75" s="21">
        <f>Assumptions!$D34</f>
        <v>35000</v>
      </c>
      <c r="H75" s="21">
        <f>Assumptions!$D34</f>
        <v>35000</v>
      </c>
      <c r="I75" s="21">
        <f>Assumptions!$D34</f>
        <v>35000</v>
      </c>
      <c r="J75" s="21">
        <f>Assumptions!$D34</f>
        <v>35000</v>
      </c>
      <c r="K75" s="21">
        <f>Assumptions!$D34</f>
        <v>35000</v>
      </c>
      <c r="L75" s="21">
        <f>Assumptions!$D34</f>
        <v>35000</v>
      </c>
      <c r="M75" s="21">
        <f>Assumptions!$D34</f>
        <v>35000</v>
      </c>
    </row>
    <row r="76">
      <c r="A76" s="2" t="s">
        <v>38</v>
      </c>
      <c r="B76" s="21">
        <f>Assumptions!$D35</f>
        <v>200000</v>
      </c>
      <c r="C76" s="21">
        <f>Assumptions!$D35</f>
        <v>200000</v>
      </c>
      <c r="D76" s="21">
        <f>Assumptions!$D35</f>
        <v>200000</v>
      </c>
      <c r="E76" s="21">
        <f>Assumptions!$D35</f>
        <v>200000</v>
      </c>
      <c r="F76" s="21">
        <f>Assumptions!$D35</f>
        <v>200000</v>
      </c>
      <c r="G76" s="21">
        <f>Assumptions!$D35</f>
        <v>200000</v>
      </c>
      <c r="H76" s="21">
        <f>Assumptions!$D35</f>
        <v>200000</v>
      </c>
      <c r="I76" s="21">
        <f>Assumptions!$D35</f>
        <v>200000</v>
      </c>
      <c r="J76" s="21">
        <f>Assumptions!$D35</f>
        <v>200000</v>
      </c>
      <c r="K76" s="21">
        <f>Assumptions!$D35</f>
        <v>200000</v>
      </c>
      <c r="L76" s="21">
        <f>Assumptions!$D35</f>
        <v>200000</v>
      </c>
      <c r="M76" s="21">
        <f>Assumptions!$D35</f>
        <v>200000</v>
      </c>
    </row>
    <row r="77">
      <c r="A77" s="2"/>
    </row>
    <row r="78">
      <c r="A78" s="22" t="s">
        <v>64</v>
      </c>
      <c r="B78" s="21">
        <f t="shared" ref="B78:M78" si="7">B71+B74+B75+B76</f>
        <v>7832473</v>
      </c>
      <c r="C78" s="21">
        <f t="shared" si="7"/>
        <v>7958840.182</v>
      </c>
      <c r="D78" s="21">
        <f t="shared" si="7"/>
        <v>8087611.416</v>
      </c>
      <c r="E78" s="21">
        <f t="shared" si="7"/>
        <v>8218840.552</v>
      </c>
      <c r="F78" s="21">
        <f t="shared" si="7"/>
        <v>8352582.874</v>
      </c>
      <c r="G78" s="21">
        <f t="shared" si="7"/>
        <v>8488895.14</v>
      </c>
      <c r="H78" s="21">
        <f t="shared" si="7"/>
        <v>8627835.63</v>
      </c>
      <c r="I78" s="21">
        <f t="shared" si="7"/>
        <v>8769464.191</v>
      </c>
      <c r="J78" s="21">
        <f t="shared" si="7"/>
        <v>8913842.283</v>
      </c>
      <c r="K78" s="21">
        <f t="shared" si="7"/>
        <v>9061033.035</v>
      </c>
      <c r="L78" s="21">
        <f t="shared" si="7"/>
        <v>9211101.286</v>
      </c>
      <c r="M78" s="21">
        <f t="shared" si="7"/>
        <v>9364113.647</v>
      </c>
    </row>
    <row r="79">
      <c r="A79" s="2"/>
    </row>
    <row r="80">
      <c r="A80" s="22" t="s">
        <v>65</v>
      </c>
      <c r="B80" s="21">
        <f t="shared" ref="B80:M80" si="8">B7-B78</f>
        <v>606527</v>
      </c>
      <c r="C80" s="21">
        <f t="shared" si="8"/>
        <v>623401.1182</v>
      </c>
      <c r="D80" s="21">
        <f t="shared" si="8"/>
        <v>640597.7977</v>
      </c>
      <c r="E80" s="21">
        <f t="shared" si="8"/>
        <v>658124.3065</v>
      </c>
      <c r="F80" s="21">
        <f t="shared" si="8"/>
        <v>675988.1063</v>
      </c>
      <c r="G80" s="21">
        <f t="shared" si="8"/>
        <v>694196.8595</v>
      </c>
      <c r="H80" s="21">
        <f t="shared" si="8"/>
        <v>712758.4344</v>
      </c>
      <c r="I80" s="21">
        <f t="shared" si="8"/>
        <v>731680.9123</v>
      </c>
      <c r="J80" s="21">
        <f t="shared" si="8"/>
        <v>750972.5935</v>
      </c>
      <c r="K80" s="21">
        <f t="shared" si="8"/>
        <v>770642.0042</v>
      </c>
      <c r="L80" s="21">
        <f t="shared" si="8"/>
        <v>790697.9033</v>
      </c>
      <c r="M80" s="21">
        <f t="shared" si="8"/>
        <v>811149.2899</v>
      </c>
    </row>
    <row r="81">
      <c r="A81" s="2"/>
    </row>
    <row r="82">
      <c r="A82" s="2"/>
    </row>
    <row r="83">
      <c r="A83" s="2"/>
    </row>
    <row r="84">
      <c r="A8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s>
  <sheetData>
    <row r="1">
      <c r="A1" s="18"/>
      <c r="B1" s="19" t="s">
        <v>39</v>
      </c>
      <c r="C1" s="19" t="s">
        <v>40</v>
      </c>
      <c r="D1" s="19" t="s">
        <v>41</v>
      </c>
      <c r="E1" s="19" t="s">
        <v>42</v>
      </c>
      <c r="F1" s="19" t="s">
        <v>43</v>
      </c>
      <c r="G1" s="19" t="s">
        <v>44</v>
      </c>
      <c r="H1" s="19" t="s">
        <v>45</v>
      </c>
      <c r="I1" s="19" t="s">
        <v>46</v>
      </c>
      <c r="J1" s="19" t="s">
        <v>47</v>
      </c>
      <c r="K1" s="19" t="s">
        <v>48</v>
      </c>
      <c r="L1" s="19" t="s">
        <v>49</v>
      </c>
      <c r="M1" s="19" t="s">
        <v>50</v>
      </c>
    </row>
    <row r="2">
      <c r="A2" s="22" t="s">
        <v>53</v>
      </c>
    </row>
    <row r="3">
      <c r="A3" s="2" t="s">
        <v>52</v>
      </c>
      <c r="B3" s="21">
        <f>'Sales and Costs-S1'!B3+'Sales and Costs-S2'!B3+'Sales and Costs-S3'!B3</f>
        <v>14610000</v>
      </c>
      <c r="C3" s="21">
        <f>'Sales and Costs-S1'!C3+'Sales and Costs-S2'!C3+'Sales and Costs-S3'!C3</f>
        <v>14987743.5</v>
      </c>
      <c r="D3" s="21">
        <f>'Sales and Costs-S1'!D3+'Sales and Costs-S2'!D3+'Sales and Costs-S3'!D3</f>
        <v>15376392.43</v>
      </c>
      <c r="E3" s="21">
        <f>'Sales and Costs-S1'!E3+'Sales and Costs-S2'!E3+'Sales and Costs-S3'!E3</f>
        <v>15776284.53</v>
      </c>
      <c r="F3" s="21">
        <f>'Sales and Costs-S1'!F3+'Sales and Costs-S2'!F3+'Sales and Costs-S3'!F3</f>
        <v>16187768.44</v>
      </c>
      <c r="G3" s="21">
        <f>'Sales and Costs-S1'!G3+'Sales and Costs-S2'!G3+'Sales and Costs-S3'!G3</f>
        <v>16611204.05</v>
      </c>
      <c r="H3" s="21">
        <f>'Sales and Costs-S1'!H3+'Sales and Costs-S2'!H3+'Sales and Costs-S3'!H3</f>
        <v>17046962.86</v>
      </c>
      <c r="I3" s="21">
        <f>'Sales and Costs-S1'!I3+'Sales and Costs-S2'!I3+'Sales and Costs-S3'!I3</f>
        <v>17495428.39</v>
      </c>
      <c r="J3" s="21">
        <f>'Sales and Costs-S1'!J3+'Sales and Costs-S2'!J3+'Sales and Costs-S3'!J3</f>
        <v>17956996.53</v>
      </c>
      <c r="K3" s="21">
        <f>'Sales and Costs-S1'!K3+'Sales and Costs-S2'!K3+'Sales and Costs-S3'!K3</f>
        <v>18432076</v>
      </c>
      <c r="L3" s="21">
        <f>'Sales and Costs-S1'!L3+'Sales and Costs-S2'!L3+'Sales and Costs-S3'!L3</f>
        <v>18921088.75</v>
      </c>
      <c r="M3" s="21">
        <f>'Sales and Costs-S1'!M3+'Sales and Costs-S2'!M3+'Sales and Costs-S3'!M3</f>
        <v>19424470.4</v>
      </c>
    </row>
    <row r="4">
      <c r="A4" s="2" t="s">
        <v>18</v>
      </c>
      <c r="B4" s="21">
        <f>'Sales and Costs-S1'!B4+'Sales and Costs-S2'!B4+'Sales and Costs-S3'!B4</f>
        <v>4720000</v>
      </c>
      <c r="C4" s="21">
        <f>'Sales and Costs-S1'!C4+'Sales and Costs-S2'!C4+'Sales and Costs-S3'!C4</f>
        <v>4869341.4</v>
      </c>
      <c r="D4" s="21">
        <f>'Sales and Costs-S1'!D4+'Sales and Costs-S2'!D4+'Sales and Costs-S3'!D4</f>
        <v>5024336.023</v>
      </c>
      <c r="E4" s="21">
        <f>'Sales and Costs-S1'!E4+'Sales and Costs-S2'!E4+'Sales and Costs-S3'!E4</f>
        <v>5185217.228</v>
      </c>
      <c r="F4" s="21">
        <f>'Sales and Costs-S1'!F4+'Sales and Costs-S2'!F4+'Sales and Costs-S3'!F4</f>
        <v>5352228.349</v>
      </c>
      <c r="G4" s="21">
        <f>'Sales and Costs-S1'!G4+'Sales and Costs-S2'!G4+'Sales and Costs-S3'!G4</f>
        <v>5525623.127</v>
      </c>
      <c r="H4" s="21">
        <f>'Sales and Costs-S1'!H4+'Sales and Costs-S2'!H4+'Sales and Costs-S3'!H4</f>
        <v>5705666.163</v>
      </c>
      <c r="I4" s="21">
        <f>'Sales and Costs-S1'!I4+'Sales and Costs-S2'!I4+'Sales and Costs-S3'!I4</f>
        <v>5892633.385</v>
      </c>
      <c r="J4" s="21">
        <f>'Sales and Costs-S1'!J4+'Sales and Costs-S2'!J4+'Sales and Costs-S3'!J4</f>
        <v>6086812.541</v>
      </c>
      <c r="K4" s="21">
        <f>'Sales and Costs-S1'!K4+'Sales and Costs-S2'!K4+'Sales and Costs-S3'!K4</f>
        <v>6288503.712</v>
      </c>
      <c r="L4" s="21">
        <f>'Sales and Costs-S1'!L4+'Sales and Costs-S2'!L4+'Sales and Costs-S3'!L4</f>
        <v>6498019.847</v>
      </c>
      <c r="M4" s="21">
        <f>'Sales and Costs-S1'!M4+'Sales and Costs-S2'!M4+'Sales and Costs-S3'!M4</f>
        <v>6715687.319</v>
      </c>
    </row>
    <row r="5">
      <c r="A5" s="2" t="s">
        <v>19</v>
      </c>
      <c r="B5" s="21">
        <f>'Sales and Costs-S1'!B5+'Sales and Costs-S2'!B5+'Sales and Costs-S3'!B5</f>
        <v>2070000</v>
      </c>
      <c r="C5" s="21">
        <f>'Sales and Costs-S1'!C5+'Sales and Costs-S2'!C5+'Sales and Costs-S3'!C5</f>
        <v>2150630.4</v>
      </c>
      <c r="D5" s="21">
        <f>'Sales and Costs-S1'!D5+'Sales and Costs-S2'!D5+'Sales and Costs-S3'!D5</f>
        <v>2234451.573</v>
      </c>
      <c r="E5" s="21">
        <f>'Sales and Costs-S1'!E5+'Sales and Costs-S2'!E5+'Sales and Costs-S3'!E5</f>
        <v>2321592.118</v>
      </c>
      <c r="F5" s="21">
        <f>'Sales and Costs-S1'!F5+'Sales and Costs-S2'!F5+'Sales and Costs-S3'!F5</f>
        <v>2412185.924</v>
      </c>
      <c r="G5" s="21">
        <f>'Sales and Costs-S1'!G5+'Sales and Costs-S2'!G5+'Sales and Costs-S3'!G5</f>
        <v>2506372.393</v>
      </c>
      <c r="H5" s="21">
        <f>'Sales and Costs-S1'!H5+'Sales and Costs-S2'!H5+'Sales and Costs-S3'!H5</f>
        <v>2604296.675</v>
      </c>
      <c r="I5" s="21">
        <f>'Sales and Costs-S1'!I5+'Sales and Costs-S2'!I5+'Sales and Costs-S3'!I5</f>
        <v>2706109.902</v>
      </c>
      <c r="J5" s="21">
        <f>'Sales and Costs-S1'!J5+'Sales and Costs-S2'!J5+'Sales and Costs-S3'!J5</f>
        <v>2811969.45</v>
      </c>
      <c r="K5" s="21">
        <f>'Sales and Costs-S1'!K5+'Sales and Costs-S2'!K5+'Sales and Costs-S3'!K5</f>
        <v>2922039.198</v>
      </c>
      <c r="L5" s="21">
        <f>'Sales and Costs-S1'!L5+'Sales and Costs-S2'!L5+'Sales and Costs-S3'!L5</f>
        <v>3036489.801</v>
      </c>
      <c r="M5" s="21">
        <f>'Sales and Costs-S1'!M5+'Sales and Costs-S2'!M5+'Sales and Costs-S3'!M5</f>
        <v>3155498.98</v>
      </c>
    </row>
    <row r="6">
      <c r="A6" s="2" t="s">
        <v>20</v>
      </c>
      <c r="B6" s="21">
        <f>'Sales and Costs-S1'!B6+'Sales and Costs-S2'!B6+'Sales and Costs-S3'!B6</f>
        <v>71460</v>
      </c>
      <c r="C6" s="21">
        <f>'Sales and Costs-S1'!C6+'Sales and Costs-S2'!C6+'Sales and Costs-S3'!C6</f>
        <v>74127.94</v>
      </c>
      <c r="D6" s="21">
        <f>'Sales and Costs-S1'!D6+'Sales and Costs-S2'!D6+'Sales and Costs-S3'!D6</f>
        <v>76900.39152</v>
      </c>
      <c r="E6" s="21">
        <f>'Sales and Costs-S1'!E6+'Sales and Costs-S2'!E6+'Sales and Costs-S3'!E6</f>
        <v>79781.65543</v>
      </c>
      <c r="F6" s="21">
        <f>'Sales and Costs-S1'!F6+'Sales and Costs-S2'!F6+'Sales and Costs-S3'!F6</f>
        <v>82776.21804</v>
      </c>
      <c r="G6" s="21">
        <f>'Sales and Costs-S1'!G6+'Sales and Costs-S2'!G6+'Sales and Costs-S3'!G6</f>
        <v>85888.75933</v>
      </c>
      <c r="H6" s="21">
        <f>'Sales and Costs-S1'!H6+'Sales and Costs-S2'!H6+'Sales and Costs-S3'!H6</f>
        <v>89124.16173</v>
      </c>
      <c r="I6" s="21">
        <f>'Sales and Costs-S1'!I6+'Sales and Costs-S2'!I6+'Sales and Costs-S3'!I6</f>
        <v>92487.51917</v>
      </c>
      <c r="J6" s="21">
        <f>'Sales and Costs-S1'!J6+'Sales and Costs-S2'!J6+'Sales and Costs-S3'!J6</f>
        <v>95984.14665</v>
      </c>
      <c r="K6" s="21">
        <f>'Sales and Costs-S1'!K6+'Sales and Costs-S2'!K6+'Sales and Costs-S3'!K6</f>
        <v>99619.59023</v>
      </c>
      <c r="L6" s="21">
        <f>'Sales and Costs-S1'!L6+'Sales and Costs-S2'!L6+'Sales and Costs-S3'!L6</f>
        <v>103399.6374</v>
      </c>
      <c r="M6" s="21">
        <f>'Sales and Costs-S1'!M6+'Sales and Costs-S2'!M6+'Sales and Costs-S3'!M6</f>
        <v>107330.3281</v>
      </c>
    </row>
    <row r="7">
      <c r="A7" s="22" t="s">
        <v>54</v>
      </c>
      <c r="B7" s="21">
        <f t="shared" ref="B7:M7" si="1">SUM(B3:B6)</f>
        <v>21471460</v>
      </c>
      <c r="C7" s="21">
        <f t="shared" si="1"/>
        <v>22081843.24</v>
      </c>
      <c r="D7" s="21">
        <f t="shared" si="1"/>
        <v>22712080.41</v>
      </c>
      <c r="E7" s="21">
        <f t="shared" si="1"/>
        <v>23362875.53</v>
      </c>
      <c r="F7" s="21">
        <f t="shared" si="1"/>
        <v>24034958.93</v>
      </c>
      <c r="G7" s="21">
        <f t="shared" si="1"/>
        <v>24729088.33</v>
      </c>
      <c r="H7" s="21">
        <f t="shared" si="1"/>
        <v>25446049.86</v>
      </c>
      <c r="I7" s="21">
        <f t="shared" si="1"/>
        <v>26186659.19</v>
      </c>
      <c r="J7" s="21">
        <f t="shared" si="1"/>
        <v>26951762.66</v>
      </c>
      <c r="K7" s="21">
        <f t="shared" si="1"/>
        <v>27742238.5</v>
      </c>
      <c r="L7" s="21">
        <f t="shared" si="1"/>
        <v>28558998.04</v>
      </c>
      <c r="M7" s="21">
        <f t="shared" si="1"/>
        <v>29402987.03</v>
      </c>
    </row>
    <row r="8">
      <c r="A8" s="2"/>
    </row>
    <row r="9">
      <c r="A9" s="23" t="s">
        <v>55</v>
      </c>
    </row>
    <row r="10">
      <c r="A10" s="22" t="s">
        <v>52</v>
      </c>
    </row>
    <row r="11">
      <c r="A11" s="2" t="s">
        <v>29</v>
      </c>
      <c r="B11" s="21">
        <f>'Sales and Costs-S1'!B11+'Sales and Costs-S2'!B11+'Sales and Costs-S3'!B11</f>
        <v>2922000</v>
      </c>
      <c r="C11" s="21">
        <f>'Sales and Costs-S1'!C11+'Sales and Costs-S2'!C11+'Sales and Costs-S3'!C11</f>
        <v>2997548.7</v>
      </c>
      <c r="D11" s="21">
        <f>'Sales and Costs-S1'!D11+'Sales and Costs-S2'!D11+'Sales and Costs-S3'!D11</f>
        <v>3075278.485</v>
      </c>
      <c r="E11" s="21">
        <f>'Sales and Costs-S1'!E11+'Sales and Costs-S2'!E11+'Sales and Costs-S3'!E11</f>
        <v>3155256.906</v>
      </c>
      <c r="F11" s="21">
        <f>'Sales and Costs-S1'!F11+'Sales and Costs-S2'!F11+'Sales and Costs-S3'!F11</f>
        <v>3237553.688</v>
      </c>
      <c r="G11" s="21">
        <f>'Sales and Costs-S1'!G11+'Sales and Costs-S2'!G11+'Sales and Costs-S3'!G11</f>
        <v>3322240.81</v>
      </c>
      <c r="H11" s="21">
        <f>'Sales and Costs-S1'!H11+'Sales and Costs-S2'!H11+'Sales and Costs-S3'!H11</f>
        <v>3409392.573</v>
      </c>
      <c r="I11" s="21">
        <f>'Sales and Costs-S1'!I11+'Sales and Costs-S2'!I11+'Sales and Costs-S3'!I11</f>
        <v>3499085.677</v>
      </c>
      <c r="J11" s="21">
        <f>'Sales and Costs-S1'!J11+'Sales and Costs-S2'!J11+'Sales and Costs-S3'!J11</f>
        <v>3591399.305</v>
      </c>
      <c r="K11" s="21">
        <f>'Sales and Costs-S1'!K11+'Sales and Costs-S2'!K11+'Sales and Costs-S3'!K11</f>
        <v>3686415.2</v>
      </c>
      <c r="L11" s="21">
        <f>'Sales and Costs-S1'!L11+'Sales and Costs-S2'!L11+'Sales and Costs-S3'!L11</f>
        <v>3784217.75</v>
      </c>
      <c r="M11" s="21">
        <f>'Sales and Costs-S1'!M11+'Sales and Costs-S2'!M11+'Sales and Costs-S3'!M11</f>
        <v>3884894.08</v>
      </c>
    </row>
    <row r="12">
      <c r="A12" s="2" t="s">
        <v>30</v>
      </c>
      <c r="B12" s="21">
        <f>'Sales and Costs-S1'!B12+'Sales and Costs-S2'!B12+'Sales and Costs-S3'!B12</f>
        <v>4383000</v>
      </c>
      <c r="C12" s="21">
        <f>'Sales and Costs-S1'!C12+'Sales and Costs-S2'!C12+'Sales and Costs-S3'!C12</f>
        <v>4496323.05</v>
      </c>
      <c r="D12" s="21">
        <f>'Sales and Costs-S1'!D12+'Sales and Costs-S2'!D12+'Sales and Costs-S3'!D12</f>
        <v>4612917.728</v>
      </c>
      <c r="E12" s="21">
        <f>'Sales and Costs-S1'!E12+'Sales and Costs-S2'!E12+'Sales and Costs-S3'!E12</f>
        <v>4732885.358</v>
      </c>
      <c r="F12" s="21">
        <f>'Sales and Costs-S1'!F12+'Sales and Costs-S2'!F12+'Sales and Costs-S3'!F12</f>
        <v>4856330.532</v>
      </c>
      <c r="G12" s="21">
        <f>'Sales and Costs-S1'!G12+'Sales and Costs-S2'!G12+'Sales and Costs-S3'!G12</f>
        <v>4983361.215</v>
      </c>
      <c r="H12" s="21">
        <f>'Sales and Costs-S1'!H12+'Sales and Costs-S2'!H12+'Sales and Costs-S3'!H12</f>
        <v>5114088.859</v>
      </c>
      <c r="I12" s="21">
        <f>'Sales and Costs-S1'!I12+'Sales and Costs-S2'!I12+'Sales and Costs-S3'!I12</f>
        <v>5248628.516</v>
      </c>
      <c r="J12" s="21">
        <f>'Sales and Costs-S1'!J12+'Sales and Costs-S2'!J12+'Sales and Costs-S3'!J12</f>
        <v>5387098.958</v>
      </c>
      <c r="K12" s="21">
        <f>'Sales and Costs-S1'!K12+'Sales and Costs-S2'!K12+'Sales and Costs-S3'!K12</f>
        <v>5529622.8</v>
      </c>
      <c r="L12" s="21">
        <f>'Sales and Costs-S1'!L12+'Sales and Costs-S2'!L12+'Sales and Costs-S3'!L12</f>
        <v>5676326.625</v>
      </c>
      <c r="M12" s="21">
        <f>'Sales and Costs-S1'!M12+'Sales and Costs-S2'!M12+'Sales and Costs-S3'!M12</f>
        <v>5827341.12</v>
      </c>
    </row>
    <row r="13">
      <c r="A13" s="2" t="s">
        <v>31</v>
      </c>
      <c r="B13" s="21">
        <f>'Sales and Costs-S1'!B13+'Sales and Costs-S2'!B13+'Sales and Costs-S3'!B13</f>
        <v>4383000</v>
      </c>
      <c r="C13" s="21">
        <f>'Sales and Costs-S1'!C13+'Sales and Costs-S2'!C13+'Sales and Costs-S3'!C13</f>
        <v>4496323.05</v>
      </c>
      <c r="D13" s="21">
        <f>'Sales and Costs-S1'!D13+'Sales and Costs-S2'!D13+'Sales and Costs-S3'!D13</f>
        <v>4612917.728</v>
      </c>
      <c r="E13" s="21">
        <f>'Sales and Costs-S1'!E13+'Sales and Costs-S2'!E13+'Sales and Costs-S3'!E13</f>
        <v>4732885.358</v>
      </c>
      <c r="F13" s="21">
        <f>'Sales and Costs-S1'!F13+'Sales and Costs-S2'!F13+'Sales and Costs-S3'!F13</f>
        <v>4856330.532</v>
      </c>
      <c r="G13" s="21">
        <f>'Sales and Costs-S1'!G13+'Sales and Costs-S2'!G13+'Sales and Costs-S3'!G13</f>
        <v>4983361.215</v>
      </c>
      <c r="H13" s="21">
        <f>'Sales and Costs-S1'!H13+'Sales and Costs-S2'!H13+'Sales and Costs-S3'!H13</f>
        <v>5114088.859</v>
      </c>
      <c r="I13" s="21">
        <f>'Sales and Costs-S1'!I13+'Sales and Costs-S2'!I13+'Sales and Costs-S3'!I13</f>
        <v>5248628.516</v>
      </c>
      <c r="J13" s="21">
        <f>'Sales and Costs-S1'!J13+'Sales and Costs-S2'!J13+'Sales and Costs-S3'!J13</f>
        <v>5387098.958</v>
      </c>
      <c r="K13" s="21">
        <f>'Sales and Costs-S1'!K13+'Sales and Costs-S2'!K13+'Sales and Costs-S3'!K13</f>
        <v>5529622.8</v>
      </c>
      <c r="L13" s="21">
        <f>'Sales and Costs-S1'!L13+'Sales and Costs-S2'!L13+'Sales and Costs-S3'!L13</f>
        <v>5676326.625</v>
      </c>
      <c r="M13" s="21">
        <f>'Sales and Costs-S1'!M13+'Sales and Costs-S2'!M13+'Sales and Costs-S3'!M13</f>
        <v>5827341.12</v>
      </c>
    </row>
    <row r="14">
      <c r="A14" s="2" t="s">
        <v>32</v>
      </c>
      <c r="B14" s="21">
        <f>'Sales and Costs-S1'!B14+'Sales and Costs-S2'!B14+'Sales and Costs-S3'!B14</f>
        <v>2191500</v>
      </c>
      <c r="C14" s="21">
        <f>'Sales and Costs-S1'!C14+'Sales and Costs-S2'!C14+'Sales and Costs-S3'!C14</f>
        <v>2248161.525</v>
      </c>
      <c r="D14" s="21">
        <f>'Sales and Costs-S1'!D14+'Sales and Costs-S2'!D14+'Sales and Costs-S3'!D14</f>
        <v>2306458.864</v>
      </c>
      <c r="E14" s="21">
        <f>'Sales and Costs-S1'!E14+'Sales and Costs-S2'!E14+'Sales and Costs-S3'!E14</f>
        <v>2366442.679</v>
      </c>
      <c r="F14" s="21">
        <f>'Sales and Costs-S1'!F14+'Sales and Costs-S2'!F14+'Sales and Costs-S3'!F14</f>
        <v>2428165.266</v>
      </c>
      <c r="G14" s="21">
        <f>'Sales and Costs-S1'!G14+'Sales and Costs-S2'!G14+'Sales and Costs-S3'!G14</f>
        <v>2491680.608</v>
      </c>
      <c r="H14" s="21">
        <f>'Sales and Costs-S1'!H14+'Sales and Costs-S2'!H14+'Sales and Costs-S3'!H14</f>
        <v>2557044.43</v>
      </c>
      <c r="I14" s="21">
        <f>'Sales and Costs-S1'!I14+'Sales and Costs-S2'!I14+'Sales and Costs-S3'!I14</f>
        <v>2624314.258</v>
      </c>
      <c r="J14" s="21">
        <f>'Sales and Costs-S1'!J14+'Sales and Costs-S2'!J14+'Sales and Costs-S3'!J14</f>
        <v>2693549.479</v>
      </c>
      <c r="K14" s="21">
        <f>'Sales and Costs-S1'!K14+'Sales and Costs-S2'!K14+'Sales and Costs-S3'!K14</f>
        <v>2764811.4</v>
      </c>
      <c r="L14" s="21">
        <f>'Sales and Costs-S1'!L14+'Sales and Costs-S2'!L14+'Sales and Costs-S3'!L14</f>
        <v>2838163.313</v>
      </c>
      <c r="M14" s="21">
        <f>'Sales and Costs-S1'!M14+'Sales and Costs-S2'!M14+'Sales and Costs-S3'!M14</f>
        <v>2913670.56</v>
      </c>
    </row>
    <row r="15">
      <c r="A15" s="2" t="s">
        <v>33</v>
      </c>
      <c r="B15" s="21">
        <f>'Sales and Costs-S1'!B15+'Sales and Costs-S2'!B15+'Sales and Costs-S3'!B15</f>
        <v>730500</v>
      </c>
      <c r="C15" s="21">
        <f>'Sales and Costs-S1'!C15+'Sales and Costs-S2'!C15+'Sales and Costs-S3'!C15</f>
        <v>749387.175</v>
      </c>
      <c r="D15" s="21">
        <f>'Sales and Costs-S1'!D15+'Sales and Costs-S2'!D15+'Sales and Costs-S3'!D15</f>
        <v>768819.6213</v>
      </c>
      <c r="E15" s="21">
        <f>'Sales and Costs-S1'!E15+'Sales and Costs-S2'!E15+'Sales and Costs-S3'!E15</f>
        <v>788814.2264</v>
      </c>
      <c r="F15" s="21">
        <f>'Sales and Costs-S1'!F15+'Sales and Costs-S2'!F15+'Sales and Costs-S3'!F15</f>
        <v>809388.4221</v>
      </c>
      <c r="G15" s="21">
        <f>'Sales and Costs-S1'!G15+'Sales and Costs-S2'!G15+'Sales and Costs-S3'!G15</f>
        <v>830560.2026</v>
      </c>
      <c r="H15" s="21">
        <f>'Sales and Costs-S1'!H15+'Sales and Costs-S2'!H15+'Sales and Costs-S3'!H15</f>
        <v>852348.1432</v>
      </c>
      <c r="I15" s="21">
        <f>'Sales and Costs-S1'!I15+'Sales and Costs-S2'!I15+'Sales and Costs-S3'!I15</f>
        <v>874771.4193</v>
      </c>
      <c r="J15" s="21">
        <f>'Sales and Costs-S1'!J15+'Sales and Costs-S2'!J15+'Sales and Costs-S3'!J15</f>
        <v>897849.8263</v>
      </c>
      <c r="K15" s="21">
        <f>'Sales and Costs-S1'!K15+'Sales and Costs-S2'!K15+'Sales and Costs-S3'!K15</f>
        <v>921603.7999</v>
      </c>
      <c r="L15" s="21">
        <f>'Sales and Costs-S1'!L15+'Sales and Costs-S2'!L15+'Sales and Costs-S3'!L15</f>
        <v>946054.4376</v>
      </c>
      <c r="M15" s="21">
        <f>'Sales and Costs-S1'!M15+'Sales and Costs-S2'!M15+'Sales and Costs-S3'!M15</f>
        <v>971223.52</v>
      </c>
    </row>
    <row r="16">
      <c r="A16" s="2"/>
    </row>
    <row r="17">
      <c r="A17" s="22" t="s">
        <v>56</v>
      </c>
    </row>
    <row r="18">
      <c r="A18" s="2" t="s">
        <v>29</v>
      </c>
      <c r="B18" s="21">
        <f>'Sales and Costs-S1'!B18+'Sales and Costs-S2'!B18+'Sales and Costs-S3'!B18</f>
        <v>472000</v>
      </c>
      <c r="C18" s="21">
        <f>'Sales and Costs-S1'!C18+'Sales and Costs-S2'!C18+'Sales and Costs-S3'!C18</f>
        <v>486934.14</v>
      </c>
      <c r="D18" s="21">
        <f>'Sales and Costs-S1'!D18+'Sales and Costs-S2'!D18+'Sales and Costs-S3'!D18</f>
        <v>502433.6023</v>
      </c>
      <c r="E18" s="21">
        <f>'Sales and Costs-S1'!E18+'Sales and Costs-S2'!E18+'Sales and Costs-S3'!E18</f>
        <v>518521.7228</v>
      </c>
      <c r="F18" s="21">
        <f>'Sales and Costs-S1'!F18+'Sales and Costs-S2'!F18+'Sales and Costs-S3'!F18</f>
        <v>535222.8349</v>
      </c>
      <c r="G18" s="21">
        <f>'Sales and Costs-S1'!G18+'Sales and Costs-S2'!G18+'Sales and Costs-S3'!G18</f>
        <v>552562.3127</v>
      </c>
      <c r="H18" s="21">
        <f>'Sales and Costs-S1'!H18+'Sales and Costs-S2'!H18+'Sales and Costs-S3'!H18</f>
        <v>570566.6163</v>
      </c>
      <c r="I18" s="21">
        <f>'Sales and Costs-S1'!I18+'Sales and Costs-S2'!I18+'Sales and Costs-S3'!I18</f>
        <v>589263.3385</v>
      </c>
      <c r="J18" s="21">
        <f>'Sales and Costs-S1'!J18+'Sales and Costs-S2'!J18+'Sales and Costs-S3'!J18</f>
        <v>608681.2541</v>
      </c>
      <c r="K18" s="21">
        <f>'Sales and Costs-S1'!K18+'Sales and Costs-S2'!K18+'Sales and Costs-S3'!K18</f>
        <v>628850.3712</v>
      </c>
      <c r="L18" s="21">
        <f>'Sales and Costs-S1'!L18+'Sales and Costs-S2'!L18+'Sales and Costs-S3'!L18</f>
        <v>649801.9847</v>
      </c>
      <c r="M18" s="21">
        <f>'Sales and Costs-S1'!M18+'Sales and Costs-S2'!M18+'Sales and Costs-S3'!M18</f>
        <v>671568.7319</v>
      </c>
    </row>
    <row r="19">
      <c r="A19" s="2" t="s">
        <v>30</v>
      </c>
      <c r="B19" s="21">
        <f>'Sales and Costs-S1'!B19+'Sales and Costs-S2'!B19+'Sales and Costs-S3'!B19</f>
        <v>472000</v>
      </c>
      <c r="C19" s="21">
        <f>'Sales and Costs-S1'!C19+'Sales and Costs-S2'!C19+'Sales and Costs-S3'!C19</f>
        <v>486934.14</v>
      </c>
      <c r="D19" s="21">
        <f>'Sales and Costs-S1'!D19+'Sales and Costs-S2'!D19+'Sales and Costs-S3'!D19</f>
        <v>502433.6023</v>
      </c>
      <c r="E19" s="21">
        <f>'Sales and Costs-S1'!E19+'Sales and Costs-S2'!E19+'Sales and Costs-S3'!E19</f>
        <v>518521.7228</v>
      </c>
      <c r="F19" s="21">
        <f>'Sales and Costs-S1'!F19+'Sales and Costs-S2'!F19+'Sales and Costs-S3'!F19</f>
        <v>535222.8349</v>
      </c>
      <c r="G19" s="21">
        <f>'Sales and Costs-S1'!G19+'Sales and Costs-S2'!G19+'Sales and Costs-S3'!G19</f>
        <v>552562.3127</v>
      </c>
      <c r="H19" s="21">
        <f>'Sales and Costs-S1'!H19+'Sales and Costs-S2'!H19+'Sales and Costs-S3'!H19</f>
        <v>570566.6163</v>
      </c>
      <c r="I19" s="21">
        <f>'Sales and Costs-S1'!I19+'Sales and Costs-S2'!I19+'Sales and Costs-S3'!I19</f>
        <v>589263.3385</v>
      </c>
      <c r="J19" s="21">
        <f>'Sales and Costs-S1'!J19+'Sales and Costs-S2'!J19+'Sales and Costs-S3'!J19</f>
        <v>608681.2541</v>
      </c>
      <c r="K19" s="21">
        <f>'Sales and Costs-S1'!K19+'Sales and Costs-S2'!K19+'Sales and Costs-S3'!K19</f>
        <v>628850.3712</v>
      </c>
      <c r="L19" s="21">
        <f>'Sales and Costs-S1'!L19+'Sales and Costs-S2'!L19+'Sales and Costs-S3'!L19</f>
        <v>649801.9847</v>
      </c>
      <c r="M19" s="21">
        <f>'Sales and Costs-S1'!M19+'Sales and Costs-S2'!M19+'Sales and Costs-S3'!M19</f>
        <v>671568.7319</v>
      </c>
    </row>
    <row r="20">
      <c r="A20" s="2" t="s">
        <v>31</v>
      </c>
      <c r="B20" s="21">
        <f>'Sales and Costs-S1'!B20+'Sales and Costs-S2'!B20+'Sales and Costs-S3'!B20</f>
        <v>944000</v>
      </c>
      <c r="C20" s="21">
        <f>'Sales and Costs-S1'!C20+'Sales and Costs-S2'!C20+'Sales and Costs-S3'!C20</f>
        <v>973868.28</v>
      </c>
      <c r="D20" s="21">
        <f>'Sales and Costs-S1'!D20+'Sales and Costs-S2'!D20+'Sales and Costs-S3'!D20</f>
        <v>1004867.205</v>
      </c>
      <c r="E20" s="21">
        <f>'Sales and Costs-S1'!E20+'Sales and Costs-S2'!E20+'Sales and Costs-S3'!E20</f>
        <v>1037043.446</v>
      </c>
      <c r="F20" s="21">
        <f>'Sales and Costs-S1'!F20+'Sales and Costs-S2'!F20+'Sales and Costs-S3'!F20</f>
        <v>1070445.67</v>
      </c>
      <c r="G20" s="21">
        <f>'Sales and Costs-S1'!G20+'Sales and Costs-S2'!G20+'Sales and Costs-S3'!G20</f>
        <v>1105124.625</v>
      </c>
      <c r="H20" s="21">
        <f>'Sales and Costs-S1'!H20+'Sales and Costs-S2'!H20+'Sales and Costs-S3'!H20</f>
        <v>1141133.233</v>
      </c>
      <c r="I20" s="21">
        <f>'Sales and Costs-S1'!I20+'Sales and Costs-S2'!I20+'Sales and Costs-S3'!I20</f>
        <v>1178526.677</v>
      </c>
      <c r="J20" s="21">
        <f>'Sales and Costs-S1'!J20+'Sales and Costs-S2'!J20+'Sales and Costs-S3'!J20</f>
        <v>1217362.508</v>
      </c>
      <c r="K20" s="21">
        <f>'Sales and Costs-S1'!K20+'Sales and Costs-S2'!K20+'Sales and Costs-S3'!K20</f>
        <v>1257700.742</v>
      </c>
      <c r="L20" s="21">
        <f>'Sales and Costs-S1'!L20+'Sales and Costs-S2'!L20+'Sales and Costs-S3'!L20</f>
        <v>1299603.969</v>
      </c>
      <c r="M20" s="21">
        <f>'Sales and Costs-S1'!M20+'Sales and Costs-S2'!M20+'Sales and Costs-S3'!M20</f>
        <v>1343137.464</v>
      </c>
    </row>
    <row r="21">
      <c r="A21" s="2" t="s">
        <v>32</v>
      </c>
      <c r="B21" s="21">
        <f>'Sales and Costs-S1'!B21+'Sales and Costs-S2'!B21+'Sales and Costs-S3'!B21</f>
        <v>472000</v>
      </c>
      <c r="C21" s="21">
        <f>'Sales and Costs-S1'!C21+'Sales and Costs-S2'!C21+'Sales and Costs-S3'!C21</f>
        <v>486934.14</v>
      </c>
      <c r="D21" s="21">
        <f>'Sales and Costs-S1'!D21+'Sales and Costs-S2'!D21+'Sales and Costs-S3'!D21</f>
        <v>502433.6023</v>
      </c>
      <c r="E21" s="21">
        <f>'Sales and Costs-S1'!E21+'Sales and Costs-S2'!E21+'Sales and Costs-S3'!E21</f>
        <v>518521.7228</v>
      </c>
      <c r="F21" s="21">
        <f>'Sales and Costs-S1'!F21+'Sales and Costs-S2'!F21+'Sales and Costs-S3'!F21</f>
        <v>535222.8349</v>
      </c>
      <c r="G21" s="21">
        <f>'Sales and Costs-S1'!G21+'Sales and Costs-S2'!G21+'Sales and Costs-S3'!G21</f>
        <v>552562.3127</v>
      </c>
      <c r="H21" s="21">
        <f>'Sales and Costs-S1'!H21+'Sales and Costs-S2'!H21+'Sales and Costs-S3'!H21</f>
        <v>570566.6163</v>
      </c>
      <c r="I21" s="21">
        <f>'Sales and Costs-S1'!I21+'Sales and Costs-S2'!I21+'Sales and Costs-S3'!I21</f>
        <v>589263.3385</v>
      </c>
      <c r="J21" s="21">
        <f>'Sales and Costs-S1'!J21+'Sales and Costs-S2'!J21+'Sales and Costs-S3'!J21</f>
        <v>608681.2541</v>
      </c>
      <c r="K21" s="21">
        <f>'Sales and Costs-S1'!K21+'Sales and Costs-S2'!K21+'Sales and Costs-S3'!K21</f>
        <v>628850.3712</v>
      </c>
      <c r="L21" s="21">
        <f>'Sales and Costs-S1'!L21+'Sales and Costs-S2'!L21+'Sales and Costs-S3'!L21</f>
        <v>649801.9847</v>
      </c>
      <c r="M21" s="21">
        <f>'Sales and Costs-S1'!M21+'Sales and Costs-S2'!M21+'Sales and Costs-S3'!M21</f>
        <v>671568.7319</v>
      </c>
    </row>
    <row r="22">
      <c r="A22" s="2" t="s">
        <v>33</v>
      </c>
      <c r="B22" s="21">
        <f>'Sales and Costs-S1'!B22+'Sales and Costs-S2'!B22+'Sales and Costs-S3'!B22</f>
        <v>2360000</v>
      </c>
      <c r="C22" s="21">
        <f>'Sales and Costs-S1'!C22+'Sales and Costs-S2'!C22+'Sales and Costs-S3'!C22</f>
        <v>2434670.7</v>
      </c>
      <c r="D22" s="21">
        <f>'Sales and Costs-S1'!D22+'Sales and Costs-S2'!D22+'Sales and Costs-S3'!D22</f>
        <v>2512168.011</v>
      </c>
      <c r="E22" s="21">
        <f>'Sales and Costs-S1'!E22+'Sales and Costs-S2'!E22+'Sales and Costs-S3'!E22</f>
        <v>2592608.614</v>
      </c>
      <c r="F22" s="21">
        <f>'Sales and Costs-S1'!F22+'Sales and Costs-S2'!F22+'Sales and Costs-S3'!F22</f>
        <v>2676114.174</v>
      </c>
      <c r="G22" s="21">
        <f>'Sales and Costs-S1'!G22+'Sales and Costs-S2'!G22+'Sales and Costs-S3'!G22</f>
        <v>2762811.564</v>
      </c>
      <c r="H22" s="21">
        <f>'Sales and Costs-S1'!H22+'Sales and Costs-S2'!H22+'Sales and Costs-S3'!H22</f>
        <v>2852833.082</v>
      </c>
      <c r="I22" s="21">
        <f>'Sales and Costs-S1'!I22+'Sales and Costs-S2'!I22+'Sales and Costs-S3'!I22</f>
        <v>2946316.692</v>
      </c>
      <c r="J22" s="21">
        <f>'Sales and Costs-S1'!J22+'Sales and Costs-S2'!J22+'Sales and Costs-S3'!J22</f>
        <v>3043406.27</v>
      </c>
      <c r="K22" s="21">
        <f>'Sales and Costs-S1'!K22+'Sales and Costs-S2'!K22+'Sales and Costs-S3'!K22</f>
        <v>3144251.856</v>
      </c>
      <c r="L22" s="21">
        <f>'Sales and Costs-S1'!L22+'Sales and Costs-S2'!L22+'Sales and Costs-S3'!L22</f>
        <v>3249009.923</v>
      </c>
      <c r="M22" s="21">
        <f>'Sales and Costs-S1'!M22+'Sales and Costs-S2'!M22+'Sales and Costs-S3'!M22</f>
        <v>3357843.659</v>
      </c>
    </row>
    <row r="23">
      <c r="A23" s="2"/>
    </row>
    <row r="24">
      <c r="A24" s="22" t="s">
        <v>19</v>
      </c>
    </row>
    <row r="25">
      <c r="A25" s="2" t="s">
        <v>29</v>
      </c>
      <c r="B25" s="21">
        <f>'Sales and Costs-S1'!B25+'Sales and Costs-S2'!B25+'Sales and Costs-S3'!B25</f>
        <v>621000</v>
      </c>
      <c r="C25" s="21">
        <f>'Sales and Costs-S1'!C25+'Sales and Costs-S2'!C25+'Sales and Costs-S3'!C25</f>
        <v>645189.12</v>
      </c>
      <c r="D25" s="21">
        <f>'Sales and Costs-S1'!D25+'Sales and Costs-S2'!D25+'Sales and Costs-S3'!D25</f>
        <v>670335.4719</v>
      </c>
      <c r="E25" s="21">
        <f>'Sales and Costs-S1'!E25+'Sales and Costs-S2'!E25+'Sales and Costs-S3'!E25</f>
        <v>696477.6353</v>
      </c>
      <c r="F25" s="21">
        <f>'Sales and Costs-S1'!F25+'Sales and Costs-S2'!F25+'Sales and Costs-S3'!F25</f>
        <v>723655.7771</v>
      </c>
      <c r="G25" s="21">
        <f>'Sales and Costs-S1'!G25+'Sales and Costs-S2'!G25+'Sales and Costs-S3'!G25</f>
        <v>751911.718</v>
      </c>
      <c r="H25" s="21">
        <f>'Sales and Costs-S1'!H25+'Sales and Costs-S2'!H25+'Sales and Costs-S3'!H25</f>
        <v>781289.0024</v>
      </c>
      <c r="I25" s="21">
        <f>'Sales and Costs-S1'!I25+'Sales and Costs-S2'!I25+'Sales and Costs-S3'!I25</f>
        <v>811832.9706</v>
      </c>
      <c r="J25" s="21">
        <f>'Sales and Costs-S1'!J25+'Sales and Costs-S2'!J25+'Sales and Costs-S3'!J25</f>
        <v>843590.8351</v>
      </c>
      <c r="K25" s="21">
        <f>'Sales and Costs-S1'!K25+'Sales and Costs-S2'!K25+'Sales and Costs-S3'!K25</f>
        <v>876611.7593</v>
      </c>
      <c r="L25" s="21">
        <f>'Sales and Costs-S1'!L25+'Sales and Costs-S2'!L25+'Sales and Costs-S3'!L25</f>
        <v>910946.9402</v>
      </c>
      <c r="M25" s="21">
        <f>'Sales and Costs-S1'!M25+'Sales and Costs-S2'!M25+'Sales and Costs-S3'!M25</f>
        <v>946649.694</v>
      </c>
    </row>
    <row r="26">
      <c r="A26" s="2" t="s">
        <v>30</v>
      </c>
      <c r="B26" s="21">
        <f>'Sales and Costs-S1'!B26+'Sales and Costs-S2'!B26+'Sales and Costs-S3'!B26</f>
        <v>621000</v>
      </c>
      <c r="C26" s="21">
        <f>'Sales and Costs-S1'!C26+'Sales and Costs-S2'!C26+'Sales and Costs-S3'!C26</f>
        <v>645189.12</v>
      </c>
      <c r="D26" s="21">
        <f>'Sales and Costs-S1'!D26+'Sales and Costs-S2'!D26+'Sales and Costs-S3'!D26</f>
        <v>670335.4719</v>
      </c>
      <c r="E26" s="21">
        <f>'Sales and Costs-S1'!E26+'Sales and Costs-S2'!E26+'Sales and Costs-S3'!E26</f>
        <v>696477.6353</v>
      </c>
      <c r="F26" s="21">
        <f>'Sales and Costs-S1'!F26+'Sales and Costs-S2'!F26+'Sales and Costs-S3'!F26</f>
        <v>723655.7771</v>
      </c>
      <c r="G26" s="21">
        <f>'Sales and Costs-S1'!G26+'Sales and Costs-S2'!G26+'Sales and Costs-S3'!G26</f>
        <v>751911.718</v>
      </c>
      <c r="H26" s="21">
        <f>'Sales and Costs-S1'!H26+'Sales and Costs-S2'!H26+'Sales and Costs-S3'!H26</f>
        <v>781289.0024</v>
      </c>
      <c r="I26" s="21">
        <f>'Sales and Costs-S1'!I26+'Sales and Costs-S2'!I26+'Sales and Costs-S3'!I26</f>
        <v>811832.9706</v>
      </c>
      <c r="J26" s="21">
        <f>'Sales and Costs-S1'!J26+'Sales and Costs-S2'!J26+'Sales and Costs-S3'!J26</f>
        <v>843590.8351</v>
      </c>
      <c r="K26" s="21">
        <f>'Sales and Costs-S1'!K26+'Sales and Costs-S2'!K26+'Sales and Costs-S3'!K26</f>
        <v>876611.7593</v>
      </c>
      <c r="L26" s="21">
        <f>'Sales and Costs-S1'!L26+'Sales and Costs-S2'!L26+'Sales and Costs-S3'!L26</f>
        <v>910946.9402</v>
      </c>
      <c r="M26" s="21">
        <f>'Sales and Costs-S1'!M26+'Sales and Costs-S2'!M26+'Sales and Costs-S3'!M26</f>
        <v>946649.694</v>
      </c>
    </row>
    <row r="27">
      <c r="A27" s="2" t="s">
        <v>31</v>
      </c>
      <c r="B27" s="21">
        <f>'Sales and Costs-S1'!B27+'Sales and Costs-S2'!B27+'Sales and Costs-S3'!B27</f>
        <v>0</v>
      </c>
      <c r="C27" s="21">
        <f>'Sales and Costs-S1'!C27+'Sales and Costs-S2'!C27+'Sales and Costs-S3'!C27</f>
        <v>0</v>
      </c>
      <c r="D27" s="21">
        <f>'Sales and Costs-S1'!D27+'Sales and Costs-S2'!D27+'Sales and Costs-S3'!D27</f>
        <v>0</v>
      </c>
      <c r="E27" s="21">
        <f>'Sales and Costs-S1'!E27+'Sales and Costs-S2'!E27+'Sales and Costs-S3'!E27</f>
        <v>0</v>
      </c>
      <c r="F27" s="21">
        <f>'Sales and Costs-S1'!F27+'Sales and Costs-S2'!F27+'Sales and Costs-S3'!F27</f>
        <v>0</v>
      </c>
      <c r="G27" s="21">
        <f>'Sales and Costs-S1'!G27+'Sales and Costs-S2'!G27+'Sales and Costs-S3'!G27</f>
        <v>0</v>
      </c>
      <c r="H27" s="21">
        <f>'Sales and Costs-S1'!H27+'Sales and Costs-S2'!H27+'Sales and Costs-S3'!H27</f>
        <v>0</v>
      </c>
      <c r="I27" s="21">
        <f>'Sales and Costs-S1'!I27+'Sales and Costs-S2'!I27+'Sales and Costs-S3'!I27</f>
        <v>0</v>
      </c>
      <c r="J27" s="21">
        <f>'Sales and Costs-S1'!J27+'Sales and Costs-S2'!J27+'Sales and Costs-S3'!J27</f>
        <v>0</v>
      </c>
      <c r="K27" s="21">
        <f>'Sales and Costs-S1'!K27+'Sales and Costs-S2'!K27+'Sales and Costs-S3'!K27</f>
        <v>0</v>
      </c>
      <c r="L27" s="21">
        <f>'Sales and Costs-S1'!L27+'Sales and Costs-S2'!L27+'Sales and Costs-S3'!L27</f>
        <v>0</v>
      </c>
      <c r="M27" s="21">
        <f>'Sales and Costs-S1'!M27+'Sales and Costs-S2'!M27+'Sales and Costs-S3'!M27</f>
        <v>0</v>
      </c>
    </row>
    <row r="28">
      <c r="A28" s="2" t="s">
        <v>32</v>
      </c>
      <c r="B28" s="21">
        <f>'Sales and Costs-S1'!B28+'Sales and Costs-S2'!B28+'Sales and Costs-S3'!B28</f>
        <v>0</v>
      </c>
      <c r="C28" s="21">
        <f>'Sales and Costs-S1'!C28+'Sales and Costs-S2'!C28+'Sales and Costs-S3'!C28</f>
        <v>0</v>
      </c>
      <c r="D28" s="21">
        <f>'Sales and Costs-S1'!D28+'Sales and Costs-S2'!D28+'Sales and Costs-S3'!D28</f>
        <v>0</v>
      </c>
      <c r="E28" s="21">
        <f>'Sales and Costs-S1'!E28+'Sales and Costs-S2'!E28+'Sales and Costs-S3'!E28</f>
        <v>0</v>
      </c>
      <c r="F28" s="21">
        <f>'Sales and Costs-S1'!F28+'Sales and Costs-S2'!F28+'Sales and Costs-S3'!F28</f>
        <v>0</v>
      </c>
      <c r="G28" s="21">
        <f>'Sales and Costs-S1'!G28+'Sales and Costs-S2'!G28+'Sales and Costs-S3'!G28</f>
        <v>0</v>
      </c>
      <c r="H28" s="21">
        <f>'Sales and Costs-S1'!H28+'Sales and Costs-S2'!H28+'Sales and Costs-S3'!H28</f>
        <v>0</v>
      </c>
      <c r="I28" s="21">
        <f>'Sales and Costs-S1'!I28+'Sales and Costs-S2'!I28+'Sales and Costs-S3'!I28</f>
        <v>0</v>
      </c>
      <c r="J28" s="21">
        <f>'Sales and Costs-S1'!J28+'Sales and Costs-S2'!J28+'Sales and Costs-S3'!J28</f>
        <v>0</v>
      </c>
      <c r="K28" s="21">
        <f>'Sales and Costs-S1'!K28+'Sales and Costs-S2'!K28+'Sales and Costs-S3'!K28</f>
        <v>0</v>
      </c>
      <c r="L28" s="21">
        <f>'Sales and Costs-S1'!L28+'Sales and Costs-S2'!L28+'Sales and Costs-S3'!L28</f>
        <v>0</v>
      </c>
      <c r="M28" s="21">
        <f>'Sales and Costs-S1'!M28+'Sales and Costs-S2'!M28+'Sales and Costs-S3'!M28</f>
        <v>0</v>
      </c>
    </row>
    <row r="29">
      <c r="A29" s="2" t="s">
        <v>33</v>
      </c>
      <c r="B29" s="21">
        <f>'Sales and Costs-S1'!B29+'Sales and Costs-S2'!B29+'Sales and Costs-S3'!B29</f>
        <v>828000</v>
      </c>
      <c r="C29" s="21">
        <f>'Sales and Costs-S1'!C29+'Sales and Costs-S2'!C29+'Sales and Costs-S3'!C29</f>
        <v>860252.16</v>
      </c>
      <c r="D29" s="21">
        <f>'Sales and Costs-S1'!D29+'Sales and Costs-S2'!D29+'Sales and Costs-S3'!D29</f>
        <v>893780.6292</v>
      </c>
      <c r="E29" s="21">
        <f>'Sales and Costs-S1'!E29+'Sales and Costs-S2'!E29+'Sales and Costs-S3'!E29</f>
        <v>928636.8471</v>
      </c>
      <c r="F29" s="21">
        <f>'Sales and Costs-S1'!F29+'Sales and Costs-S2'!F29+'Sales and Costs-S3'!F29</f>
        <v>964874.3695</v>
      </c>
      <c r="G29" s="21">
        <f>'Sales and Costs-S1'!G29+'Sales and Costs-S2'!G29+'Sales and Costs-S3'!G29</f>
        <v>1002548.957</v>
      </c>
      <c r="H29" s="21">
        <f>'Sales and Costs-S1'!H29+'Sales and Costs-S2'!H29+'Sales and Costs-S3'!H29</f>
        <v>1041718.67</v>
      </c>
      <c r="I29" s="21">
        <f>'Sales and Costs-S1'!I29+'Sales and Costs-S2'!I29+'Sales and Costs-S3'!I29</f>
        <v>1082443.961</v>
      </c>
      <c r="J29" s="21">
        <f>'Sales and Costs-S1'!J29+'Sales and Costs-S2'!J29+'Sales and Costs-S3'!J29</f>
        <v>1124787.78</v>
      </c>
      <c r="K29" s="21">
        <f>'Sales and Costs-S1'!K29+'Sales and Costs-S2'!K29+'Sales and Costs-S3'!K29</f>
        <v>1168815.679</v>
      </c>
      <c r="L29" s="21">
        <f>'Sales and Costs-S1'!L29+'Sales and Costs-S2'!L29+'Sales and Costs-S3'!L29</f>
        <v>1214595.92</v>
      </c>
      <c r="M29" s="21">
        <f>'Sales and Costs-S1'!M29+'Sales and Costs-S2'!M29+'Sales and Costs-S3'!M29</f>
        <v>1262199.592</v>
      </c>
    </row>
    <row r="30">
      <c r="A30" s="2"/>
    </row>
    <row r="31">
      <c r="A31" s="22" t="s">
        <v>20</v>
      </c>
    </row>
    <row r="32">
      <c r="A32" s="2" t="s">
        <v>29</v>
      </c>
      <c r="B32" s="21">
        <f>'Sales and Costs-S1'!B32+'Sales and Costs-S2'!B32+'Sales and Costs-S3'!B32</f>
        <v>0</v>
      </c>
      <c r="C32" s="21">
        <f>'Sales and Costs-S1'!C32+'Sales and Costs-S2'!C32+'Sales and Costs-S3'!C32</f>
        <v>0</v>
      </c>
      <c r="D32" s="21">
        <f>'Sales and Costs-S1'!D32+'Sales and Costs-S2'!D32+'Sales and Costs-S3'!D32</f>
        <v>0</v>
      </c>
      <c r="E32" s="21">
        <f>'Sales and Costs-S1'!E32+'Sales and Costs-S2'!E32+'Sales and Costs-S3'!E32</f>
        <v>0</v>
      </c>
      <c r="F32" s="21">
        <f>'Sales and Costs-S1'!F32+'Sales and Costs-S2'!F32+'Sales and Costs-S3'!F32</f>
        <v>0</v>
      </c>
      <c r="G32" s="21">
        <f>'Sales and Costs-S1'!G32+'Sales and Costs-S2'!G32+'Sales and Costs-S3'!G32</f>
        <v>0</v>
      </c>
      <c r="H32" s="21">
        <f>'Sales and Costs-S1'!H32+'Sales and Costs-S2'!H32+'Sales and Costs-S3'!H32</f>
        <v>0</v>
      </c>
      <c r="I32" s="21">
        <f>'Sales and Costs-S1'!I32+'Sales and Costs-S2'!I32+'Sales and Costs-S3'!I32</f>
        <v>0</v>
      </c>
      <c r="J32" s="21">
        <f>'Sales and Costs-S1'!J32+'Sales and Costs-S2'!J32+'Sales and Costs-S3'!J32</f>
        <v>0</v>
      </c>
      <c r="K32" s="21">
        <f>'Sales and Costs-S1'!K32+'Sales and Costs-S2'!K32+'Sales and Costs-S3'!K32</f>
        <v>0</v>
      </c>
      <c r="L32" s="21">
        <f>'Sales and Costs-S1'!L32+'Sales and Costs-S2'!L32+'Sales and Costs-S3'!L32</f>
        <v>0</v>
      </c>
      <c r="M32" s="21">
        <f>'Sales and Costs-S1'!M32+'Sales and Costs-S2'!M32+'Sales and Costs-S3'!M32</f>
        <v>0</v>
      </c>
    </row>
    <row r="33">
      <c r="A33" s="2" t="s">
        <v>30</v>
      </c>
      <c r="B33" s="21">
        <f>'Sales and Costs-S1'!B33+'Sales and Costs-S2'!B33+'Sales and Costs-S3'!B33</f>
        <v>21438</v>
      </c>
      <c r="C33" s="21">
        <f>'Sales and Costs-S1'!C33+'Sales and Costs-S2'!C33+'Sales and Costs-S3'!C33</f>
        <v>22238.382</v>
      </c>
      <c r="D33" s="21">
        <f>'Sales and Costs-S1'!D33+'Sales and Costs-S2'!D33+'Sales and Costs-S3'!D33</f>
        <v>23070.11745</v>
      </c>
      <c r="E33" s="21">
        <f>'Sales and Costs-S1'!E33+'Sales and Costs-S2'!E33+'Sales and Costs-S3'!E33</f>
        <v>23934.49663</v>
      </c>
      <c r="F33" s="21">
        <f>'Sales and Costs-S1'!F33+'Sales and Costs-S2'!F33+'Sales and Costs-S3'!F33</f>
        <v>24832.86541</v>
      </c>
      <c r="G33" s="21">
        <f>'Sales and Costs-S1'!G33+'Sales and Costs-S2'!G33+'Sales and Costs-S3'!G33</f>
        <v>25766.6278</v>
      </c>
      <c r="H33" s="21">
        <f>'Sales and Costs-S1'!H33+'Sales and Costs-S2'!H33+'Sales and Costs-S3'!H33</f>
        <v>26737.24852</v>
      </c>
      <c r="I33" s="21">
        <f>'Sales and Costs-S1'!I33+'Sales and Costs-S2'!I33+'Sales and Costs-S3'!I33</f>
        <v>27746.25575</v>
      </c>
      <c r="J33" s="21">
        <f>'Sales and Costs-S1'!J33+'Sales and Costs-S2'!J33+'Sales and Costs-S3'!J33</f>
        <v>28795.244</v>
      </c>
      <c r="K33" s="21">
        <f>'Sales and Costs-S1'!K33+'Sales and Costs-S2'!K33+'Sales and Costs-S3'!K33</f>
        <v>29885.87707</v>
      </c>
      <c r="L33" s="21">
        <f>'Sales and Costs-S1'!L33+'Sales and Costs-S2'!L33+'Sales and Costs-S3'!L33</f>
        <v>31019.89122</v>
      </c>
      <c r="M33" s="21">
        <f>'Sales and Costs-S1'!M33+'Sales and Costs-S2'!M33+'Sales and Costs-S3'!M33</f>
        <v>32199.09844</v>
      </c>
    </row>
    <row r="34">
      <c r="A34" s="2" t="s">
        <v>31</v>
      </c>
      <c r="B34" s="21">
        <f>'Sales and Costs-S1'!B34+'Sales and Costs-S2'!B34+'Sales and Costs-S3'!B34</f>
        <v>21438</v>
      </c>
      <c r="C34" s="21">
        <f>'Sales and Costs-S1'!C34+'Sales and Costs-S2'!C34+'Sales and Costs-S3'!C34</f>
        <v>22238.382</v>
      </c>
      <c r="D34" s="21">
        <f>'Sales and Costs-S1'!D34+'Sales and Costs-S2'!D34+'Sales and Costs-S3'!D34</f>
        <v>23070.11745</v>
      </c>
      <c r="E34" s="21">
        <f>'Sales and Costs-S1'!E34+'Sales and Costs-S2'!E34+'Sales and Costs-S3'!E34</f>
        <v>23934.49663</v>
      </c>
      <c r="F34" s="21">
        <f>'Sales and Costs-S1'!F34+'Sales and Costs-S2'!F34+'Sales and Costs-S3'!F34</f>
        <v>24832.86541</v>
      </c>
      <c r="G34" s="21">
        <f>'Sales and Costs-S1'!G34+'Sales and Costs-S2'!G34+'Sales and Costs-S3'!G34</f>
        <v>25766.6278</v>
      </c>
      <c r="H34" s="21">
        <f>'Sales and Costs-S1'!H34+'Sales and Costs-S2'!H34+'Sales and Costs-S3'!H34</f>
        <v>26737.24852</v>
      </c>
      <c r="I34" s="21">
        <f>'Sales and Costs-S1'!I34+'Sales and Costs-S2'!I34+'Sales and Costs-S3'!I34</f>
        <v>27746.25575</v>
      </c>
      <c r="J34" s="21">
        <f>'Sales and Costs-S1'!J34+'Sales and Costs-S2'!J34+'Sales and Costs-S3'!J34</f>
        <v>28795.244</v>
      </c>
      <c r="K34" s="21">
        <f>'Sales and Costs-S1'!K34+'Sales and Costs-S2'!K34+'Sales and Costs-S3'!K34</f>
        <v>29885.87707</v>
      </c>
      <c r="L34" s="21">
        <f>'Sales and Costs-S1'!L34+'Sales and Costs-S2'!L34+'Sales and Costs-S3'!L34</f>
        <v>31019.89122</v>
      </c>
      <c r="M34" s="21">
        <f>'Sales and Costs-S1'!M34+'Sales and Costs-S2'!M34+'Sales and Costs-S3'!M34</f>
        <v>32199.09844</v>
      </c>
    </row>
    <row r="35">
      <c r="A35" s="2" t="s">
        <v>32</v>
      </c>
      <c r="B35" s="21">
        <f>'Sales and Costs-S1'!B35+'Sales and Costs-S2'!B35+'Sales and Costs-S3'!B35</f>
        <v>0</v>
      </c>
      <c r="C35" s="21">
        <f>'Sales and Costs-S1'!C35+'Sales and Costs-S2'!C35+'Sales and Costs-S3'!C35</f>
        <v>0</v>
      </c>
      <c r="D35" s="21">
        <f>'Sales and Costs-S1'!D35+'Sales and Costs-S2'!D35+'Sales and Costs-S3'!D35</f>
        <v>0</v>
      </c>
      <c r="E35" s="21">
        <f>'Sales and Costs-S1'!E35+'Sales and Costs-S2'!E35+'Sales and Costs-S3'!E35</f>
        <v>0</v>
      </c>
      <c r="F35" s="21">
        <f>'Sales and Costs-S1'!F35+'Sales and Costs-S2'!F35+'Sales and Costs-S3'!F35</f>
        <v>0</v>
      </c>
      <c r="G35" s="21">
        <f>'Sales and Costs-S1'!G35+'Sales and Costs-S2'!G35+'Sales and Costs-S3'!G35</f>
        <v>0</v>
      </c>
      <c r="H35" s="21">
        <f>'Sales and Costs-S1'!H35+'Sales and Costs-S2'!H35+'Sales and Costs-S3'!H35</f>
        <v>0</v>
      </c>
      <c r="I35" s="21">
        <f>'Sales and Costs-S1'!I35+'Sales and Costs-S2'!I35+'Sales and Costs-S3'!I35</f>
        <v>0</v>
      </c>
      <c r="J35" s="21">
        <f>'Sales and Costs-S1'!J35+'Sales and Costs-S2'!J35+'Sales and Costs-S3'!J35</f>
        <v>0</v>
      </c>
      <c r="K35" s="21">
        <f>'Sales and Costs-S1'!K35+'Sales and Costs-S2'!K35+'Sales and Costs-S3'!K35</f>
        <v>0</v>
      </c>
      <c r="L35" s="21">
        <f>'Sales and Costs-S1'!L35+'Sales and Costs-S2'!L35+'Sales and Costs-S3'!L35</f>
        <v>0</v>
      </c>
      <c r="M35" s="21">
        <f>'Sales and Costs-S1'!M35+'Sales and Costs-S2'!M35+'Sales and Costs-S3'!M35</f>
        <v>0</v>
      </c>
    </row>
    <row r="36">
      <c r="A36" s="2" t="s">
        <v>33</v>
      </c>
      <c r="B36" s="21">
        <f>'Sales and Costs-S1'!B36+'Sales and Costs-S2'!B36+'Sales and Costs-S3'!B36</f>
        <v>28584</v>
      </c>
      <c r="C36" s="21">
        <f>'Sales and Costs-S1'!C36+'Sales and Costs-S2'!C36+'Sales and Costs-S3'!C36</f>
        <v>29651.176</v>
      </c>
      <c r="D36" s="21">
        <f>'Sales and Costs-S1'!D36+'Sales and Costs-S2'!D36+'Sales and Costs-S3'!D36</f>
        <v>30760.15661</v>
      </c>
      <c r="E36" s="21">
        <f>'Sales and Costs-S1'!E36+'Sales and Costs-S2'!E36+'Sales and Costs-S3'!E36</f>
        <v>31912.66217</v>
      </c>
      <c r="F36" s="21">
        <f>'Sales and Costs-S1'!F36+'Sales and Costs-S2'!F36+'Sales and Costs-S3'!F36</f>
        <v>33110.48722</v>
      </c>
      <c r="G36" s="21">
        <f>'Sales and Costs-S1'!G36+'Sales and Costs-S2'!G36+'Sales and Costs-S3'!G36</f>
        <v>34355.50373</v>
      </c>
      <c r="H36" s="21">
        <f>'Sales and Costs-S1'!H36+'Sales and Costs-S2'!H36+'Sales and Costs-S3'!H36</f>
        <v>35649.66469</v>
      </c>
      <c r="I36" s="21">
        <f>'Sales and Costs-S1'!I36+'Sales and Costs-S2'!I36+'Sales and Costs-S3'!I36</f>
        <v>36995.00767</v>
      </c>
      <c r="J36" s="21">
        <f>'Sales and Costs-S1'!J36+'Sales and Costs-S2'!J36+'Sales and Costs-S3'!J36</f>
        <v>38393.65866</v>
      </c>
      <c r="K36" s="21">
        <f>'Sales and Costs-S1'!K36+'Sales and Costs-S2'!K36+'Sales and Costs-S3'!K36</f>
        <v>39847.83609</v>
      </c>
      <c r="L36" s="21">
        <f>'Sales and Costs-S1'!L36+'Sales and Costs-S2'!L36+'Sales and Costs-S3'!L36</f>
        <v>41359.85497</v>
      </c>
      <c r="M36" s="21">
        <f>'Sales and Costs-S1'!M36+'Sales and Costs-S2'!M36+'Sales and Costs-S3'!M36</f>
        <v>42932.13125</v>
      </c>
    </row>
    <row r="37">
      <c r="A37" s="2"/>
    </row>
    <row r="38">
      <c r="A38" s="23" t="s">
        <v>57</v>
      </c>
    </row>
    <row r="39">
      <c r="A39" s="22" t="s">
        <v>52</v>
      </c>
    </row>
    <row r="40">
      <c r="A40" s="2" t="s">
        <v>29</v>
      </c>
      <c r="B40" s="21">
        <f>'Sales and Costs-S1'!B40+'Sales and Costs-S2'!B40+'Sales and Costs-S3'!B40</f>
        <v>2629800</v>
      </c>
      <c r="C40" s="21">
        <f>'Sales and Costs-S1'!C40+'Sales and Costs-S2'!C40+'Sales and Costs-S3'!C40</f>
        <v>2697793.83</v>
      </c>
      <c r="D40" s="21">
        <f>'Sales and Costs-S1'!D40+'Sales and Costs-S2'!D40+'Sales and Costs-S3'!D40</f>
        <v>2767750.637</v>
      </c>
      <c r="E40" s="21">
        <f>'Sales and Costs-S1'!E40+'Sales and Costs-S2'!E40+'Sales and Costs-S3'!E40</f>
        <v>2839731.215</v>
      </c>
      <c r="F40" s="21">
        <f>'Sales and Costs-S1'!F40+'Sales and Costs-S2'!F40+'Sales and Costs-S3'!F40</f>
        <v>2913798.319</v>
      </c>
      <c r="G40" s="21">
        <f>'Sales and Costs-S1'!G40+'Sales and Costs-S2'!G40+'Sales and Costs-S3'!G40</f>
        <v>2990016.729</v>
      </c>
      <c r="H40" s="21">
        <f>'Sales and Costs-S1'!H40+'Sales and Costs-S2'!H40+'Sales and Costs-S3'!H40</f>
        <v>3068453.316</v>
      </c>
      <c r="I40" s="21">
        <f>'Sales and Costs-S1'!I40+'Sales and Costs-S2'!I40+'Sales and Costs-S3'!I40</f>
        <v>3149177.11</v>
      </c>
      <c r="J40" s="21">
        <f>'Sales and Costs-S1'!J40+'Sales and Costs-S2'!J40+'Sales and Costs-S3'!J40</f>
        <v>3232259.375</v>
      </c>
      <c r="K40" s="21">
        <f>'Sales and Costs-S1'!K40+'Sales and Costs-S2'!K40+'Sales and Costs-S3'!K40</f>
        <v>3317773.68</v>
      </c>
      <c r="L40" s="21">
        <f>'Sales and Costs-S1'!L40+'Sales and Costs-S2'!L40+'Sales and Costs-S3'!L40</f>
        <v>3405795.975</v>
      </c>
      <c r="M40" s="21">
        <f>'Sales and Costs-S1'!M40+'Sales and Costs-S2'!M40+'Sales and Costs-S3'!M40</f>
        <v>3496404.672</v>
      </c>
    </row>
    <row r="41">
      <c r="A41" s="2" t="s">
        <v>30</v>
      </c>
      <c r="B41" s="21">
        <f>'Sales and Costs-S1'!B41+'Sales and Costs-S2'!B41+'Sales and Costs-S3'!B41</f>
        <v>3857040</v>
      </c>
      <c r="C41" s="21">
        <f>'Sales and Costs-S1'!C41+'Sales and Costs-S2'!C41+'Sales and Costs-S3'!C41</f>
        <v>3956764.284</v>
      </c>
      <c r="D41" s="21">
        <f>'Sales and Costs-S1'!D41+'Sales and Costs-S2'!D41+'Sales and Costs-S3'!D41</f>
        <v>4059367.601</v>
      </c>
      <c r="E41" s="21">
        <f>'Sales and Costs-S1'!E41+'Sales and Costs-S2'!E41+'Sales and Costs-S3'!E41</f>
        <v>4164939.115</v>
      </c>
      <c r="F41" s="21">
        <f>'Sales and Costs-S1'!F41+'Sales and Costs-S2'!F41+'Sales and Costs-S3'!F41</f>
        <v>4273570.868</v>
      </c>
      <c r="G41" s="21">
        <f>'Sales and Costs-S1'!G41+'Sales and Costs-S2'!G41+'Sales and Costs-S3'!G41</f>
        <v>4385357.87</v>
      </c>
      <c r="H41" s="21">
        <f>'Sales and Costs-S1'!H41+'Sales and Costs-S2'!H41+'Sales and Costs-S3'!H41</f>
        <v>4500398.196</v>
      </c>
      <c r="I41" s="21">
        <f>'Sales and Costs-S1'!I41+'Sales and Costs-S2'!I41+'Sales and Costs-S3'!I41</f>
        <v>4618793.094</v>
      </c>
      <c r="J41" s="21">
        <f>'Sales and Costs-S1'!J41+'Sales and Costs-S2'!J41+'Sales and Costs-S3'!J41</f>
        <v>4740647.083</v>
      </c>
      <c r="K41" s="21">
        <f>'Sales and Costs-S1'!K41+'Sales and Costs-S2'!K41+'Sales and Costs-S3'!K41</f>
        <v>4866068.064</v>
      </c>
      <c r="L41" s="21">
        <f>'Sales and Costs-S1'!L41+'Sales and Costs-S2'!L41+'Sales and Costs-S3'!L41</f>
        <v>4995167.43</v>
      </c>
      <c r="M41" s="21">
        <f>'Sales and Costs-S1'!M41+'Sales and Costs-S2'!M41+'Sales and Costs-S3'!M41</f>
        <v>5128060.186</v>
      </c>
    </row>
    <row r="42">
      <c r="A42" s="2" t="s">
        <v>31</v>
      </c>
      <c r="B42" s="21">
        <f>'Sales and Costs-S1'!B42+'Sales and Costs-S2'!B42+'Sales and Costs-S3'!B42</f>
        <v>3944700</v>
      </c>
      <c r="C42" s="21">
        <f>'Sales and Costs-S1'!C42+'Sales and Costs-S2'!C42+'Sales and Costs-S3'!C42</f>
        <v>4046690.745</v>
      </c>
      <c r="D42" s="21">
        <f>'Sales and Costs-S1'!D42+'Sales and Costs-S2'!D42+'Sales and Costs-S3'!D42</f>
        <v>4151625.955</v>
      </c>
      <c r="E42" s="21">
        <f>'Sales and Costs-S1'!E42+'Sales and Costs-S2'!E42+'Sales and Costs-S3'!E42</f>
        <v>4259596.823</v>
      </c>
      <c r="F42" s="21">
        <f>'Sales and Costs-S1'!F42+'Sales and Costs-S2'!F42+'Sales and Costs-S3'!F42</f>
        <v>4370697.479</v>
      </c>
      <c r="G42" s="21">
        <f>'Sales and Costs-S1'!G42+'Sales and Costs-S2'!G42+'Sales and Costs-S3'!G42</f>
        <v>4485025.094</v>
      </c>
      <c r="H42" s="21">
        <f>'Sales and Costs-S1'!H42+'Sales and Costs-S2'!H42+'Sales and Costs-S3'!H42</f>
        <v>4602679.973</v>
      </c>
      <c r="I42" s="21">
        <f>'Sales and Costs-S1'!I42+'Sales and Costs-S2'!I42+'Sales and Costs-S3'!I42</f>
        <v>4723765.664</v>
      </c>
      <c r="J42" s="21">
        <f>'Sales and Costs-S1'!J42+'Sales and Costs-S2'!J42+'Sales and Costs-S3'!J42</f>
        <v>4848389.062</v>
      </c>
      <c r="K42" s="21">
        <f>'Sales and Costs-S1'!K42+'Sales and Costs-S2'!K42+'Sales and Costs-S3'!K42</f>
        <v>4976660.52</v>
      </c>
      <c r="L42" s="21">
        <f>'Sales and Costs-S1'!L42+'Sales and Costs-S2'!L42+'Sales and Costs-S3'!L42</f>
        <v>5108693.963</v>
      </c>
      <c r="M42" s="21">
        <f>'Sales and Costs-S1'!M42+'Sales and Costs-S2'!M42+'Sales and Costs-S3'!M42</f>
        <v>5244607.008</v>
      </c>
    </row>
    <row r="43">
      <c r="A43" s="2" t="s">
        <v>32</v>
      </c>
      <c r="B43" s="21">
        <f>'Sales and Costs-S1'!B43+'Sales and Costs-S2'!B43+'Sales and Costs-S3'!B43</f>
        <v>1884690</v>
      </c>
      <c r="C43" s="21">
        <f>'Sales and Costs-S1'!C43+'Sales and Costs-S2'!C43+'Sales and Costs-S3'!C43</f>
        <v>1933418.912</v>
      </c>
      <c r="D43" s="21">
        <f>'Sales and Costs-S1'!D43+'Sales and Costs-S2'!D43+'Sales and Costs-S3'!D43</f>
        <v>1983554.623</v>
      </c>
      <c r="E43" s="21">
        <f>'Sales and Costs-S1'!E43+'Sales and Costs-S2'!E43+'Sales and Costs-S3'!E43</f>
        <v>2035140.704</v>
      </c>
      <c r="F43" s="21">
        <f>'Sales and Costs-S1'!F43+'Sales and Costs-S2'!F43+'Sales and Costs-S3'!F43</f>
        <v>2088222.129</v>
      </c>
      <c r="G43" s="21">
        <f>'Sales and Costs-S1'!G43+'Sales and Costs-S2'!G43+'Sales and Costs-S3'!G43</f>
        <v>2142845.323</v>
      </c>
      <c r="H43" s="21">
        <f>'Sales and Costs-S1'!H43+'Sales and Costs-S2'!H43+'Sales and Costs-S3'!H43</f>
        <v>2199058.209</v>
      </c>
      <c r="I43" s="21">
        <f>'Sales and Costs-S1'!I43+'Sales and Costs-S2'!I43+'Sales and Costs-S3'!I43</f>
        <v>2256910.262</v>
      </c>
      <c r="J43" s="21">
        <f>'Sales and Costs-S1'!J43+'Sales and Costs-S2'!J43+'Sales and Costs-S3'!J43</f>
        <v>2316452.552</v>
      </c>
      <c r="K43" s="21">
        <f>'Sales and Costs-S1'!K43+'Sales and Costs-S2'!K43+'Sales and Costs-S3'!K43</f>
        <v>2377737.804</v>
      </c>
      <c r="L43" s="21">
        <f>'Sales and Costs-S1'!L43+'Sales and Costs-S2'!L43+'Sales and Costs-S3'!L43</f>
        <v>2440820.449</v>
      </c>
      <c r="M43" s="21">
        <f>'Sales and Costs-S1'!M43+'Sales and Costs-S2'!M43+'Sales and Costs-S3'!M43</f>
        <v>2505756.682</v>
      </c>
    </row>
    <row r="44">
      <c r="A44" s="2" t="s">
        <v>33</v>
      </c>
      <c r="B44" s="21">
        <f>'Sales and Costs-S1'!B44+'Sales and Costs-S2'!B44+'Sales and Costs-S3'!B44</f>
        <v>620925</v>
      </c>
      <c r="C44" s="21">
        <f>'Sales and Costs-S1'!C44+'Sales and Costs-S2'!C44+'Sales and Costs-S3'!C44</f>
        <v>636979.0988</v>
      </c>
      <c r="D44" s="21">
        <f>'Sales and Costs-S1'!D44+'Sales and Costs-S2'!D44+'Sales and Costs-S3'!D44</f>
        <v>653496.6781</v>
      </c>
      <c r="E44" s="21">
        <f>'Sales and Costs-S1'!E44+'Sales and Costs-S2'!E44+'Sales and Costs-S3'!E44</f>
        <v>670492.0924</v>
      </c>
      <c r="F44" s="21">
        <f>'Sales and Costs-S1'!F44+'Sales and Costs-S2'!F44+'Sales and Costs-S3'!F44</f>
        <v>687980.1587</v>
      </c>
      <c r="G44" s="21">
        <f>'Sales and Costs-S1'!G44+'Sales and Costs-S2'!G44+'Sales and Costs-S3'!G44</f>
        <v>705976.1722</v>
      </c>
      <c r="H44" s="21">
        <f>'Sales and Costs-S1'!H44+'Sales and Costs-S2'!H44+'Sales and Costs-S3'!H44</f>
        <v>724495.9217</v>
      </c>
      <c r="I44" s="21">
        <f>'Sales and Costs-S1'!I44+'Sales and Costs-S2'!I44+'Sales and Costs-S3'!I44</f>
        <v>743555.7064</v>
      </c>
      <c r="J44" s="21">
        <f>'Sales and Costs-S1'!J44+'Sales and Costs-S2'!J44+'Sales and Costs-S3'!J44</f>
        <v>763172.3524</v>
      </c>
      <c r="K44" s="21">
        <f>'Sales and Costs-S1'!K44+'Sales and Costs-S2'!K44+'Sales and Costs-S3'!K44</f>
        <v>783363.2299</v>
      </c>
      <c r="L44" s="21">
        <f>'Sales and Costs-S1'!L44+'Sales and Costs-S2'!L44+'Sales and Costs-S3'!L44</f>
        <v>804146.2719</v>
      </c>
      <c r="M44" s="21">
        <f>'Sales and Costs-S1'!M44+'Sales and Costs-S2'!M44+'Sales and Costs-S3'!M44</f>
        <v>825539.992</v>
      </c>
    </row>
    <row r="45">
      <c r="A45" s="22" t="s">
        <v>58</v>
      </c>
      <c r="B45" s="21">
        <f t="shared" ref="B45:M45" si="2">SUM(B40:B44)</f>
        <v>12937155</v>
      </c>
      <c r="C45" s="21">
        <f t="shared" si="2"/>
        <v>13271646.87</v>
      </c>
      <c r="D45" s="21">
        <f t="shared" si="2"/>
        <v>13615795.49</v>
      </c>
      <c r="E45" s="21">
        <f t="shared" si="2"/>
        <v>13969899.95</v>
      </c>
      <c r="F45" s="21">
        <f t="shared" si="2"/>
        <v>14334268.95</v>
      </c>
      <c r="G45" s="21">
        <f t="shared" si="2"/>
        <v>14709221.19</v>
      </c>
      <c r="H45" s="21">
        <f t="shared" si="2"/>
        <v>15095085.62</v>
      </c>
      <c r="I45" s="21">
        <f t="shared" si="2"/>
        <v>15492201.84</v>
      </c>
      <c r="J45" s="21">
        <f t="shared" si="2"/>
        <v>15900920.42</v>
      </c>
      <c r="K45" s="21">
        <f t="shared" si="2"/>
        <v>16321603.3</v>
      </c>
      <c r="L45" s="21">
        <f t="shared" si="2"/>
        <v>16754624.09</v>
      </c>
      <c r="M45" s="21">
        <f t="shared" si="2"/>
        <v>17200368.54</v>
      </c>
    </row>
    <row r="46">
      <c r="A46" s="2"/>
    </row>
    <row r="47">
      <c r="A47" s="22" t="s">
        <v>56</v>
      </c>
    </row>
    <row r="48">
      <c r="A48" s="2" t="s">
        <v>29</v>
      </c>
      <c r="B48" s="21">
        <f>'Sales and Costs-S1'!B48+'Sales and Costs-S2'!B48+'Sales and Costs-S3'!B48</f>
        <v>434240</v>
      </c>
      <c r="C48" s="21">
        <f>'Sales and Costs-S1'!C48+'Sales and Costs-S2'!C48+'Sales and Costs-S3'!C48</f>
        <v>447979.4088</v>
      </c>
      <c r="D48" s="21">
        <f>'Sales and Costs-S1'!D48+'Sales and Costs-S2'!D48+'Sales and Costs-S3'!D48</f>
        <v>462238.9141</v>
      </c>
      <c r="E48" s="21">
        <f>'Sales and Costs-S1'!E48+'Sales and Costs-S2'!E48+'Sales and Costs-S3'!E48</f>
        <v>477039.9849</v>
      </c>
      <c r="F48" s="21">
        <f>'Sales and Costs-S1'!F48+'Sales and Costs-S2'!F48+'Sales and Costs-S3'!F48</f>
        <v>492405.0081</v>
      </c>
      <c r="G48" s="21">
        <f>'Sales and Costs-S1'!G48+'Sales and Costs-S2'!G48+'Sales and Costs-S3'!G48</f>
        <v>508357.3277</v>
      </c>
      <c r="H48" s="21">
        <f>'Sales and Costs-S1'!H48+'Sales and Costs-S2'!H48+'Sales and Costs-S3'!H48</f>
        <v>524921.287</v>
      </c>
      <c r="I48" s="21">
        <f>'Sales and Costs-S1'!I48+'Sales and Costs-S2'!I48+'Sales and Costs-S3'!I48</f>
        <v>542122.2714</v>
      </c>
      <c r="J48" s="21">
        <f>'Sales and Costs-S1'!J48+'Sales and Costs-S2'!J48+'Sales and Costs-S3'!J48</f>
        <v>559986.7538</v>
      </c>
      <c r="K48" s="21">
        <f>'Sales and Costs-S1'!K48+'Sales and Costs-S2'!K48+'Sales and Costs-S3'!K48</f>
        <v>578542.3415</v>
      </c>
      <c r="L48" s="21">
        <f>'Sales and Costs-S1'!L48+'Sales and Costs-S2'!L48+'Sales and Costs-S3'!L48</f>
        <v>597817.8259</v>
      </c>
      <c r="M48" s="21">
        <f>'Sales and Costs-S1'!M48+'Sales and Costs-S2'!M48+'Sales and Costs-S3'!M48</f>
        <v>617843.2333</v>
      </c>
    </row>
    <row r="49">
      <c r="A49" s="2" t="s">
        <v>30</v>
      </c>
      <c r="B49" s="21">
        <f>'Sales and Costs-S1'!B49+'Sales and Costs-S2'!B49+'Sales and Costs-S3'!B49</f>
        <v>424800</v>
      </c>
      <c r="C49" s="21">
        <f>'Sales and Costs-S1'!C49+'Sales and Costs-S2'!C49+'Sales and Costs-S3'!C49</f>
        <v>438240.726</v>
      </c>
      <c r="D49" s="21">
        <f>'Sales and Costs-S1'!D49+'Sales and Costs-S2'!D49+'Sales and Costs-S3'!D49</f>
        <v>452190.2421</v>
      </c>
      <c r="E49" s="21">
        <f>'Sales and Costs-S1'!E49+'Sales and Costs-S2'!E49+'Sales and Costs-S3'!E49</f>
        <v>466669.5505</v>
      </c>
      <c r="F49" s="21">
        <f>'Sales and Costs-S1'!F49+'Sales and Costs-S2'!F49+'Sales and Costs-S3'!F49</f>
        <v>481700.5514</v>
      </c>
      <c r="G49" s="21">
        <f>'Sales and Costs-S1'!G49+'Sales and Costs-S2'!G49+'Sales and Costs-S3'!G49</f>
        <v>497306.0815</v>
      </c>
      <c r="H49" s="21">
        <f>'Sales and Costs-S1'!H49+'Sales and Costs-S2'!H49+'Sales and Costs-S3'!H49</f>
        <v>513509.9547</v>
      </c>
      <c r="I49" s="21">
        <f>'Sales and Costs-S1'!I49+'Sales and Costs-S2'!I49+'Sales and Costs-S3'!I49</f>
        <v>530337.0046</v>
      </c>
      <c r="J49" s="21">
        <f>'Sales and Costs-S1'!J49+'Sales and Costs-S2'!J49+'Sales and Costs-S3'!J49</f>
        <v>547813.1287</v>
      </c>
      <c r="K49" s="21">
        <f>'Sales and Costs-S1'!K49+'Sales and Costs-S2'!K49+'Sales and Costs-S3'!K49</f>
        <v>565965.3341</v>
      </c>
      <c r="L49" s="21">
        <f>'Sales and Costs-S1'!L49+'Sales and Costs-S2'!L49+'Sales and Costs-S3'!L49</f>
        <v>584821.7862</v>
      </c>
      <c r="M49" s="21">
        <f>'Sales and Costs-S1'!M49+'Sales and Costs-S2'!M49+'Sales and Costs-S3'!M49</f>
        <v>604411.8587</v>
      </c>
    </row>
    <row r="50">
      <c r="A50" s="2" t="s">
        <v>31</v>
      </c>
      <c r="B50" s="21">
        <f>'Sales and Costs-S1'!B50+'Sales and Costs-S2'!B50+'Sales and Costs-S3'!B50</f>
        <v>849600</v>
      </c>
      <c r="C50" s="21">
        <f>'Sales and Costs-S1'!C50+'Sales and Costs-S2'!C50+'Sales and Costs-S3'!C50</f>
        <v>876481.452</v>
      </c>
      <c r="D50" s="21">
        <f>'Sales and Costs-S1'!D50+'Sales and Costs-S2'!D50+'Sales and Costs-S3'!D50</f>
        <v>904380.4841</v>
      </c>
      <c r="E50" s="21">
        <f>'Sales and Costs-S1'!E50+'Sales and Costs-S2'!E50+'Sales and Costs-S3'!E50</f>
        <v>933339.101</v>
      </c>
      <c r="F50" s="21">
        <f>'Sales and Costs-S1'!F50+'Sales and Costs-S2'!F50+'Sales and Costs-S3'!F50</f>
        <v>963401.1028</v>
      </c>
      <c r="G50" s="21">
        <f>'Sales and Costs-S1'!G50+'Sales and Costs-S2'!G50+'Sales and Costs-S3'!G50</f>
        <v>994612.1629</v>
      </c>
      <c r="H50" s="21">
        <f>'Sales and Costs-S1'!H50+'Sales and Costs-S2'!H50+'Sales and Costs-S3'!H50</f>
        <v>1027019.909</v>
      </c>
      <c r="I50" s="21">
        <f>'Sales and Costs-S1'!I50+'Sales and Costs-S2'!I50+'Sales and Costs-S3'!I50</f>
        <v>1060674.009</v>
      </c>
      <c r="J50" s="21">
        <f>'Sales and Costs-S1'!J50+'Sales and Costs-S2'!J50+'Sales and Costs-S3'!J50</f>
        <v>1095626.257</v>
      </c>
      <c r="K50" s="21">
        <f>'Sales and Costs-S1'!K50+'Sales and Costs-S2'!K50+'Sales and Costs-S3'!K50</f>
        <v>1131930.668</v>
      </c>
      <c r="L50" s="21">
        <f>'Sales and Costs-S1'!L50+'Sales and Costs-S2'!L50+'Sales and Costs-S3'!L50</f>
        <v>1169643.572</v>
      </c>
      <c r="M50" s="21">
        <f>'Sales and Costs-S1'!M50+'Sales and Costs-S2'!M50+'Sales and Costs-S3'!M50</f>
        <v>1208823.717</v>
      </c>
    </row>
    <row r="51">
      <c r="A51" s="2" t="s">
        <v>32</v>
      </c>
      <c r="B51" s="21">
        <f>'Sales and Costs-S1'!B51+'Sales and Costs-S2'!B51+'Sales and Costs-S3'!B51</f>
        <v>415360</v>
      </c>
      <c r="C51" s="21">
        <f>'Sales and Costs-S1'!C51+'Sales and Costs-S2'!C51+'Sales and Costs-S3'!C51</f>
        <v>428502.0432</v>
      </c>
      <c r="D51" s="21">
        <f>'Sales and Costs-S1'!D51+'Sales and Costs-S2'!D51+'Sales and Costs-S3'!D51</f>
        <v>442141.57</v>
      </c>
      <c r="E51" s="21">
        <f>'Sales and Costs-S1'!E51+'Sales and Costs-S2'!E51+'Sales and Costs-S3'!E51</f>
        <v>456299.116</v>
      </c>
      <c r="F51" s="21">
        <f>'Sales and Costs-S1'!F51+'Sales and Costs-S2'!F51+'Sales and Costs-S3'!F51</f>
        <v>470996.0947</v>
      </c>
      <c r="G51" s="21">
        <f>'Sales and Costs-S1'!G51+'Sales and Costs-S2'!G51+'Sales and Costs-S3'!G51</f>
        <v>486254.8352</v>
      </c>
      <c r="H51" s="21">
        <f>'Sales and Costs-S1'!H51+'Sales and Costs-S2'!H51+'Sales and Costs-S3'!H51</f>
        <v>502098.6224</v>
      </c>
      <c r="I51" s="21">
        <f>'Sales and Costs-S1'!I51+'Sales and Costs-S2'!I51+'Sales and Costs-S3'!I51</f>
        <v>518551.7379</v>
      </c>
      <c r="J51" s="21">
        <f>'Sales and Costs-S1'!J51+'Sales and Costs-S2'!J51+'Sales and Costs-S3'!J51</f>
        <v>535639.5036</v>
      </c>
      <c r="K51" s="21">
        <f>'Sales and Costs-S1'!K51+'Sales and Costs-S2'!K51+'Sales and Costs-S3'!K51</f>
        <v>553388.3267</v>
      </c>
      <c r="L51" s="21">
        <f>'Sales and Costs-S1'!L51+'Sales and Costs-S2'!L51+'Sales and Costs-S3'!L51</f>
        <v>571825.7465</v>
      </c>
      <c r="M51" s="21">
        <f>'Sales and Costs-S1'!M51+'Sales and Costs-S2'!M51+'Sales and Costs-S3'!M51</f>
        <v>590980.4841</v>
      </c>
    </row>
    <row r="52">
      <c r="A52" s="2" t="s">
        <v>33</v>
      </c>
      <c r="B52" s="21">
        <f>'Sales and Costs-S1'!B52+'Sales and Costs-S2'!B52+'Sales and Costs-S3'!B52</f>
        <v>2006000</v>
      </c>
      <c r="C52" s="21">
        <f>'Sales and Costs-S1'!C52+'Sales and Costs-S2'!C52+'Sales and Costs-S3'!C52</f>
        <v>2069470.095</v>
      </c>
      <c r="D52" s="21">
        <f>'Sales and Costs-S1'!D52+'Sales and Costs-S2'!D52+'Sales and Costs-S3'!D52</f>
        <v>2135342.81</v>
      </c>
      <c r="E52" s="21">
        <f>'Sales and Costs-S1'!E52+'Sales and Costs-S2'!E52+'Sales and Costs-S3'!E52</f>
        <v>2203717.322</v>
      </c>
      <c r="F52" s="21">
        <f>'Sales and Costs-S1'!F52+'Sales and Costs-S2'!F52+'Sales and Costs-S3'!F52</f>
        <v>2274697.048</v>
      </c>
      <c r="G52" s="21">
        <f>'Sales and Costs-S1'!G52+'Sales and Costs-S2'!G52+'Sales and Costs-S3'!G52</f>
        <v>2348389.829</v>
      </c>
      <c r="H52" s="21">
        <f>'Sales and Costs-S1'!H52+'Sales and Costs-S2'!H52+'Sales and Costs-S3'!H52</f>
        <v>2424908.119</v>
      </c>
      <c r="I52" s="21">
        <f>'Sales and Costs-S1'!I52+'Sales and Costs-S2'!I52+'Sales and Costs-S3'!I52</f>
        <v>2504369.189</v>
      </c>
      <c r="J52" s="21">
        <f>'Sales and Costs-S1'!J52+'Sales and Costs-S2'!J52+'Sales and Costs-S3'!J52</f>
        <v>2586895.33</v>
      </c>
      <c r="K52" s="21">
        <f>'Sales and Costs-S1'!K52+'Sales and Costs-S2'!K52+'Sales and Costs-S3'!K52</f>
        <v>2672614.078</v>
      </c>
      <c r="L52" s="21">
        <f>'Sales and Costs-S1'!L52+'Sales and Costs-S2'!L52+'Sales and Costs-S3'!L52</f>
        <v>2761658.435</v>
      </c>
      <c r="M52" s="21">
        <f>'Sales and Costs-S1'!M52+'Sales and Costs-S2'!M52+'Sales and Costs-S3'!M52</f>
        <v>2854167.111</v>
      </c>
    </row>
    <row r="53">
      <c r="A53" s="22" t="s">
        <v>59</v>
      </c>
      <c r="B53" s="21">
        <f t="shared" ref="B53:M53" si="3">SUM(B48:B52)</f>
        <v>4130000</v>
      </c>
      <c r="C53" s="21">
        <f t="shared" si="3"/>
        <v>4260673.725</v>
      </c>
      <c r="D53" s="21">
        <f t="shared" si="3"/>
        <v>4396294.02</v>
      </c>
      <c r="E53" s="21">
        <f t="shared" si="3"/>
        <v>4537065.074</v>
      </c>
      <c r="F53" s="21">
        <f t="shared" si="3"/>
        <v>4683199.805</v>
      </c>
      <c r="G53" s="21">
        <f t="shared" si="3"/>
        <v>4834920.236</v>
      </c>
      <c r="H53" s="21">
        <f t="shared" si="3"/>
        <v>4992457.893</v>
      </c>
      <c r="I53" s="21">
        <f t="shared" si="3"/>
        <v>5156054.212</v>
      </c>
      <c r="J53" s="21">
        <f t="shared" si="3"/>
        <v>5325960.973</v>
      </c>
      <c r="K53" s="21">
        <f t="shared" si="3"/>
        <v>5502440.748</v>
      </c>
      <c r="L53" s="21">
        <f t="shared" si="3"/>
        <v>5685767.366</v>
      </c>
      <c r="M53" s="21">
        <f t="shared" si="3"/>
        <v>5876226.404</v>
      </c>
    </row>
    <row r="54">
      <c r="A54" s="2"/>
    </row>
    <row r="55">
      <c r="A55" s="22" t="s">
        <v>19</v>
      </c>
    </row>
    <row r="56">
      <c r="A56" s="2" t="s">
        <v>29</v>
      </c>
      <c r="B56" s="21">
        <f>'Sales and Costs-S1'!B56+'Sales and Costs-S2'!B56+'Sales and Costs-S3'!B56</f>
        <v>558900</v>
      </c>
      <c r="C56" s="21">
        <f>'Sales and Costs-S1'!C56+'Sales and Costs-S2'!C56+'Sales and Costs-S3'!C56</f>
        <v>580670.208</v>
      </c>
      <c r="D56" s="21">
        <f>'Sales and Costs-S1'!D56+'Sales and Costs-S2'!D56+'Sales and Costs-S3'!D56</f>
        <v>603301.9247</v>
      </c>
      <c r="E56" s="21">
        <f>'Sales and Costs-S1'!E56+'Sales and Costs-S2'!E56+'Sales and Costs-S3'!E56</f>
        <v>626829.8718</v>
      </c>
      <c r="F56" s="21">
        <f>'Sales and Costs-S1'!F56+'Sales and Costs-S2'!F56+'Sales and Costs-S3'!F56</f>
        <v>651290.1994</v>
      </c>
      <c r="G56" s="21">
        <f>'Sales and Costs-S1'!G56+'Sales and Costs-S2'!G56+'Sales and Costs-S3'!G56</f>
        <v>676720.5462</v>
      </c>
      <c r="H56" s="21">
        <f>'Sales and Costs-S1'!H56+'Sales and Costs-S2'!H56+'Sales and Costs-S3'!H56</f>
        <v>703160.1021</v>
      </c>
      <c r="I56" s="21">
        <f>'Sales and Costs-S1'!I56+'Sales and Costs-S2'!I56+'Sales and Costs-S3'!I56</f>
        <v>730649.6735</v>
      </c>
      <c r="J56" s="21">
        <f>'Sales and Costs-S1'!J56+'Sales and Costs-S2'!J56+'Sales and Costs-S3'!J56</f>
        <v>759231.7516</v>
      </c>
      <c r="K56" s="21">
        <f>'Sales and Costs-S1'!K56+'Sales and Costs-S2'!K56+'Sales and Costs-S3'!K56</f>
        <v>788950.5834</v>
      </c>
      <c r="L56" s="21">
        <f>'Sales and Costs-S1'!L56+'Sales and Costs-S2'!L56+'Sales and Costs-S3'!L56</f>
        <v>819852.2462</v>
      </c>
      <c r="M56" s="21">
        <f>'Sales and Costs-S1'!M56+'Sales and Costs-S2'!M56+'Sales and Costs-S3'!M56</f>
        <v>851984.7246</v>
      </c>
    </row>
    <row r="57">
      <c r="A57" s="2" t="s">
        <v>30</v>
      </c>
      <c r="B57" s="21">
        <f>'Sales and Costs-S1'!B57+'Sales and Costs-S2'!B57+'Sales and Costs-S3'!B57</f>
        <v>558900</v>
      </c>
      <c r="C57" s="21">
        <f>'Sales and Costs-S1'!C57+'Sales and Costs-S2'!C57+'Sales and Costs-S3'!C57</f>
        <v>580670.208</v>
      </c>
      <c r="D57" s="21">
        <f>'Sales and Costs-S1'!D57+'Sales and Costs-S2'!D57+'Sales and Costs-S3'!D57</f>
        <v>603301.9247</v>
      </c>
      <c r="E57" s="21">
        <f>'Sales and Costs-S1'!E57+'Sales and Costs-S2'!E57+'Sales and Costs-S3'!E57</f>
        <v>626829.8718</v>
      </c>
      <c r="F57" s="21">
        <f>'Sales and Costs-S1'!F57+'Sales and Costs-S2'!F57+'Sales and Costs-S3'!F57</f>
        <v>651290.1994</v>
      </c>
      <c r="G57" s="21">
        <f>'Sales and Costs-S1'!G57+'Sales and Costs-S2'!G57+'Sales and Costs-S3'!G57</f>
        <v>676720.5462</v>
      </c>
      <c r="H57" s="21">
        <f>'Sales and Costs-S1'!H57+'Sales and Costs-S2'!H57+'Sales and Costs-S3'!H57</f>
        <v>703160.1021</v>
      </c>
      <c r="I57" s="21">
        <f>'Sales and Costs-S1'!I57+'Sales and Costs-S2'!I57+'Sales and Costs-S3'!I57</f>
        <v>730649.6735</v>
      </c>
      <c r="J57" s="21">
        <f>'Sales and Costs-S1'!J57+'Sales and Costs-S2'!J57+'Sales and Costs-S3'!J57</f>
        <v>759231.7516</v>
      </c>
      <c r="K57" s="21">
        <f>'Sales and Costs-S1'!K57+'Sales and Costs-S2'!K57+'Sales and Costs-S3'!K57</f>
        <v>788950.5834</v>
      </c>
      <c r="L57" s="21">
        <f>'Sales and Costs-S1'!L57+'Sales and Costs-S2'!L57+'Sales and Costs-S3'!L57</f>
        <v>819852.2462</v>
      </c>
      <c r="M57" s="21">
        <f>'Sales and Costs-S1'!M57+'Sales and Costs-S2'!M57+'Sales and Costs-S3'!M57</f>
        <v>851984.7246</v>
      </c>
    </row>
    <row r="58">
      <c r="A58" s="2" t="s">
        <v>31</v>
      </c>
      <c r="B58" s="21">
        <f>'Sales and Costs-S1'!B58+'Sales and Costs-S2'!B58+'Sales and Costs-S3'!B58</f>
        <v>0</v>
      </c>
      <c r="C58" s="21">
        <f>'Sales and Costs-S1'!C58+'Sales and Costs-S2'!C58+'Sales and Costs-S3'!C58</f>
        <v>0</v>
      </c>
      <c r="D58" s="21">
        <f>'Sales and Costs-S1'!D58+'Sales and Costs-S2'!D58+'Sales and Costs-S3'!D58</f>
        <v>0</v>
      </c>
      <c r="E58" s="21">
        <f>'Sales and Costs-S1'!E58+'Sales and Costs-S2'!E58+'Sales and Costs-S3'!E58</f>
        <v>0</v>
      </c>
      <c r="F58" s="21">
        <f>'Sales and Costs-S1'!F58+'Sales and Costs-S2'!F58+'Sales and Costs-S3'!F58</f>
        <v>0</v>
      </c>
      <c r="G58" s="21">
        <f>'Sales and Costs-S1'!G58+'Sales and Costs-S2'!G58+'Sales and Costs-S3'!G58</f>
        <v>0</v>
      </c>
      <c r="H58" s="21">
        <f>'Sales and Costs-S1'!H58+'Sales and Costs-S2'!H58+'Sales and Costs-S3'!H58</f>
        <v>0</v>
      </c>
      <c r="I58" s="21">
        <f>'Sales and Costs-S1'!I58+'Sales and Costs-S2'!I58+'Sales and Costs-S3'!I58</f>
        <v>0</v>
      </c>
      <c r="J58" s="21">
        <f>'Sales and Costs-S1'!J58+'Sales and Costs-S2'!J58+'Sales and Costs-S3'!J58</f>
        <v>0</v>
      </c>
      <c r="K58" s="21">
        <f>'Sales and Costs-S1'!K58+'Sales and Costs-S2'!K58+'Sales and Costs-S3'!K58</f>
        <v>0</v>
      </c>
      <c r="L58" s="21">
        <f>'Sales and Costs-S1'!L58+'Sales and Costs-S2'!L58+'Sales and Costs-S3'!L58</f>
        <v>0</v>
      </c>
      <c r="M58" s="21">
        <f>'Sales and Costs-S1'!M58+'Sales and Costs-S2'!M58+'Sales and Costs-S3'!M58</f>
        <v>0</v>
      </c>
    </row>
    <row r="59">
      <c r="A59" s="2" t="s">
        <v>32</v>
      </c>
      <c r="B59" s="21">
        <f>'Sales and Costs-S1'!B59+'Sales and Costs-S2'!B59+'Sales and Costs-S3'!B59</f>
        <v>0</v>
      </c>
      <c r="C59" s="21">
        <f>'Sales and Costs-S1'!C59+'Sales and Costs-S2'!C59+'Sales and Costs-S3'!C59</f>
        <v>0</v>
      </c>
      <c r="D59" s="21">
        <f>'Sales and Costs-S1'!D59+'Sales and Costs-S2'!D59+'Sales and Costs-S3'!D59</f>
        <v>0</v>
      </c>
      <c r="E59" s="21">
        <f>'Sales and Costs-S1'!E59+'Sales and Costs-S2'!E59+'Sales and Costs-S3'!E59</f>
        <v>0</v>
      </c>
      <c r="F59" s="21">
        <f>'Sales and Costs-S1'!F59+'Sales and Costs-S2'!F59+'Sales and Costs-S3'!F59</f>
        <v>0</v>
      </c>
      <c r="G59" s="21">
        <f>'Sales and Costs-S1'!G59+'Sales and Costs-S2'!G59+'Sales and Costs-S3'!G59</f>
        <v>0</v>
      </c>
      <c r="H59" s="21">
        <f>'Sales and Costs-S1'!H59+'Sales and Costs-S2'!H59+'Sales and Costs-S3'!H59</f>
        <v>0</v>
      </c>
      <c r="I59" s="21">
        <f>'Sales and Costs-S1'!I59+'Sales and Costs-S2'!I59+'Sales and Costs-S3'!I59</f>
        <v>0</v>
      </c>
      <c r="J59" s="21">
        <f>'Sales and Costs-S1'!J59+'Sales and Costs-S2'!J59+'Sales and Costs-S3'!J59</f>
        <v>0</v>
      </c>
      <c r="K59" s="21">
        <f>'Sales and Costs-S1'!K59+'Sales and Costs-S2'!K59+'Sales and Costs-S3'!K59</f>
        <v>0</v>
      </c>
      <c r="L59" s="21">
        <f>'Sales and Costs-S1'!L59+'Sales and Costs-S2'!L59+'Sales and Costs-S3'!L59</f>
        <v>0</v>
      </c>
      <c r="M59" s="21">
        <f>'Sales and Costs-S1'!M59+'Sales and Costs-S2'!M59+'Sales and Costs-S3'!M59</f>
        <v>0</v>
      </c>
    </row>
    <row r="60">
      <c r="A60" s="2" t="s">
        <v>33</v>
      </c>
      <c r="B60" s="21">
        <f>'Sales and Costs-S1'!B60+'Sales and Costs-S2'!B60+'Sales and Costs-S3'!B60</f>
        <v>703800</v>
      </c>
      <c r="C60" s="21">
        <f>'Sales and Costs-S1'!C60+'Sales and Costs-S2'!C60+'Sales and Costs-S3'!C60</f>
        <v>731214.336</v>
      </c>
      <c r="D60" s="21">
        <f>'Sales and Costs-S1'!D60+'Sales and Costs-S2'!D60+'Sales and Costs-S3'!D60</f>
        <v>759713.5348</v>
      </c>
      <c r="E60" s="21">
        <f>'Sales and Costs-S1'!E60+'Sales and Costs-S2'!E60+'Sales and Costs-S3'!E60</f>
        <v>789341.32</v>
      </c>
      <c r="F60" s="21">
        <f>'Sales and Costs-S1'!F60+'Sales and Costs-S2'!F60+'Sales and Costs-S3'!F60</f>
        <v>820143.214</v>
      </c>
      <c r="G60" s="21">
        <f>'Sales and Costs-S1'!G60+'Sales and Costs-S2'!G60+'Sales and Costs-S3'!G60</f>
        <v>852166.6138</v>
      </c>
      <c r="H60" s="21">
        <f>'Sales and Costs-S1'!H60+'Sales and Costs-S2'!H60+'Sales and Costs-S3'!H60</f>
        <v>885460.8693</v>
      </c>
      <c r="I60" s="21">
        <f>'Sales and Costs-S1'!I60+'Sales and Costs-S2'!I60+'Sales and Costs-S3'!I60</f>
        <v>920077.3666</v>
      </c>
      <c r="J60" s="21">
        <f>'Sales and Costs-S1'!J60+'Sales and Costs-S2'!J60+'Sales and Costs-S3'!J60</f>
        <v>956069.6131</v>
      </c>
      <c r="K60" s="21">
        <f>'Sales and Costs-S1'!K60+'Sales and Costs-S2'!K60+'Sales and Costs-S3'!K60</f>
        <v>993493.3272</v>
      </c>
      <c r="L60" s="21">
        <f>'Sales and Costs-S1'!L60+'Sales and Costs-S2'!L60+'Sales and Costs-S3'!L60</f>
        <v>1032406.532</v>
      </c>
      <c r="M60" s="21">
        <f>'Sales and Costs-S1'!M60+'Sales and Costs-S2'!M60+'Sales and Costs-S3'!M60</f>
        <v>1072869.653</v>
      </c>
    </row>
    <row r="61">
      <c r="A61" s="22" t="s">
        <v>60</v>
      </c>
      <c r="B61" s="21">
        <f t="shared" ref="B61:M61" si="4">SUM(B56:B60)</f>
        <v>1821600</v>
      </c>
      <c r="C61" s="21">
        <f t="shared" si="4"/>
        <v>1892554.752</v>
      </c>
      <c r="D61" s="21">
        <f t="shared" si="4"/>
        <v>1966317.384</v>
      </c>
      <c r="E61" s="21">
        <f t="shared" si="4"/>
        <v>2043001.064</v>
      </c>
      <c r="F61" s="21">
        <f t="shared" si="4"/>
        <v>2122723.613</v>
      </c>
      <c r="G61" s="21">
        <f t="shared" si="4"/>
        <v>2205607.706</v>
      </c>
      <c r="H61" s="21">
        <f t="shared" si="4"/>
        <v>2291781.074</v>
      </c>
      <c r="I61" s="21">
        <f t="shared" si="4"/>
        <v>2381376.714</v>
      </c>
      <c r="J61" s="21">
        <f t="shared" si="4"/>
        <v>2474533.116</v>
      </c>
      <c r="K61" s="21">
        <f t="shared" si="4"/>
        <v>2571394.494</v>
      </c>
      <c r="L61" s="21">
        <f t="shared" si="4"/>
        <v>2672111.025</v>
      </c>
      <c r="M61" s="21">
        <f t="shared" si="4"/>
        <v>2776839.102</v>
      </c>
    </row>
    <row r="62">
      <c r="A62" s="2"/>
    </row>
    <row r="63">
      <c r="A63" s="22" t="s">
        <v>20</v>
      </c>
    </row>
    <row r="64">
      <c r="A64" s="2" t="s">
        <v>29</v>
      </c>
      <c r="B64" s="21">
        <f>'Sales and Costs-S1'!B64+'Sales and Costs-S2'!B64+'Sales and Costs-S3'!B64</f>
        <v>0</v>
      </c>
      <c r="C64" s="21">
        <f>'Sales and Costs-S1'!C64+'Sales and Costs-S2'!C64+'Sales and Costs-S3'!C64</f>
        <v>0</v>
      </c>
      <c r="D64" s="21">
        <f>'Sales and Costs-S1'!D64+'Sales and Costs-S2'!D64+'Sales and Costs-S3'!D64</f>
        <v>0</v>
      </c>
      <c r="E64" s="21">
        <f>'Sales and Costs-S1'!E64+'Sales and Costs-S2'!E64+'Sales and Costs-S3'!E64</f>
        <v>0</v>
      </c>
      <c r="F64" s="21">
        <f>'Sales and Costs-S1'!F64+'Sales and Costs-S2'!F64+'Sales and Costs-S3'!F64</f>
        <v>0</v>
      </c>
      <c r="G64" s="21">
        <f>'Sales and Costs-S1'!G64+'Sales and Costs-S2'!G64+'Sales and Costs-S3'!G64</f>
        <v>0</v>
      </c>
      <c r="H64" s="21">
        <f>'Sales and Costs-S1'!H64+'Sales and Costs-S2'!H64+'Sales and Costs-S3'!H64</f>
        <v>0</v>
      </c>
      <c r="I64" s="21">
        <f>'Sales and Costs-S1'!I64+'Sales and Costs-S2'!I64+'Sales and Costs-S3'!I64</f>
        <v>0</v>
      </c>
      <c r="J64" s="21">
        <f>'Sales and Costs-S1'!J64+'Sales and Costs-S2'!J64+'Sales and Costs-S3'!J64</f>
        <v>0</v>
      </c>
      <c r="K64" s="21">
        <f>'Sales and Costs-S1'!K64+'Sales and Costs-S2'!K64+'Sales and Costs-S3'!K64</f>
        <v>0</v>
      </c>
      <c r="L64" s="21">
        <f>'Sales and Costs-S1'!L64+'Sales and Costs-S2'!L64+'Sales and Costs-S3'!L64</f>
        <v>0</v>
      </c>
      <c r="M64" s="21">
        <f>'Sales and Costs-S1'!M64+'Sales and Costs-S2'!M64+'Sales and Costs-S3'!M64</f>
        <v>0</v>
      </c>
    </row>
    <row r="65">
      <c r="A65" s="2" t="s">
        <v>30</v>
      </c>
      <c r="B65" s="21">
        <f>'Sales and Costs-S1'!B65+'Sales and Costs-S2'!B65+'Sales and Costs-S3'!B65</f>
        <v>18865.44</v>
      </c>
      <c r="C65" s="21">
        <f>'Sales and Costs-S1'!C65+'Sales and Costs-S2'!C65+'Sales and Costs-S3'!C65</f>
        <v>19569.77616</v>
      </c>
      <c r="D65" s="21">
        <f>'Sales and Costs-S1'!D65+'Sales and Costs-S2'!D65+'Sales and Costs-S3'!D65</f>
        <v>20301.70336</v>
      </c>
      <c r="E65" s="21">
        <f>'Sales and Costs-S1'!E65+'Sales and Costs-S2'!E65+'Sales and Costs-S3'!E65</f>
        <v>21062.35703</v>
      </c>
      <c r="F65" s="21">
        <f>'Sales and Costs-S1'!F65+'Sales and Costs-S2'!F65+'Sales and Costs-S3'!F65</f>
        <v>21852.92156</v>
      </c>
      <c r="G65" s="21">
        <f>'Sales and Costs-S1'!G65+'Sales and Costs-S2'!G65+'Sales and Costs-S3'!G65</f>
        <v>22674.63246</v>
      </c>
      <c r="H65" s="21">
        <f>'Sales and Costs-S1'!H65+'Sales and Costs-S2'!H65+'Sales and Costs-S3'!H65</f>
        <v>23528.7787</v>
      </c>
      <c r="I65" s="21">
        <f>'Sales and Costs-S1'!I65+'Sales and Costs-S2'!I65+'Sales and Costs-S3'!I65</f>
        <v>24416.70506</v>
      </c>
      <c r="J65" s="21">
        <f>'Sales and Costs-S1'!J65+'Sales and Costs-S2'!J65+'Sales and Costs-S3'!J65</f>
        <v>25339.81472</v>
      </c>
      <c r="K65" s="21">
        <f>'Sales and Costs-S1'!K65+'Sales and Costs-S2'!K65+'Sales and Costs-S3'!K65</f>
        <v>26299.57182</v>
      </c>
      <c r="L65" s="21">
        <f>'Sales and Costs-S1'!L65+'Sales and Costs-S2'!L65+'Sales and Costs-S3'!L65</f>
        <v>27297.50428</v>
      </c>
      <c r="M65" s="21">
        <f>'Sales and Costs-S1'!M65+'Sales and Costs-S2'!M65+'Sales and Costs-S3'!M65</f>
        <v>28335.20662</v>
      </c>
    </row>
    <row r="66">
      <c r="A66" s="2" t="s">
        <v>31</v>
      </c>
      <c r="B66" s="21">
        <f>'Sales and Costs-S1'!B66+'Sales and Costs-S2'!B66+'Sales and Costs-S3'!B66</f>
        <v>18865.44</v>
      </c>
      <c r="C66" s="21">
        <f>'Sales and Costs-S1'!C66+'Sales and Costs-S2'!C66+'Sales and Costs-S3'!C66</f>
        <v>19569.77616</v>
      </c>
      <c r="D66" s="21">
        <f>'Sales and Costs-S1'!D66+'Sales and Costs-S2'!D66+'Sales and Costs-S3'!D66</f>
        <v>20301.70336</v>
      </c>
      <c r="E66" s="21">
        <f>'Sales and Costs-S1'!E66+'Sales and Costs-S2'!E66+'Sales and Costs-S3'!E66</f>
        <v>21062.35703</v>
      </c>
      <c r="F66" s="21">
        <f>'Sales and Costs-S1'!F66+'Sales and Costs-S2'!F66+'Sales and Costs-S3'!F66</f>
        <v>21852.92156</v>
      </c>
      <c r="G66" s="21">
        <f>'Sales and Costs-S1'!G66+'Sales and Costs-S2'!G66+'Sales and Costs-S3'!G66</f>
        <v>22674.63246</v>
      </c>
      <c r="H66" s="21">
        <f>'Sales and Costs-S1'!H66+'Sales and Costs-S2'!H66+'Sales and Costs-S3'!H66</f>
        <v>23528.7787</v>
      </c>
      <c r="I66" s="21">
        <f>'Sales and Costs-S1'!I66+'Sales and Costs-S2'!I66+'Sales and Costs-S3'!I66</f>
        <v>24416.70506</v>
      </c>
      <c r="J66" s="21">
        <f>'Sales and Costs-S1'!J66+'Sales and Costs-S2'!J66+'Sales and Costs-S3'!J66</f>
        <v>25339.81472</v>
      </c>
      <c r="K66" s="21">
        <f>'Sales and Costs-S1'!K66+'Sales and Costs-S2'!K66+'Sales and Costs-S3'!K66</f>
        <v>26299.57182</v>
      </c>
      <c r="L66" s="21">
        <f>'Sales and Costs-S1'!L66+'Sales and Costs-S2'!L66+'Sales and Costs-S3'!L66</f>
        <v>27297.50428</v>
      </c>
      <c r="M66" s="21">
        <f>'Sales and Costs-S1'!M66+'Sales and Costs-S2'!M66+'Sales and Costs-S3'!M66</f>
        <v>28335.20662</v>
      </c>
    </row>
    <row r="67">
      <c r="A67" s="2" t="s">
        <v>32</v>
      </c>
      <c r="B67" s="21">
        <f>'Sales and Costs-S1'!B67+'Sales and Costs-S2'!B67+'Sales and Costs-S3'!B67</f>
        <v>0</v>
      </c>
      <c r="C67" s="21">
        <f>'Sales and Costs-S1'!C67+'Sales and Costs-S2'!C67+'Sales and Costs-S3'!C67</f>
        <v>0</v>
      </c>
      <c r="D67" s="21">
        <f>'Sales and Costs-S1'!D67+'Sales and Costs-S2'!D67+'Sales and Costs-S3'!D67</f>
        <v>0</v>
      </c>
      <c r="E67" s="21">
        <f>'Sales and Costs-S1'!E67+'Sales and Costs-S2'!E67+'Sales and Costs-S3'!E67</f>
        <v>0</v>
      </c>
      <c r="F67" s="21">
        <f>'Sales and Costs-S1'!F67+'Sales and Costs-S2'!F67+'Sales and Costs-S3'!F67</f>
        <v>0</v>
      </c>
      <c r="G67" s="21">
        <f>'Sales and Costs-S1'!G67+'Sales and Costs-S2'!G67+'Sales and Costs-S3'!G67</f>
        <v>0</v>
      </c>
      <c r="H67" s="21">
        <f>'Sales and Costs-S1'!H67+'Sales and Costs-S2'!H67+'Sales and Costs-S3'!H67</f>
        <v>0</v>
      </c>
      <c r="I67" s="21">
        <f>'Sales and Costs-S1'!I67+'Sales and Costs-S2'!I67+'Sales and Costs-S3'!I67</f>
        <v>0</v>
      </c>
      <c r="J67" s="21">
        <f>'Sales and Costs-S1'!J67+'Sales and Costs-S2'!J67+'Sales and Costs-S3'!J67</f>
        <v>0</v>
      </c>
      <c r="K67" s="21">
        <f>'Sales and Costs-S1'!K67+'Sales and Costs-S2'!K67+'Sales and Costs-S3'!K67</f>
        <v>0</v>
      </c>
      <c r="L67" s="21">
        <f>'Sales and Costs-S1'!L67+'Sales and Costs-S2'!L67+'Sales and Costs-S3'!L67</f>
        <v>0</v>
      </c>
      <c r="M67" s="21">
        <f>'Sales and Costs-S1'!M67+'Sales and Costs-S2'!M67+'Sales and Costs-S3'!M67</f>
        <v>0</v>
      </c>
    </row>
    <row r="68">
      <c r="A68" s="2" t="s">
        <v>33</v>
      </c>
      <c r="B68" s="21">
        <f>'Sales and Costs-S1'!B68+'Sales and Costs-S2'!B68+'Sales and Costs-S3'!B68</f>
        <v>24582.24</v>
      </c>
      <c r="C68" s="21">
        <f>'Sales and Costs-S1'!C68+'Sales and Costs-S2'!C68+'Sales and Costs-S3'!C68</f>
        <v>25500.01136</v>
      </c>
      <c r="D68" s="21">
        <f>'Sales and Costs-S1'!D68+'Sales and Costs-S2'!D68+'Sales and Costs-S3'!D68</f>
        <v>26453.73468</v>
      </c>
      <c r="E68" s="21">
        <f>'Sales and Costs-S1'!E68+'Sales and Costs-S2'!E68+'Sales and Costs-S3'!E68</f>
        <v>27444.88947</v>
      </c>
      <c r="F68" s="21">
        <f>'Sales and Costs-S1'!F68+'Sales and Costs-S2'!F68+'Sales and Costs-S3'!F68</f>
        <v>28475.01901</v>
      </c>
      <c r="G68" s="21">
        <f>'Sales and Costs-S1'!G68+'Sales and Costs-S2'!G68+'Sales and Costs-S3'!G68</f>
        <v>29545.73321</v>
      </c>
      <c r="H68" s="21">
        <f>'Sales and Costs-S1'!H68+'Sales and Costs-S2'!H68+'Sales and Costs-S3'!H68</f>
        <v>30658.71163</v>
      </c>
      <c r="I68" s="21">
        <f>'Sales and Costs-S1'!I68+'Sales and Costs-S2'!I68+'Sales and Costs-S3'!I68</f>
        <v>31815.70659</v>
      </c>
      <c r="J68" s="21">
        <f>'Sales and Costs-S1'!J68+'Sales and Costs-S2'!J68+'Sales and Costs-S3'!J68</f>
        <v>33018.54645</v>
      </c>
      <c r="K68" s="21">
        <f>'Sales and Costs-S1'!K68+'Sales and Costs-S2'!K68+'Sales and Costs-S3'!K68</f>
        <v>34269.13904</v>
      </c>
      <c r="L68" s="21">
        <f>'Sales and Costs-S1'!L68+'Sales and Costs-S2'!L68+'Sales and Costs-S3'!L68</f>
        <v>35569.47527</v>
      </c>
      <c r="M68" s="21">
        <f>'Sales and Costs-S1'!M68+'Sales and Costs-S2'!M68+'Sales and Costs-S3'!M68</f>
        <v>36921.63287</v>
      </c>
    </row>
    <row r="69">
      <c r="A69" s="22" t="s">
        <v>61</v>
      </c>
      <c r="B69" s="21">
        <f t="shared" ref="B69:M69" si="5">SUM(B64:B68)</f>
        <v>62313.12</v>
      </c>
      <c r="C69" s="21">
        <f t="shared" si="5"/>
        <v>64639.56368</v>
      </c>
      <c r="D69" s="21">
        <f t="shared" si="5"/>
        <v>67057.1414</v>
      </c>
      <c r="E69" s="21">
        <f t="shared" si="5"/>
        <v>69569.60354</v>
      </c>
      <c r="F69" s="21">
        <f t="shared" si="5"/>
        <v>72180.86213</v>
      </c>
      <c r="G69" s="21">
        <f t="shared" si="5"/>
        <v>74894.99814</v>
      </c>
      <c r="H69" s="21">
        <f t="shared" si="5"/>
        <v>77716.26903</v>
      </c>
      <c r="I69" s="21">
        <f t="shared" si="5"/>
        <v>80649.11671</v>
      </c>
      <c r="J69" s="21">
        <f t="shared" si="5"/>
        <v>83698.17588</v>
      </c>
      <c r="K69" s="21">
        <f t="shared" si="5"/>
        <v>86868.28268</v>
      </c>
      <c r="L69" s="21">
        <f t="shared" si="5"/>
        <v>90164.48382</v>
      </c>
      <c r="M69" s="21">
        <f t="shared" si="5"/>
        <v>93592.04612</v>
      </c>
    </row>
    <row r="70">
      <c r="A70" s="2"/>
    </row>
    <row r="71">
      <c r="A71" s="22" t="s">
        <v>62</v>
      </c>
      <c r="B71" s="21">
        <f t="shared" ref="B71:M71" si="6">B45+B53+B61+B69</f>
        <v>18951068.12</v>
      </c>
      <c r="C71" s="21">
        <f t="shared" si="6"/>
        <v>19489514.91</v>
      </c>
      <c r="D71" s="21">
        <f t="shared" si="6"/>
        <v>20045464.04</v>
      </c>
      <c r="E71" s="21">
        <f t="shared" si="6"/>
        <v>20619535.69</v>
      </c>
      <c r="F71" s="21">
        <f t="shared" si="6"/>
        <v>21212373.23</v>
      </c>
      <c r="G71" s="21">
        <f t="shared" si="6"/>
        <v>21824644.13</v>
      </c>
      <c r="H71" s="21">
        <f t="shared" si="6"/>
        <v>22457040.85</v>
      </c>
      <c r="I71" s="21">
        <f t="shared" si="6"/>
        <v>23110281.88</v>
      </c>
      <c r="J71" s="21">
        <f t="shared" si="6"/>
        <v>23785112.69</v>
      </c>
      <c r="K71" s="21">
        <f t="shared" si="6"/>
        <v>24482306.82</v>
      </c>
      <c r="L71" s="21">
        <f t="shared" si="6"/>
        <v>25202666.96</v>
      </c>
      <c r="M71" s="21">
        <f t="shared" si="6"/>
        <v>25947026.09</v>
      </c>
    </row>
    <row r="72">
      <c r="A72" s="2"/>
    </row>
    <row r="73">
      <c r="A73" s="22" t="s">
        <v>63</v>
      </c>
    </row>
    <row r="74">
      <c r="A74" s="2" t="s">
        <v>36</v>
      </c>
      <c r="B74" s="21">
        <f>'Sales and Costs-S1'!B74+'Sales and Costs-S2'!B74+'Sales and Costs-S3'!B74</f>
        <v>400000</v>
      </c>
      <c r="C74" s="21">
        <f>'Sales and Costs-S1'!C74+'Sales and Costs-S2'!C74+'Sales and Costs-S3'!C74</f>
        <v>400000</v>
      </c>
      <c r="D74" s="21">
        <f>'Sales and Costs-S1'!D74+'Sales and Costs-S2'!D74+'Sales and Costs-S3'!D74</f>
        <v>400000</v>
      </c>
      <c r="E74" s="21">
        <f>'Sales and Costs-S1'!E74+'Sales and Costs-S2'!E74+'Sales and Costs-S3'!E74</f>
        <v>400000</v>
      </c>
      <c r="F74" s="21">
        <f>'Sales and Costs-S1'!F74+'Sales and Costs-S2'!F74+'Sales and Costs-S3'!F74</f>
        <v>400000</v>
      </c>
      <c r="G74" s="21">
        <f>'Sales and Costs-S1'!G74+'Sales and Costs-S2'!G74+'Sales and Costs-S3'!G74</f>
        <v>400000</v>
      </c>
      <c r="H74" s="21">
        <f>'Sales and Costs-S1'!H74+'Sales and Costs-S2'!H74+'Sales and Costs-S3'!H74</f>
        <v>400000</v>
      </c>
      <c r="I74" s="21">
        <f>'Sales and Costs-S1'!I74+'Sales and Costs-S2'!I74+'Sales and Costs-S3'!I74</f>
        <v>400000</v>
      </c>
      <c r="J74" s="21">
        <f>'Sales and Costs-S1'!J74+'Sales and Costs-S2'!J74+'Sales and Costs-S3'!J74</f>
        <v>400000</v>
      </c>
      <c r="K74" s="21">
        <f>'Sales and Costs-S1'!K74+'Sales and Costs-S2'!K74+'Sales and Costs-S3'!K74</f>
        <v>400000</v>
      </c>
      <c r="L74" s="21">
        <f>'Sales and Costs-S1'!L74+'Sales and Costs-S2'!L74+'Sales and Costs-S3'!L74</f>
        <v>400000</v>
      </c>
      <c r="M74" s="21">
        <f>'Sales and Costs-S1'!M74+'Sales and Costs-S2'!M74+'Sales and Costs-S3'!M74</f>
        <v>400000</v>
      </c>
    </row>
    <row r="75">
      <c r="A75" s="2" t="s">
        <v>37</v>
      </c>
      <c r="B75" s="21">
        <f>'Sales and Costs-S1'!B75+'Sales and Costs-S2'!B75+'Sales and Costs-S3'!B75</f>
        <v>118000</v>
      </c>
      <c r="C75" s="21">
        <f>'Sales and Costs-S1'!C75+'Sales and Costs-S2'!C75+'Sales and Costs-S3'!C75</f>
        <v>118000</v>
      </c>
      <c r="D75" s="21">
        <f>'Sales and Costs-S1'!D75+'Sales and Costs-S2'!D75+'Sales and Costs-S3'!D75</f>
        <v>118000</v>
      </c>
      <c r="E75" s="21">
        <f>'Sales and Costs-S1'!E75+'Sales and Costs-S2'!E75+'Sales and Costs-S3'!E75</f>
        <v>118000</v>
      </c>
      <c r="F75" s="21">
        <f>'Sales and Costs-S1'!F75+'Sales and Costs-S2'!F75+'Sales and Costs-S3'!F75</f>
        <v>118000</v>
      </c>
      <c r="G75" s="21">
        <f>'Sales and Costs-S1'!G75+'Sales and Costs-S2'!G75+'Sales and Costs-S3'!G75</f>
        <v>118000</v>
      </c>
      <c r="H75" s="21">
        <f>'Sales and Costs-S1'!H75+'Sales and Costs-S2'!H75+'Sales and Costs-S3'!H75</f>
        <v>118000</v>
      </c>
      <c r="I75" s="21">
        <f>'Sales and Costs-S1'!I75+'Sales and Costs-S2'!I75+'Sales and Costs-S3'!I75</f>
        <v>118000</v>
      </c>
      <c r="J75" s="21">
        <f>'Sales and Costs-S1'!J75+'Sales and Costs-S2'!J75+'Sales and Costs-S3'!J75</f>
        <v>118000</v>
      </c>
      <c r="K75" s="21">
        <f>'Sales and Costs-S1'!K75+'Sales and Costs-S2'!K75+'Sales and Costs-S3'!K75</f>
        <v>118000</v>
      </c>
      <c r="L75" s="21">
        <f>'Sales and Costs-S1'!L75+'Sales and Costs-S2'!L75+'Sales and Costs-S3'!L75</f>
        <v>118000</v>
      </c>
      <c r="M75" s="21">
        <f>'Sales and Costs-S1'!M75+'Sales and Costs-S2'!M75+'Sales and Costs-S3'!M75</f>
        <v>118000</v>
      </c>
    </row>
    <row r="76">
      <c r="A76" s="2" t="s">
        <v>38</v>
      </c>
      <c r="B76" s="21">
        <f>'Sales and Costs-S1'!B76+'Sales and Costs-S2'!B76+'Sales and Costs-S3'!B76</f>
        <v>725000</v>
      </c>
      <c r="C76" s="21">
        <f>'Sales and Costs-S1'!C76+'Sales and Costs-S2'!C76+'Sales and Costs-S3'!C76</f>
        <v>725000</v>
      </c>
      <c r="D76" s="21">
        <f>'Sales and Costs-S1'!D76+'Sales and Costs-S2'!D76+'Sales and Costs-S3'!D76</f>
        <v>725000</v>
      </c>
      <c r="E76" s="21">
        <f>'Sales and Costs-S1'!E76+'Sales and Costs-S2'!E76+'Sales and Costs-S3'!E76</f>
        <v>725000</v>
      </c>
      <c r="F76" s="21">
        <f>'Sales and Costs-S1'!F76+'Sales and Costs-S2'!F76+'Sales and Costs-S3'!F76</f>
        <v>725000</v>
      </c>
      <c r="G76" s="21">
        <f>'Sales and Costs-S1'!G76+'Sales and Costs-S2'!G76+'Sales and Costs-S3'!G76</f>
        <v>725000</v>
      </c>
      <c r="H76" s="21">
        <f>'Sales and Costs-S1'!H76+'Sales and Costs-S2'!H76+'Sales and Costs-S3'!H76</f>
        <v>725000</v>
      </c>
      <c r="I76" s="21">
        <f>'Sales and Costs-S1'!I76+'Sales and Costs-S2'!I76+'Sales and Costs-S3'!I76</f>
        <v>725000</v>
      </c>
      <c r="J76" s="21">
        <f>'Sales and Costs-S1'!J76+'Sales and Costs-S2'!J76+'Sales and Costs-S3'!J76</f>
        <v>725000</v>
      </c>
      <c r="K76" s="21">
        <f>'Sales and Costs-S1'!K76+'Sales and Costs-S2'!K76+'Sales and Costs-S3'!K76</f>
        <v>725000</v>
      </c>
      <c r="L76" s="21">
        <f>'Sales and Costs-S1'!L76+'Sales and Costs-S2'!L76+'Sales and Costs-S3'!L76</f>
        <v>725000</v>
      </c>
      <c r="M76" s="21">
        <f>'Sales and Costs-S1'!M76+'Sales and Costs-S2'!M76+'Sales and Costs-S3'!M76</f>
        <v>725000</v>
      </c>
    </row>
    <row r="77">
      <c r="A77" s="2"/>
    </row>
    <row r="78">
      <c r="A78" s="22" t="s">
        <v>64</v>
      </c>
      <c r="B78" s="21">
        <f t="shared" ref="B78:M78" si="7">B71+B74+B75+B76</f>
        <v>20194068.12</v>
      </c>
      <c r="C78" s="21">
        <f t="shared" si="7"/>
        <v>20732514.91</v>
      </c>
      <c r="D78" s="21">
        <f t="shared" si="7"/>
        <v>21288464.04</v>
      </c>
      <c r="E78" s="21">
        <f t="shared" si="7"/>
        <v>21862535.69</v>
      </c>
      <c r="F78" s="21">
        <f t="shared" si="7"/>
        <v>22455373.23</v>
      </c>
      <c r="G78" s="21">
        <f t="shared" si="7"/>
        <v>23067644.13</v>
      </c>
      <c r="H78" s="21">
        <f t="shared" si="7"/>
        <v>23700040.85</v>
      </c>
      <c r="I78" s="21">
        <f t="shared" si="7"/>
        <v>24353281.88</v>
      </c>
      <c r="J78" s="21">
        <f t="shared" si="7"/>
        <v>25028112.69</v>
      </c>
      <c r="K78" s="21">
        <f t="shared" si="7"/>
        <v>25725306.82</v>
      </c>
      <c r="L78" s="21">
        <f t="shared" si="7"/>
        <v>26445666.96</v>
      </c>
      <c r="M78" s="21">
        <f t="shared" si="7"/>
        <v>27190026.09</v>
      </c>
    </row>
    <row r="79">
      <c r="A79" s="2"/>
    </row>
    <row r="80">
      <c r="A80" s="22" t="s">
        <v>65</v>
      </c>
      <c r="B80" s="21">
        <f t="shared" ref="B80:M80" si="8">B7-B78</f>
        <v>1277391.88</v>
      </c>
      <c r="C80" s="21">
        <f t="shared" si="8"/>
        <v>1349328.33</v>
      </c>
      <c r="D80" s="21">
        <f t="shared" si="8"/>
        <v>1423616.375</v>
      </c>
      <c r="E80" s="21">
        <f t="shared" si="8"/>
        <v>1500339.838</v>
      </c>
      <c r="F80" s="21">
        <f t="shared" si="8"/>
        <v>1579585.697</v>
      </c>
      <c r="G80" s="21">
        <f t="shared" si="8"/>
        <v>1661444.203</v>
      </c>
      <c r="H80" s="21">
        <f t="shared" si="8"/>
        <v>1746009.012</v>
      </c>
      <c r="I80" s="21">
        <f t="shared" si="8"/>
        <v>1833377.314</v>
      </c>
      <c r="J80" s="21">
        <f t="shared" si="8"/>
        <v>1923649.975</v>
      </c>
      <c r="K80" s="21">
        <f t="shared" si="8"/>
        <v>2016931.677</v>
      </c>
      <c r="L80" s="21">
        <f t="shared" si="8"/>
        <v>2113331.072</v>
      </c>
      <c r="M80" s="21">
        <f t="shared" si="8"/>
        <v>2212960.935</v>
      </c>
    </row>
    <row r="81">
      <c r="A81" s="2"/>
    </row>
    <row r="82">
      <c r="A82" s="2"/>
    </row>
    <row r="83">
      <c r="A83" s="2"/>
    </row>
    <row r="84">
      <c r="A84"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39</v>
      </c>
      <c r="C1" s="19" t="s">
        <v>40</v>
      </c>
      <c r="D1" s="19" t="s">
        <v>41</v>
      </c>
      <c r="E1" s="19" t="s">
        <v>42</v>
      </c>
      <c r="F1" s="19" t="s">
        <v>43</v>
      </c>
      <c r="G1" s="19" t="s">
        <v>44</v>
      </c>
      <c r="H1" s="19" t="s">
        <v>45</v>
      </c>
      <c r="I1" s="19" t="s">
        <v>46</v>
      </c>
      <c r="J1" s="19" t="s">
        <v>47</v>
      </c>
      <c r="K1" s="19" t="s">
        <v>48</v>
      </c>
      <c r="L1" s="19" t="s">
        <v>49</v>
      </c>
      <c r="M1" s="19" t="s">
        <v>50</v>
      </c>
    </row>
    <row r="2">
      <c r="A2" s="23" t="s">
        <v>66</v>
      </c>
      <c r="B2" s="2"/>
      <c r="C2" s="2"/>
      <c r="D2" s="2"/>
      <c r="E2" s="2"/>
      <c r="F2" s="2"/>
      <c r="G2" s="2"/>
      <c r="H2" s="2"/>
      <c r="I2" s="2"/>
      <c r="J2" s="2"/>
      <c r="K2" s="2"/>
      <c r="L2" s="2"/>
      <c r="M2" s="2"/>
    </row>
    <row r="3">
      <c r="A3" s="2" t="s">
        <v>52</v>
      </c>
      <c r="B3" s="16">
        <f>'Sales and Costs-Cons'!B45</f>
        <v>12937155</v>
      </c>
      <c r="C3" s="16">
        <f>'Sales and Costs-Cons'!C45</f>
        <v>13271646.87</v>
      </c>
      <c r="D3" s="16">
        <f>'Sales and Costs-Cons'!D45</f>
        <v>13615795.49</v>
      </c>
      <c r="E3" s="16">
        <f>'Sales and Costs-Cons'!E45</f>
        <v>13969899.95</v>
      </c>
      <c r="F3" s="16">
        <f>'Sales and Costs-Cons'!F45</f>
        <v>14334268.95</v>
      </c>
      <c r="G3" s="16">
        <f>'Sales and Costs-Cons'!G45</f>
        <v>14709221.19</v>
      </c>
      <c r="H3" s="16">
        <f>'Sales and Costs-Cons'!H45</f>
        <v>15095085.62</v>
      </c>
      <c r="I3" s="16">
        <f>'Sales and Costs-Cons'!I45</f>
        <v>15492201.84</v>
      </c>
      <c r="J3" s="16">
        <f>'Sales and Costs-Cons'!J45</f>
        <v>15900920.42</v>
      </c>
      <c r="K3" s="16">
        <f>'Sales and Costs-Cons'!K45</f>
        <v>16321603.3</v>
      </c>
      <c r="L3" s="16">
        <f>'Sales and Costs-Cons'!L45</f>
        <v>16754624.09</v>
      </c>
      <c r="M3" s="16">
        <f>'Sales and Costs-Cons'!M45</f>
        <v>17200368.54</v>
      </c>
    </row>
    <row r="4">
      <c r="A4" s="2" t="s">
        <v>56</v>
      </c>
      <c r="B4" s="16">
        <f>'Sales and Costs-Cons'!B53</f>
        <v>4130000</v>
      </c>
      <c r="C4" s="16">
        <f>'Sales and Costs-Cons'!C53</f>
        <v>4260673.725</v>
      </c>
      <c r="D4" s="16">
        <f>'Sales and Costs-Cons'!D53</f>
        <v>4396294.02</v>
      </c>
      <c r="E4" s="16">
        <f>'Sales and Costs-Cons'!E53</f>
        <v>4537065.074</v>
      </c>
      <c r="F4" s="16">
        <f>'Sales and Costs-Cons'!F53</f>
        <v>4683199.805</v>
      </c>
      <c r="G4" s="16">
        <f>'Sales and Costs-Cons'!G53</f>
        <v>4834920.236</v>
      </c>
      <c r="H4" s="16">
        <f>'Sales and Costs-Cons'!H53</f>
        <v>4992457.893</v>
      </c>
      <c r="I4" s="16">
        <f>'Sales and Costs-Cons'!I53</f>
        <v>5156054.212</v>
      </c>
      <c r="J4" s="16">
        <f>'Sales and Costs-Cons'!J53</f>
        <v>5325960.973</v>
      </c>
      <c r="K4" s="16">
        <f>'Sales and Costs-Cons'!K53</f>
        <v>5502440.748</v>
      </c>
      <c r="L4" s="16">
        <f>'Sales and Costs-Cons'!L53</f>
        <v>5685767.366</v>
      </c>
      <c r="M4" s="16">
        <f>'Sales and Costs-Cons'!M53</f>
        <v>5876226.404</v>
      </c>
    </row>
    <row r="5">
      <c r="A5" s="2" t="s">
        <v>19</v>
      </c>
      <c r="B5" s="16">
        <f>'Sales and Costs-Cons'!B61</f>
        <v>1821600</v>
      </c>
      <c r="C5" s="16">
        <f>'Sales and Costs-Cons'!C61</f>
        <v>1892554.752</v>
      </c>
      <c r="D5" s="16">
        <f>'Sales and Costs-Cons'!D61</f>
        <v>1966317.384</v>
      </c>
      <c r="E5" s="16">
        <f>'Sales and Costs-Cons'!E61</f>
        <v>2043001.064</v>
      </c>
      <c r="F5" s="16">
        <f>'Sales and Costs-Cons'!F61</f>
        <v>2122723.613</v>
      </c>
      <c r="G5" s="16">
        <f>'Sales and Costs-Cons'!G61</f>
        <v>2205607.706</v>
      </c>
      <c r="H5" s="16">
        <f>'Sales and Costs-Cons'!H61</f>
        <v>2291781.074</v>
      </c>
      <c r="I5" s="16">
        <f>'Sales and Costs-Cons'!I61</f>
        <v>2381376.714</v>
      </c>
      <c r="J5" s="16">
        <f>'Sales and Costs-Cons'!J61</f>
        <v>2474533.116</v>
      </c>
      <c r="K5" s="16">
        <f>'Sales and Costs-Cons'!K61</f>
        <v>2571394.494</v>
      </c>
      <c r="L5" s="16">
        <f>'Sales and Costs-Cons'!L61</f>
        <v>2672111.025</v>
      </c>
      <c r="M5" s="16">
        <f>'Sales and Costs-Cons'!M61</f>
        <v>2776839.102</v>
      </c>
    </row>
    <row r="6">
      <c r="A6" s="2" t="s">
        <v>20</v>
      </c>
      <c r="B6" s="16">
        <f>'Sales and Costs-Cons'!B69</f>
        <v>62313.12</v>
      </c>
      <c r="C6" s="16">
        <f>'Sales and Costs-Cons'!C69</f>
        <v>64639.56368</v>
      </c>
      <c r="D6" s="16">
        <f>'Sales and Costs-Cons'!D69</f>
        <v>67057.1414</v>
      </c>
      <c r="E6" s="16">
        <f>'Sales and Costs-Cons'!E69</f>
        <v>69569.60354</v>
      </c>
      <c r="F6" s="16">
        <f>'Sales and Costs-Cons'!F69</f>
        <v>72180.86213</v>
      </c>
      <c r="G6" s="16">
        <f>'Sales and Costs-Cons'!G69</f>
        <v>74894.99814</v>
      </c>
      <c r="H6" s="16">
        <f>'Sales and Costs-Cons'!H69</f>
        <v>77716.26903</v>
      </c>
      <c r="I6" s="16">
        <f>'Sales and Costs-Cons'!I69</f>
        <v>80649.11671</v>
      </c>
      <c r="J6" s="16">
        <f>'Sales and Costs-Cons'!J69</f>
        <v>83698.17588</v>
      </c>
      <c r="K6" s="16">
        <f>'Sales and Costs-Cons'!K69</f>
        <v>86868.28268</v>
      </c>
      <c r="L6" s="16">
        <f>'Sales and Costs-Cons'!L69</f>
        <v>90164.48382</v>
      </c>
      <c r="M6" s="16">
        <f>'Sales and Costs-Cons'!M69</f>
        <v>93592.04612</v>
      </c>
    </row>
    <row r="7">
      <c r="A7" s="22" t="s">
        <v>67</v>
      </c>
      <c r="B7" s="16">
        <f t="shared" ref="B7:M7" si="1">SUM(B3:B6)</f>
        <v>18951068.12</v>
      </c>
      <c r="C7" s="16">
        <f t="shared" si="1"/>
        <v>19489514.91</v>
      </c>
      <c r="D7" s="16">
        <f t="shared" si="1"/>
        <v>20045464.04</v>
      </c>
      <c r="E7" s="16">
        <f t="shared" si="1"/>
        <v>20619535.69</v>
      </c>
      <c r="F7" s="16">
        <f t="shared" si="1"/>
        <v>21212373.23</v>
      </c>
      <c r="G7" s="16">
        <f t="shared" si="1"/>
        <v>21824644.13</v>
      </c>
      <c r="H7" s="16">
        <f t="shared" si="1"/>
        <v>22457040.85</v>
      </c>
      <c r="I7" s="16">
        <f t="shared" si="1"/>
        <v>23110281.88</v>
      </c>
      <c r="J7" s="16">
        <f t="shared" si="1"/>
        <v>23785112.69</v>
      </c>
      <c r="K7" s="16">
        <f t="shared" si="1"/>
        <v>24482306.82</v>
      </c>
      <c r="L7" s="16">
        <f t="shared" si="1"/>
        <v>25202666.96</v>
      </c>
      <c r="M7" s="16">
        <f t="shared" si="1"/>
        <v>25947026.09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39</v>
      </c>
      <c r="C1" s="19" t="s">
        <v>40</v>
      </c>
      <c r="D1" s="19" t="s">
        <v>41</v>
      </c>
      <c r="E1" s="19" t="s">
        <v>42</v>
      </c>
      <c r="F1" s="19" t="s">
        <v>43</v>
      </c>
      <c r="G1" s="19" t="s">
        <v>44</v>
      </c>
      <c r="H1" s="19" t="s">
        <v>45</v>
      </c>
      <c r="I1" s="19" t="s">
        <v>46</v>
      </c>
      <c r="J1" s="19" t="s">
        <v>47</v>
      </c>
      <c r="K1" s="19" t="s">
        <v>48</v>
      </c>
      <c r="L1" s="19" t="s">
        <v>49</v>
      </c>
      <c r="M1" s="19" t="s">
        <v>50</v>
      </c>
    </row>
    <row r="2">
      <c r="A2" s="22" t="s">
        <v>68</v>
      </c>
      <c r="B2" s="2"/>
      <c r="C2" s="2"/>
      <c r="D2" s="2"/>
      <c r="E2" s="2"/>
      <c r="F2" s="2"/>
      <c r="G2" s="2"/>
      <c r="H2" s="2"/>
      <c r="I2" s="2"/>
      <c r="J2" s="2"/>
      <c r="K2" s="2"/>
      <c r="L2" s="2"/>
      <c r="M2" s="2"/>
    </row>
    <row r="3">
      <c r="A3" s="2" t="s">
        <v>69</v>
      </c>
      <c r="B3" s="16">
        <f>'Sales and Costs-Cons'!B7</f>
        <v>21471460</v>
      </c>
      <c r="C3" s="16">
        <f>'Sales and Costs-Cons'!C7</f>
        <v>22081843.24</v>
      </c>
      <c r="D3" s="16">
        <f>'Sales and Costs-Cons'!D7</f>
        <v>22712080.41</v>
      </c>
      <c r="E3" s="16">
        <f>'Sales and Costs-Cons'!E7</f>
        <v>23362875.53</v>
      </c>
      <c r="F3" s="16">
        <f>'Sales and Costs-Cons'!F7</f>
        <v>24034958.93</v>
      </c>
      <c r="G3" s="16">
        <f>'Sales and Costs-Cons'!G7</f>
        <v>24729088.33</v>
      </c>
      <c r="H3" s="16">
        <f>'Sales and Costs-Cons'!H7</f>
        <v>25446049.86</v>
      </c>
      <c r="I3" s="16">
        <f>'Sales and Costs-Cons'!I7</f>
        <v>26186659.19</v>
      </c>
      <c r="J3" s="16">
        <f>'Sales and Costs-Cons'!J7</f>
        <v>26951762.66</v>
      </c>
      <c r="K3" s="16">
        <f>'Sales and Costs-Cons'!K7</f>
        <v>27742238.5</v>
      </c>
      <c r="L3" s="16">
        <f>'Sales and Costs-Cons'!L7</f>
        <v>28558998.04</v>
      </c>
      <c r="M3" s="16">
        <f>'Sales and Costs-Cons'!M7</f>
        <v>29402987.03</v>
      </c>
    </row>
    <row r="4">
      <c r="A4" s="2"/>
      <c r="B4" s="2"/>
      <c r="C4" s="2"/>
      <c r="D4" s="2"/>
      <c r="E4" s="2"/>
      <c r="F4" s="2"/>
      <c r="G4" s="2"/>
      <c r="H4" s="2"/>
      <c r="I4" s="2"/>
      <c r="J4" s="2"/>
      <c r="K4" s="2"/>
      <c r="L4" s="2"/>
      <c r="M4" s="2"/>
    </row>
    <row r="5">
      <c r="A5" s="22" t="s">
        <v>70</v>
      </c>
      <c r="B5" s="2"/>
      <c r="C5" s="2"/>
      <c r="D5" s="2"/>
      <c r="E5" s="2"/>
      <c r="F5" s="2"/>
      <c r="G5" s="2"/>
      <c r="H5" s="2"/>
      <c r="I5" s="2"/>
      <c r="J5" s="2"/>
      <c r="K5" s="2"/>
      <c r="L5" s="2"/>
      <c r="M5" s="2"/>
    </row>
    <row r="6">
      <c r="A6" s="2" t="s">
        <v>71</v>
      </c>
      <c r="B6" s="16">
        <f>Purchases!B7</f>
        <v>18951068.12</v>
      </c>
      <c r="C6" s="16">
        <f>Purchases!C7</f>
        <v>19489514.91</v>
      </c>
      <c r="D6" s="16">
        <f>Purchases!D7</f>
        <v>20045464.04</v>
      </c>
      <c r="E6" s="16">
        <f>Purchases!E7</f>
        <v>20619535.69</v>
      </c>
      <c r="F6" s="16">
        <f>Purchases!F7</f>
        <v>21212373.23</v>
      </c>
      <c r="G6" s="16">
        <f>Purchases!G7</f>
        <v>21824644.13</v>
      </c>
      <c r="H6" s="16">
        <f>Purchases!H7</f>
        <v>22457040.85</v>
      </c>
      <c r="I6" s="16">
        <f>Purchases!I7</f>
        <v>23110281.88</v>
      </c>
      <c r="J6" s="16">
        <f>Purchases!J7</f>
        <v>23785112.69</v>
      </c>
      <c r="K6" s="16">
        <f>Purchases!K7</f>
        <v>24482306.82</v>
      </c>
      <c r="L6" s="16">
        <f>Purchases!L7</f>
        <v>25202666.96</v>
      </c>
      <c r="M6" s="16">
        <f>Purchases!M7</f>
        <v>25947026.09</v>
      </c>
    </row>
    <row r="7">
      <c r="A7" s="2" t="s">
        <v>72</v>
      </c>
      <c r="B7" s="16">
        <f>'Sales and Costs-Cons'!B74+'Sales and Costs-Cons'!B75+'Sales and Costs-Cons'!B76</f>
        <v>1243000</v>
      </c>
      <c r="C7" s="16">
        <f>'Sales and Costs-Cons'!C74+'Sales and Costs-Cons'!C75+'Sales and Costs-Cons'!C76</f>
        <v>1243000</v>
      </c>
      <c r="D7" s="16">
        <f>'Sales and Costs-Cons'!D74+'Sales and Costs-Cons'!D75+'Sales and Costs-Cons'!D76</f>
        <v>1243000</v>
      </c>
      <c r="E7" s="16">
        <f>'Sales and Costs-Cons'!E74+'Sales and Costs-Cons'!E75+'Sales and Costs-Cons'!E76</f>
        <v>1243000</v>
      </c>
      <c r="F7" s="16">
        <f>'Sales and Costs-Cons'!F74+'Sales and Costs-Cons'!F75+'Sales and Costs-Cons'!F76</f>
        <v>1243000</v>
      </c>
      <c r="G7" s="16">
        <f>'Sales and Costs-Cons'!G74+'Sales and Costs-Cons'!G75+'Sales and Costs-Cons'!G76</f>
        <v>1243000</v>
      </c>
      <c r="H7" s="16">
        <f>'Sales and Costs-Cons'!H74+'Sales and Costs-Cons'!H75+'Sales and Costs-Cons'!H76</f>
        <v>1243000</v>
      </c>
      <c r="I7" s="16">
        <f>'Sales and Costs-Cons'!I74+'Sales and Costs-Cons'!I75+'Sales and Costs-Cons'!I76</f>
        <v>1243000</v>
      </c>
      <c r="J7" s="16">
        <f>'Sales and Costs-Cons'!J74+'Sales and Costs-Cons'!J75+'Sales and Costs-Cons'!J76</f>
        <v>1243000</v>
      </c>
      <c r="K7" s="16">
        <f>'Sales and Costs-Cons'!K74+'Sales and Costs-Cons'!K75+'Sales and Costs-Cons'!K76</f>
        <v>1243000</v>
      </c>
      <c r="L7" s="16">
        <f>'Sales and Costs-Cons'!L74+'Sales and Costs-Cons'!L75+'Sales and Costs-Cons'!L76</f>
        <v>1243000</v>
      </c>
      <c r="M7" s="16">
        <f>'Sales and Costs-Cons'!M74+'Sales and Costs-Cons'!M75+'Sales and Costs-Cons'!M76</f>
        <v>1243000</v>
      </c>
    </row>
    <row r="8">
      <c r="A8" s="22" t="s">
        <v>73</v>
      </c>
      <c r="B8" s="16">
        <f t="shared" ref="B8:M8" si="1">B3-B6-B7</f>
        <v>1277391.88</v>
      </c>
      <c r="C8" s="16">
        <f t="shared" si="1"/>
        <v>1349328.33</v>
      </c>
      <c r="D8" s="16">
        <f t="shared" si="1"/>
        <v>1423616.375</v>
      </c>
      <c r="E8" s="16">
        <f t="shared" si="1"/>
        <v>1500339.838</v>
      </c>
      <c r="F8" s="16">
        <f t="shared" si="1"/>
        <v>1579585.697</v>
      </c>
      <c r="G8" s="16">
        <f t="shared" si="1"/>
        <v>1661444.203</v>
      </c>
      <c r="H8" s="16">
        <f t="shared" si="1"/>
        <v>1746009.012</v>
      </c>
      <c r="I8" s="16">
        <f t="shared" si="1"/>
        <v>1833377.314</v>
      </c>
      <c r="J8" s="16">
        <f t="shared" si="1"/>
        <v>1923649.975</v>
      </c>
      <c r="K8" s="16">
        <f t="shared" si="1"/>
        <v>2016931.677</v>
      </c>
      <c r="L8" s="16">
        <f t="shared" si="1"/>
        <v>2113331.072</v>
      </c>
      <c r="M8" s="16">
        <f t="shared" si="1"/>
        <v>2212960.935</v>
      </c>
    </row>
    <row r="9">
      <c r="A9" s="2"/>
      <c r="B9" s="2"/>
      <c r="C9" s="2"/>
      <c r="D9" s="2"/>
      <c r="E9" s="2"/>
      <c r="F9" s="2"/>
      <c r="G9" s="2"/>
      <c r="H9" s="2"/>
      <c r="I9" s="2"/>
      <c r="J9" s="2"/>
      <c r="K9" s="2"/>
      <c r="L9" s="2"/>
      <c r="M9" s="2"/>
    </row>
    <row r="10">
      <c r="A10" s="22" t="s">
        <v>74</v>
      </c>
      <c r="B10" s="2"/>
      <c r="C10" s="2"/>
      <c r="D10" s="2"/>
      <c r="E10" s="2"/>
      <c r="F10" s="2"/>
      <c r="G10" s="2"/>
      <c r="H10" s="2"/>
      <c r="I10" s="2"/>
      <c r="J10" s="2"/>
      <c r="K10" s="2"/>
      <c r="L10" s="2"/>
      <c r="M10" s="2"/>
    </row>
    <row r="11">
      <c r="A11" s="2" t="s">
        <v>75</v>
      </c>
      <c r="B11" s="8">
        <v>0.0</v>
      </c>
      <c r="C11" s="16">
        <f t="shared" ref="C11:M11" si="2">B13</f>
        <v>1277391.88</v>
      </c>
      <c r="D11" s="16">
        <f t="shared" si="2"/>
        <v>2626720.21</v>
      </c>
      <c r="E11" s="16">
        <f t="shared" si="2"/>
        <v>4050336.585</v>
      </c>
      <c r="F11" s="16">
        <f t="shared" si="2"/>
        <v>5550676.423</v>
      </c>
      <c r="G11" s="16">
        <f t="shared" si="2"/>
        <v>7130262.119</v>
      </c>
      <c r="H11" s="16">
        <f t="shared" si="2"/>
        <v>8791706.323</v>
      </c>
      <c r="I11" s="16">
        <f t="shared" si="2"/>
        <v>10537715.33</v>
      </c>
      <c r="J11" s="16">
        <f t="shared" si="2"/>
        <v>12371092.65</v>
      </c>
      <c r="K11" s="16">
        <f t="shared" si="2"/>
        <v>14294742.62</v>
      </c>
      <c r="L11" s="16">
        <f t="shared" si="2"/>
        <v>16311674.3</v>
      </c>
      <c r="M11" s="16">
        <f t="shared" si="2"/>
        <v>18425005.37</v>
      </c>
    </row>
    <row r="12">
      <c r="A12" s="2" t="s">
        <v>73</v>
      </c>
      <c r="B12" s="16">
        <f t="shared" ref="B12:M12" si="3">B8</f>
        <v>1277391.88</v>
      </c>
      <c r="C12" s="16">
        <f t="shared" si="3"/>
        <v>1349328.33</v>
      </c>
      <c r="D12" s="16">
        <f t="shared" si="3"/>
        <v>1423616.375</v>
      </c>
      <c r="E12" s="16">
        <f t="shared" si="3"/>
        <v>1500339.838</v>
      </c>
      <c r="F12" s="16">
        <f t="shared" si="3"/>
        <v>1579585.697</v>
      </c>
      <c r="G12" s="16">
        <f t="shared" si="3"/>
        <v>1661444.203</v>
      </c>
      <c r="H12" s="16">
        <f t="shared" si="3"/>
        <v>1746009.012</v>
      </c>
      <c r="I12" s="16">
        <f t="shared" si="3"/>
        <v>1833377.314</v>
      </c>
      <c r="J12" s="16">
        <f t="shared" si="3"/>
        <v>1923649.975</v>
      </c>
      <c r="K12" s="16">
        <f t="shared" si="3"/>
        <v>2016931.677</v>
      </c>
      <c r="L12" s="16">
        <f t="shared" si="3"/>
        <v>2113331.072</v>
      </c>
      <c r="M12" s="16">
        <f t="shared" si="3"/>
        <v>2212960.935</v>
      </c>
    </row>
    <row r="13">
      <c r="A13" s="2" t="s">
        <v>76</v>
      </c>
      <c r="B13" s="16">
        <f t="shared" ref="B13:M13" si="4">B11+B12</f>
        <v>1277391.88</v>
      </c>
      <c r="C13" s="16">
        <f t="shared" si="4"/>
        <v>2626720.21</v>
      </c>
      <c r="D13" s="16">
        <f t="shared" si="4"/>
        <v>4050336.585</v>
      </c>
      <c r="E13" s="16">
        <f t="shared" si="4"/>
        <v>5550676.423</v>
      </c>
      <c r="F13" s="16">
        <f t="shared" si="4"/>
        <v>7130262.119</v>
      </c>
      <c r="G13" s="16">
        <f t="shared" si="4"/>
        <v>8791706.323</v>
      </c>
      <c r="H13" s="16">
        <f t="shared" si="4"/>
        <v>10537715.33</v>
      </c>
      <c r="I13" s="16">
        <f t="shared" si="4"/>
        <v>12371092.65</v>
      </c>
      <c r="J13" s="16">
        <f t="shared" si="4"/>
        <v>14294742.62</v>
      </c>
      <c r="K13" s="16">
        <f t="shared" si="4"/>
        <v>16311674.3</v>
      </c>
      <c r="L13" s="16">
        <f t="shared" si="4"/>
        <v>18425005.37</v>
      </c>
      <c r="M13" s="16">
        <f t="shared" si="4"/>
        <v>20637966.31</v>
      </c>
    </row>
    <row r="14">
      <c r="A14" s="2"/>
      <c r="B14" s="2"/>
      <c r="C14" s="2"/>
      <c r="D14" s="2"/>
      <c r="E14" s="2"/>
      <c r="F14" s="2"/>
      <c r="G14" s="2"/>
      <c r="H14" s="2"/>
      <c r="I14" s="2"/>
      <c r="J14" s="2"/>
      <c r="K14" s="2"/>
      <c r="L14" s="2"/>
      <c r="M14" s="2"/>
    </row>
  </sheetData>
  <drawing r:id="rId1"/>
</worksheet>
</file>