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Cons"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<sst xmlns="http://schemas.openxmlformats.org/spreadsheetml/2006/main" count="553" uniqueCount="88">
  <si>
    <t>Description</t>
  </si>
  <si>
    <t>A company runs an electronics store that sells Digital Camera, Smart TV, Speakers, Home Theatre. In the first month, it sold 400 digital camera at an ASP (average selling price) of Rs 25000  per camera, 500 Smart TV at an ASP of Rs 30000, 300 Speakers at an ASP of Rs 5000, 200 Home Theatre at an ASP of Rs 15000.</t>
  </si>
  <si>
    <t xml:space="preserve">The store estimates that the number of digital camera it will sell will increase by 3.0% every month while the ASP will increase by 0.5% every month. </t>
  </si>
  <si>
    <t xml:space="preserve">It estimates that the number of smart tv it will sell will increase by 2.0% every month while the ASP will increase by 0.9% every month. </t>
  </si>
  <si>
    <t xml:space="preserve">It estimates that the number of speakers it will sell will increase by 1.0% every month while the ASP will increase by 0.4% every month. </t>
  </si>
  <si>
    <t xml:space="preserve">It estimates that the number of home theatre it will sell will increase by 1.0% every month while the ASP will increase by 1% every month. </t>
  </si>
  <si>
    <t xml:space="preserve">The store sells various brands of digital camera, smart tv, speakers, home theatre like LG, Chroma, Sony, Samsung, Xiaomi,Panasonic, others. </t>
  </si>
  <si>
    <t>It estimates that the value share of various brands in its digital camera sales will be LG : 12%, Chroma : 8%, Sony : 15%, Samsung : 20%, Xiaomi : 18%,Panasonic : 10%, others : 17%.</t>
  </si>
  <si>
    <t>It estimates that the value share of various brands in its smart tv sales will be LG : 10%, Chroma : 5%, Sony : 12%, Samsung : 15%, Xiaomi : 20%,Panasonic : 8%, others : 30%.</t>
  </si>
  <si>
    <t>It estimates that the value share of various brands in its speakers sales will be LG : 5%, Chroma : 3%, Sony : 6%, Samsung : 8%, Xiaomi : 15%,Panasonic : 5%, others : 58%.</t>
  </si>
  <si>
    <t>It estimates that the value share of various brands in its home theatre sales will be LG : 8%, Chroma : 0%, Sony : 10%, Samsung : 12%, Xiaomi : 0%,Panasonic : 9%, others : 61%.</t>
  </si>
  <si>
    <t>The store estimates that the margins of various brands in its digital camera sales will be LG : 5%, Chroma : 8%, Sony : 10%, Samsung : 12%, Xiaomi : 15%,Panasonic : 3%, others : 5%.</t>
  </si>
  <si>
    <t>It estimates that the margins of various brands in its smart tv sales will be LG : 4%, Chroma : 3%, Sony : 8%, Samsung : 12%, Xiaomi : 15%,Panasonic : 5%, others : 3%.</t>
  </si>
  <si>
    <t>It estimates that the margins of various brands in its speakers sales will be LG : 5%, Chroma : 8%, Sony : 10%, Samsung : 12%, Xiaomi : 15%,Panasonic : 4%, others : 2%.</t>
  </si>
  <si>
    <t>It estimates that the margins of various brands in its home theatre sales will be LG : 5%, Chroma : 0%, Sony : 3%, Samsung : 10%, Xiaomi : 0%,Panasonic : 8%, others : 2%.</t>
  </si>
  <si>
    <t>The store has a monthly rent of Rs 1,00,000, a monthly electricity bill of Rs 50,000 and a salary expense of Rs 80,000.</t>
  </si>
  <si>
    <t>Create a model for the mobile store for 12 months</t>
  </si>
  <si>
    <t>Camera</t>
  </si>
  <si>
    <t>Smart TV</t>
  </si>
  <si>
    <t>Speakers</t>
  </si>
  <si>
    <t>Home Theatre</t>
  </si>
  <si>
    <t>Store 1</t>
  </si>
  <si>
    <t xml:space="preserve">units </t>
  </si>
  <si>
    <t>ASP</t>
  </si>
  <si>
    <t>Units growth</t>
  </si>
  <si>
    <t>ASP growth</t>
  </si>
  <si>
    <t>Store 2</t>
  </si>
  <si>
    <t>Store 3</t>
  </si>
  <si>
    <t>Brandwise</t>
  </si>
  <si>
    <t>LG</t>
  </si>
  <si>
    <t>Chroma</t>
  </si>
  <si>
    <t>Sony</t>
  </si>
  <si>
    <t>Samsung</t>
  </si>
  <si>
    <t>Xiaomi</t>
  </si>
  <si>
    <t>Panasonic</t>
  </si>
  <si>
    <t>Others</t>
  </si>
  <si>
    <t>Margins</t>
  </si>
  <si>
    <t>Other Expenses</t>
  </si>
  <si>
    <t>Rent</t>
  </si>
  <si>
    <t>Electricity</t>
  </si>
  <si>
    <t>Salary</t>
  </si>
  <si>
    <t>M1</t>
  </si>
  <si>
    <t>M2</t>
  </si>
  <si>
    <t>M3</t>
  </si>
  <si>
    <t>M4</t>
  </si>
  <si>
    <t>M5</t>
  </si>
  <si>
    <t>M6</t>
  </si>
  <si>
    <t>M7</t>
  </si>
  <si>
    <t>M8</t>
  </si>
  <si>
    <t>M9</t>
  </si>
  <si>
    <t>M10</t>
  </si>
  <si>
    <t>M11</t>
  </si>
  <si>
    <t>M12</t>
  </si>
  <si>
    <t>Sales (Units)</t>
  </si>
  <si>
    <t>TV</t>
  </si>
  <si>
    <t>Speaker</t>
  </si>
  <si>
    <t>ASP (in Rs)</t>
  </si>
  <si>
    <t>Sales (in Rs)</t>
  </si>
  <si>
    <t>Total Sales</t>
  </si>
  <si>
    <t>Cost of Goods sold</t>
  </si>
  <si>
    <t>Total Cost of Camera sold</t>
  </si>
  <si>
    <t>Total Cost of TV Sold</t>
  </si>
  <si>
    <t>Total Cost of Speakers sold</t>
  </si>
  <si>
    <t>Total Cost of Home Theatre sold</t>
  </si>
  <si>
    <t>Total Cost of goods sold</t>
  </si>
  <si>
    <t>Other Costs</t>
  </si>
  <si>
    <t>Total Costs</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</si>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</sst>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6.0"/>
      <color theme="1"/>
      <name val="Arial"/>
    </font>
    <font>
      <color theme="1"/>
      <name val="Arial"/>
    </font>
    <font>
      <color theme="1"/>
      <name val="Arial"/>
      <scheme val="minor"/>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10" xfId="0" applyAlignment="1" applyFont="1" applyNumberFormat="1">
      <alignment horizontal="right" vertical="bottom"/>
    </xf>
    <xf borderId="0" fillId="0" fontId="2" numFmtId="4" xfId="0" applyAlignment="1" applyFont="1" applyNumberFormat="1">
      <alignment horizontal="right" vertical="bottom"/>
    </xf>
    <xf borderId="0" fillId="0" fontId="2" numFmtId="3" xfId="0" applyAlignment="1" applyFont="1" applyNumberFormat="1">
      <alignment horizontal="right" readingOrder="0" vertical="bottom"/>
    </xf>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2" numFmtId="3" xfId="0" applyAlignment="1" applyFont="1" applyNumberFormat="1">
      <alignment horizontal="right" vertical="bottom"/>
    </xf>
    <xf borderId="0" fillId="0" fontId="2" numFmtId="4" xfId="0" applyAlignment="1" applyFont="1" applyNumberFormat="1">
      <alignment vertical="bottom"/>
    </xf>
    <xf borderId="0" fillId="0" fontId="2" numFmtId="3" xfId="0" applyAlignment="1" applyFont="1" applyNumberFormat="1">
      <alignment readingOrder="0" vertical="bottom"/>
    </xf>
    <xf borderId="0" fillId="0" fontId="2" numFmtId="1" xfId="0" applyAlignment="1" applyFont="1" applyNumberFormat="1">
      <alignment horizontal="right" vertical="bottom"/>
    </xf>
    <xf borderId="0" fillId="0" fontId="2" numFmtId="3" xfId="0" applyAlignment="1" applyFont="1" applyNumberFormat="1">
      <alignment vertical="bottom"/>
    </xf>
    <xf borderId="0" fillId="0" fontId="3" numFmtId="3" xfId="0" applyFont="1" applyNumberFormat="1"/>
    <xf borderId="0" fillId="0" fontId="2" numFmtId="0" xfId="0" applyAlignment="1" applyFont="1">
      <alignment shrinkToFit="0" vertical="bottom" wrapText="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75"/>
  </cols>
  <sheetData>
    <row r="1">
      <c r="A1" s="1" t="s">
        <v>0</v>
      </c>
    </row>
    <row r="2" hidden="1">
      <c r="A2" s="2" t="s">
        <v>1</v>
      </c>
    </row>
    <row r="3" hidden="1">
      <c r="A3" s="2" t="s">
        <v>2</v>
      </c>
    </row>
    <row r="4" hidden="1">
      <c r="A4" s="2" t="s">
        <v>3</v>
      </c>
    </row>
    <row r="5" hidden="1">
      <c r="A5" s="2" t="s">
        <v>4</v>
      </c>
    </row>
    <row r="6" hidden="1">
      <c r="A6" s="2" t="s">
        <v>5</v>
      </c>
    </row>
    <row r="7" hidden="1">
      <c r="A7" s="2" t="s">
        <v>6</v>
      </c>
    </row>
    <row r="8" hidden="1">
      <c r="A8" s="2" t="s">
        <v>7</v>
      </c>
    </row>
    <row r="9" hidden="1">
      <c r="A9" s="2" t="s">
        <v>8</v>
      </c>
    </row>
    <row r="10" hidden="1">
      <c r="A10" s="2" t="s">
        <v>9</v>
      </c>
    </row>
    <row r="11" hidden="1">
      <c r="A11" s="2" t="s">
        <v>10</v>
      </c>
    </row>
    <row r="12" hidden="1">
      <c r="A12" s="2" t="s">
        <v>11</v>
      </c>
    </row>
    <row r="13" hidden="1">
      <c r="A13" s="2" t="s">
        <v>12</v>
      </c>
    </row>
    <row r="14" hidden="1">
      <c r="A14" s="2" t="s">
        <v>13</v>
      </c>
    </row>
    <row r="15" hidden="1">
      <c r="A15" s="2" t="s">
        <v>14</v>
      </c>
    </row>
    <row r="16" hidden="1">
      <c r="A16" s="2" t="s">
        <v>15</v>
      </c>
    </row>
    <row r="17" hidden="1">
      <c r="A17" s="1" t="s">
        <v>16</v>
      </c>
    </row>
    <row r="18" hidden="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19" t="s">
        <v>79</v>
      </c>
      <c r="B2" s="3"/>
      <c r="C2" s="3"/>
      <c r="D2" s="3"/>
      <c r="E2" s="3"/>
      <c r="F2" s="3"/>
      <c r="G2" s="3"/>
      <c r="H2" s="3"/>
      <c r="I2" s="3"/>
      <c r="J2" s="3"/>
      <c r="K2" s="3"/>
      <c r="L2" s="3"/>
      <c r="M2" s="3"/>
    </row>
    <row r="3">
      <c r="A3" s="3" t="s">
        <v>76</v>
      </c>
      <c r="B3" s="12">
        <f>'Cash Details'!B13</f>
        <v>6728694</v>
      </c>
      <c r="C3" s="12">
        <f>'Cash Details'!C13</f>
        <v>13640532</v>
      </c>
      <c r="D3" s="12">
        <f>'Cash Details'!D13</f>
        <v>20740242.96</v>
      </c>
      <c r="E3" s="12">
        <f>'Cash Details'!E13</f>
        <v>28032684.03</v>
      </c>
      <c r="F3" s="12">
        <f>'Cash Details'!F13</f>
        <v>35522844.13</v>
      </c>
      <c r="G3" s="12">
        <f>'Cash Details'!G13</f>
        <v>43215847.7</v>
      </c>
      <c r="H3" s="12">
        <f>'Cash Details'!H13</f>
        <v>51116958.56</v>
      </c>
      <c r="I3" s="12">
        <f>'Cash Details'!I13</f>
        <v>59231583.86</v>
      </c>
      <c r="J3" s="12">
        <f>'Cash Details'!J13</f>
        <v>67565278.16</v>
      </c>
      <c r="K3" s="12">
        <f>'Cash Details'!K13</f>
        <v>76123747.62</v>
      </c>
      <c r="L3" s="12">
        <f>'Cash Details'!L13</f>
        <v>84912854.32</v>
      </c>
      <c r="M3" s="12">
        <f>'Cash Details'!M13</f>
        <v>93938620.74</v>
      </c>
    </row>
    <row r="4">
      <c r="A4" s="3"/>
      <c r="B4" s="3"/>
      <c r="C4" s="3"/>
      <c r="D4" s="3"/>
      <c r="E4" s="3"/>
      <c r="F4" s="3"/>
      <c r="G4" s="3"/>
      <c r="H4" s="3"/>
      <c r="I4" s="3"/>
      <c r="J4" s="3"/>
      <c r="K4" s="3"/>
      <c r="L4" s="3"/>
      <c r="M4" s="3"/>
    </row>
    <row r="5">
      <c r="A5" s="19" t="s">
        <v>80</v>
      </c>
      <c r="B5" s="12">
        <f t="shared" ref="B5:M5" si="1">B3</f>
        <v>6728694</v>
      </c>
      <c r="C5" s="12">
        <f t="shared" si="1"/>
        <v>13640532</v>
      </c>
      <c r="D5" s="12">
        <f t="shared" si="1"/>
        <v>20740242.96</v>
      </c>
      <c r="E5" s="12">
        <f t="shared" si="1"/>
        <v>28032684.03</v>
      </c>
      <c r="F5" s="12">
        <f t="shared" si="1"/>
        <v>35522844.13</v>
      </c>
      <c r="G5" s="12">
        <f t="shared" si="1"/>
        <v>43215847.7</v>
      </c>
      <c r="H5" s="12">
        <f t="shared" si="1"/>
        <v>51116958.56</v>
      </c>
      <c r="I5" s="12">
        <f t="shared" si="1"/>
        <v>59231583.86</v>
      </c>
      <c r="J5" s="12">
        <f t="shared" si="1"/>
        <v>67565278.16</v>
      </c>
      <c r="K5" s="12">
        <f t="shared" si="1"/>
        <v>76123747.62</v>
      </c>
      <c r="L5" s="12">
        <f t="shared" si="1"/>
        <v>84912854.32</v>
      </c>
      <c r="M5" s="12">
        <f t="shared" si="1"/>
        <v>93938620.74</v>
      </c>
    </row>
    <row r="6">
      <c r="A6" s="3"/>
      <c r="B6" s="3"/>
      <c r="C6" s="3"/>
      <c r="D6" s="3"/>
      <c r="E6" s="3"/>
      <c r="F6" s="3"/>
      <c r="G6" s="3"/>
      <c r="H6" s="3"/>
      <c r="I6" s="3"/>
      <c r="J6" s="3"/>
      <c r="K6" s="3"/>
      <c r="L6" s="3"/>
      <c r="M6" s="3"/>
    </row>
    <row r="7">
      <c r="A7" s="19" t="s">
        <v>81</v>
      </c>
      <c r="B7" s="3"/>
      <c r="C7" s="3"/>
      <c r="D7" s="3"/>
      <c r="E7" s="3"/>
      <c r="F7" s="3"/>
      <c r="G7" s="3"/>
      <c r="H7" s="3"/>
      <c r="I7" s="3"/>
      <c r="J7" s="3"/>
      <c r="K7" s="3"/>
      <c r="L7" s="3"/>
      <c r="M7" s="3"/>
    </row>
    <row r="8">
      <c r="A8" s="3"/>
      <c r="B8" s="3"/>
      <c r="C8" s="3"/>
      <c r="D8" s="3"/>
      <c r="E8" s="3"/>
      <c r="F8" s="3"/>
      <c r="G8" s="3"/>
      <c r="H8" s="3"/>
      <c r="I8" s="3"/>
      <c r="J8" s="3"/>
      <c r="K8" s="3"/>
      <c r="L8" s="3"/>
      <c r="M8" s="3"/>
    </row>
    <row r="9">
      <c r="A9" s="19" t="s">
        <v>82</v>
      </c>
      <c r="B9" s="5">
        <v>0.0</v>
      </c>
      <c r="C9" s="5">
        <v>0.0</v>
      </c>
      <c r="D9" s="5">
        <v>0.0</v>
      </c>
      <c r="E9" s="5">
        <v>0.0</v>
      </c>
      <c r="F9" s="5">
        <v>0.0</v>
      </c>
      <c r="G9" s="5">
        <v>0.0</v>
      </c>
      <c r="H9" s="5">
        <v>0.0</v>
      </c>
      <c r="I9" s="5">
        <v>0.0</v>
      </c>
      <c r="J9" s="5">
        <v>0.0</v>
      </c>
      <c r="K9" s="5">
        <v>0.0</v>
      </c>
      <c r="L9" s="5">
        <v>0.0</v>
      </c>
      <c r="M9" s="5">
        <v>0.0</v>
      </c>
    </row>
    <row r="10">
      <c r="A10" s="3"/>
      <c r="B10" s="3"/>
      <c r="C10" s="3"/>
      <c r="D10" s="3"/>
      <c r="E10" s="3"/>
      <c r="F10" s="3"/>
      <c r="G10" s="3"/>
      <c r="H10" s="3"/>
      <c r="I10" s="3"/>
      <c r="J10" s="3"/>
      <c r="K10" s="3"/>
      <c r="L10" s="3"/>
      <c r="M10" s="3"/>
    </row>
    <row r="11">
      <c r="A11" s="19" t="s">
        <v>83</v>
      </c>
      <c r="B11" s="12">
        <f t="shared" ref="B11:M11" si="2">B5-B9</f>
        <v>6728694</v>
      </c>
      <c r="C11" s="12">
        <f t="shared" si="2"/>
        <v>13640532</v>
      </c>
      <c r="D11" s="12">
        <f t="shared" si="2"/>
        <v>20740242.96</v>
      </c>
      <c r="E11" s="12">
        <f t="shared" si="2"/>
        <v>28032684.03</v>
      </c>
      <c r="F11" s="12">
        <f t="shared" si="2"/>
        <v>35522844.13</v>
      </c>
      <c r="G11" s="12">
        <f t="shared" si="2"/>
        <v>43215847.7</v>
      </c>
      <c r="H11" s="12">
        <f t="shared" si="2"/>
        <v>51116958.56</v>
      </c>
      <c r="I11" s="12">
        <f t="shared" si="2"/>
        <v>59231583.86</v>
      </c>
      <c r="J11" s="12">
        <f t="shared" si="2"/>
        <v>67565278.16</v>
      </c>
      <c r="K11" s="12">
        <f t="shared" si="2"/>
        <v>76123747.62</v>
      </c>
      <c r="L11" s="12">
        <f t="shared" si="2"/>
        <v>84912854.32</v>
      </c>
      <c r="M11" s="12">
        <f t="shared" si="2"/>
        <v>93938620.74</v>
      </c>
    </row>
    <row r="12">
      <c r="A12" s="3"/>
      <c r="B12" s="3"/>
      <c r="C12" s="3"/>
      <c r="D12" s="3"/>
      <c r="E12" s="3"/>
      <c r="F12" s="3"/>
      <c r="G12" s="3"/>
      <c r="H12" s="3"/>
      <c r="I12" s="3"/>
      <c r="J12" s="3"/>
      <c r="K12" s="3"/>
      <c r="L12" s="3"/>
      <c r="M12" s="3"/>
    </row>
    <row r="13">
      <c r="A13" s="3" t="s">
        <v>84</v>
      </c>
      <c r="B13" s="5">
        <v>0.0</v>
      </c>
      <c r="C13" s="12">
        <f t="shared" ref="C13:M13" si="3">B15</f>
        <v>6728694</v>
      </c>
      <c r="D13" s="12">
        <f t="shared" si="3"/>
        <v>13640532</v>
      </c>
      <c r="E13" s="12">
        <f t="shared" si="3"/>
        <v>20740242.96</v>
      </c>
      <c r="F13" s="12">
        <f t="shared" si="3"/>
        <v>28032684.03</v>
      </c>
      <c r="G13" s="12">
        <f t="shared" si="3"/>
        <v>35522844.13</v>
      </c>
      <c r="H13" s="12">
        <f t="shared" si="3"/>
        <v>43215847.7</v>
      </c>
      <c r="I13" s="12">
        <f t="shared" si="3"/>
        <v>51116958.56</v>
      </c>
      <c r="J13" s="12">
        <f t="shared" si="3"/>
        <v>59231583.86</v>
      </c>
      <c r="K13" s="12">
        <f t="shared" si="3"/>
        <v>67565278.16</v>
      </c>
      <c r="L13" s="12">
        <f t="shared" si="3"/>
        <v>76123747.62</v>
      </c>
      <c r="M13" s="12">
        <f t="shared" si="3"/>
        <v>84912854.32</v>
      </c>
    </row>
    <row r="14">
      <c r="A14" s="3" t="s">
        <v>85</v>
      </c>
      <c r="B14" s="12">
        <f>'Sales and Costs-Cons'!B96</f>
        <v>6728694</v>
      </c>
      <c r="C14" s="12">
        <f>'Sales and Costs-Cons'!C96</f>
        <v>6911837.996</v>
      </c>
      <c r="D14" s="12">
        <f>'Sales and Costs-Cons'!D96</f>
        <v>7099710.966</v>
      </c>
      <c r="E14" s="12">
        <f>'Sales and Costs-Cons'!E96</f>
        <v>7292441.071</v>
      </c>
      <c r="F14" s="12">
        <f>'Sales and Costs-Cons'!F96</f>
        <v>7490160.097</v>
      </c>
      <c r="G14" s="12">
        <f>'Sales and Costs-Cons'!G96</f>
        <v>7693003.571</v>
      </c>
      <c r="H14" s="12">
        <f>'Sales and Costs-Cons'!H96</f>
        <v>7901110.862</v>
      </c>
      <c r="I14" s="12">
        <f>'Sales and Costs-Cons'!I96</f>
        <v>8114625.302</v>
      </c>
      <c r="J14" s="12">
        <f>'Sales and Costs-Cons'!J96</f>
        <v>8333694.299</v>
      </c>
      <c r="K14" s="12">
        <f>'Sales and Costs-Cons'!K96</f>
        <v>8558469.457</v>
      </c>
      <c r="L14" s="12">
        <f>'Sales and Costs-Cons'!L96</f>
        <v>8789106.703</v>
      </c>
      <c r="M14" s="12">
        <f>'Sales and Costs-Cons'!M96</f>
        <v>9025766.412</v>
      </c>
    </row>
    <row r="15">
      <c r="A15" s="3" t="s">
        <v>86</v>
      </c>
      <c r="B15" s="12">
        <f t="shared" ref="B15:M15" si="4">B13+B14</f>
        <v>6728694</v>
      </c>
      <c r="C15" s="12">
        <f t="shared" si="4"/>
        <v>13640532</v>
      </c>
      <c r="D15" s="12">
        <f t="shared" si="4"/>
        <v>20740242.96</v>
      </c>
      <c r="E15" s="12">
        <f t="shared" si="4"/>
        <v>28032684.03</v>
      </c>
      <c r="F15" s="12">
        <f t="shared" si="4"/>
        <v>35522844.13</v>
      </c>
      <c r="G15" s="12">
        <f t="shared" si="4"/>
        <v>43215847.7</v>
      </c>
      <c r="H15" s="12">
        <f t="shared" si="4"/>
        <v>51116958.56</v>
      </c>
      <c r="I15" s="12">
        <f t="shared" si="4"/>
        <v>59231583.86</v>
      </c>
      <c r="J15" s="12">
        <f t="shared" si="4"/>
        <v>67565278.16</v>
      </c>
      <c r="K15" s="12">
        <f t="shared" si="4"/>
        <v>76123747.62</v>
      </c>
      <c r="L15" s="12">
        <f t="shared" si="4"/>
        <v>84912854.32</v>
      </c>
      <c r="M15" s="12">
        <f t="shared" si="4"/>
        <v>93938620.74</v>
      </c>
    </row>
    <row r="16">
      <c r="A16" s="3"/>
      <c r="B16" s="3"/>
      <c r="C16" s="3"/>
      <c r="D16" s="3"/>
      <c r="E16" s="3"/>
      <c r="F16" s="3"/>
      <c r="G16" s="3"/>
      <c r="H16" s="3"/>
      <c r="I16" s="3"/>
      <c r="J16" s="3"/>
      <c r="K16" s="3"/>
      <c r="L16" s="3"/>
      <c r="M16" s="3"/>
    </row>
    <row r="17">
      <c r="A17" s="19" t="s">
        <v>87</v>
      </c>
      <c r="B17" s="12">
        <f t="shared" ref="B17:M17" si="5">B15-B11</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row>
    <row r="18">
      <c r="A18" s="3"/>
      <c r="B18" s="3"/>
      <c r="C18" s="3"/>
      <c r="D18" s="3"/>
      <c r="E18" s="3"/>
      <c r="F18" s="3"/>
      <c r="G18" s="3"/>
      <c r="H18" s="3"/>
      <c r="I18" s="3"/>
      <c r="J18" s="3"/>
      <c r="K18" s="3"/>
      <c r="L18" s="3"/>
      <c r="M1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17</v>
      </c>
      <c r="C1" s="3" t="s">
        <v>18</v>
      </c>
      <c r="D1" s="3" t="s">
        <v>19</v>
      </c>
      <c r="E1" s="3" t="s">
        <v>20</v>
      </c>
    </row>
    <row r="2">
      <c r="A2" s="4" t="s">
        <v>21</v>
      </c>
      <c r="B2" s="5"/>
      <c r="C2" s="5"/>
      <c r="D2" s="5"/>
      <c r="E2" s="5"/>
    </row>
    <row r="3">
      <c r="A3" s="3" t="s">
        <v>22</v>
      </c>
      <c r="B3" s="5">
        <v>400.0</v>
      </c>
      <c r="C3" s="5">
        <v>500.0</v>
      </c>
      <c r="D3" s="5">
        <v>300.0</v>
      </c>
      <c r="E3" s="5">
        <v>200.0</v>
      </c>
    </row>
    <row r="4">
      <c r="A4" s="3" t="s">
        <v>23</v>
      </c>
      <c r="B4" s="5">
        <v>25000.0</v>
      </c>
      <c r="C4" s="5">
        <v>30000.0</v>
      </c>
      <c r="D4" s="5">
        <v>5000.0</v>
      </c>
      <c r="E4" s="5">
        <v>15000.0</v>
      </c>
    </row>
    <row r="5">
      <c r="A5" s="3" t="s">
        <v>24</v>
      </c>
      <c r="B5" s="6">
        <v>0.03</v>
      </c>
      <c r="C5" s="6">
        <v>0.02</v>
      </c>
      <c r="D5" s="6">
        <v>0.01</v>
      </c>
      <c r="E5" s="6">
        <v>0.01</v>
      </c>
    </row>
    <row r="6">
      <c r="A6" s="3" t="s">
        <v>25</v>
      </c>
      <c r="B6" s="7">
        <v>0.005</v>
      </c>
      <c r="C6" s="7">
        <v>0.009</v>
      </c>
      <c r="D6" s="7">
        <v>0.004</v>
      </c>
      <c r="E6" s="6">
        <v>0.01</v>
      </c>
    </row>
    <row r="7">
      <c r="A7" s="4" t="s">
        <v>26</v>
      </c>
      <c r="B7" s="8"/>
      <c r="C7" s="8"/>
      <c r="D7" s="8"/>
      <c r="E7" s="8"/>
    </row>
    <row r="8">
      <c r="A8" s="3" t="s">
        <v>22</v>
      </c>
      <c r="B8" s="9">
        <v>600.0</v>
      </c>
      <c r="C8" s="9">
        <v>550.0</v>
      </c>
      <c r="D8" s="9">
        <v>380.0</v>
      </c>
      <c r="E8" s="9">
        <v>250.0</v>
      </c>
    </row>
    <row r="9">
      <c r="A9" s="3" t="s">
        <v>23</v>
      </c>
      <c r="B9" s="9">
        <v>28500.0</v>
      </c>
      <c r="C9" s="9">
        <v>35000.0</v>
      </c>
      <c r="D9" s="9">
        <v>7000.0</v>
      </c>
      <c r="E9" s="9">
        <v>18000.0</v>
      </c>
    </row>
    <row r="10">
      <c r="A10" s="3" t="s">
        <v>24</v>
      </c>
      <c r="B10" s="10">
        <v>0.02</v>
      </c>
      <c r="C10" s="10">
        <v>0.01</v>
      </c>
      <c r="D10" s="10">
        <v>0.02</v>
      </c>
      <c r="E10" s="10">
        <v>0.02</v>
      </c>
    </row>
    <row r="11">
      <c r="A11" s="3" t="s">
        <v>25</v>
      </c>
      <c r="B11" s="11">
        <v>0.005</v>
      </c>
      <c r="C11" s="10">
        <v>0.01</v>
      </c>
      <c r="D11" s="10">
        <v>0.01</v>
      </c>
      <c r="E11" s="10">
        <v>0.01</v>
      </c>
    </row>
    <row r="12">
      <c r="A12" s="4" t="s">
        <v>27</v>
      </c>
      <c r="B12" s="12"/>
      <c r="C12" s="12"/>
      <c r="D12" s="12"/>
      <c r="E12" s="12"/>
    </row>
    <row r="13">
      <c r="A13" s="3" t="s">
        <v>22</v>
      </c>
      <c r="B13" s="9">
        <v>380.0</v>
      </c>
      <c r="C13" s="9">
        <v>480.0</v>
      </c>
      <c r="D13" s="9">
        <v>250.0</v>
      </c>
      <c r="E13" s="9">
        <v>160.0</v>
      </c>
    </row>
    <row r="14">
      <c r="A14" s="3" t="s">
        <v>23</v>
      </c>
      <c r="B14" s="9">
        <v>23000.0</v>
      </c>
      <c r="C14" s="9">
        <v>27000.0</v>
      </c>
      <c r="D14" s="9">
        <v>3500.0</v>
      </c>
      <c r="E14" s="9">
        <v>14000.0</v>
      </c>
    </row>
    <row r="15">
      <c r="A15" s="3" t="s">
        <v>24</v>
      </c>
      <c r="B15" s="11">
        <v>0.015</v>
      </c>
      <c r="C15" s="11">
        <v>0.015</v>
      </c>
      <c r="D15" s="11">
        <v>0.005</v>
      </c>
      <c r="E15" s="11">
        <v>0.005</v>
      </c>
    </row>
    <row r="16">
      <c r="A16" s="3" t="s">
        <v>25</v>
      </c>
      <c r="B16" s="11">
        <v>0.005</v>
      </c>
      <c r="C16" s="11">
        <v>0.005</v>
      </c>
      <c r="D16" s="11">
        <v>0.005</v>
      </c>
      <c r="E16" s="11">
        <v>0.005</v>
      </c>
    </row>
    <row r="17">
      <c r="A17" s="3"/>
      <c r="B17" s="13"/>
      <c r="C17" s="13"/>
      <c r="D17" s="13"/>
      <c r="E17" s="13"/>
    </row>
    <row r="18">
      <c r="A18" s="3" t="s">
        <v>28</v>
      </c>
      <c r="B18" s="3" t="s">
        <v>17</v>
      </c>
      <c r="C18" s="3" t="s">
        <v>18</v>
      </c>
      <c r="D18" s="3" t="s">
        <v>19</v>
      </c>
      <c r="E18" s="3" t="s">
        <v>20</v>
      </c>
    </row>
    <row r="19">
      <c r="A19" s="3" t="s">
        <v>29</v>
      </c>
      <c r="B19" s="6">
        <v>0.12</v>
      </c>
      <c r="C19" s="6">
        <v>0.1</v>
      </c>
      <c r="D19" s="6">
        <v>0.05</v>
      </c>
      <c r="E19" s="6">
        <v>0.08</v>
      </c>
    </row>
    <row r="20">
      <c r="A20" s="3" t="s">
        <v>30</v>
      </c>
      <c r="B20" s="6">
        <v>0.08</v>
      </c>
      <c r="C20" s="6">
        <v>0.05</v>
      </c>
      <c r="D20" s="6">
        <v>0.03</v>
      </c>
      <c r="E20" s="6">
        <v>0.0</v>
      </c>
    </row>
    <row r="21">
      <c r="A21" s="3" t="s">
        <v>31</v>
      </c>
      <c r="B21" s="6">
        <v>0.15</v>
      </c>
      <c r="C21" s="6">
        <v>0.12</v>
      </c>
      <c r="D21" s="6">
        <v>0.06</v>
      </c>
      <c r="E21" s="6">
        <v>0.1</v>
      </c>
    </row>
    <row r="22">
      <c r="A22" s="3" t="s">
        <v>32</v>
      </c>
      <c r="B22" s="6">
        <v>0.2</v>
      </c>
      <c r="C22" s="6">
        <v>0.15</v>
      </c>
      <c r="D22" s="6">
        <v>0.08</v>
      </c>
      <c r="E22" s="6">
        <v>0.12</v>
      </c>
    </row>
    <row r="23">
      <c r="A23" s="3" t="s">
        <v>33</v>
      </c>
      <c r="B23" s="6">
        <v>0.18</v>
      </c>
      <c r="C23" s="6">
        <v>0.2</v>
      </c>
      <c r="D23" s="6">
        <v>0.15</v>
      </c>
      <c r="E23" s="6">
        <v>0.0</v>
      </c>
    </row>
    <row r="24">
      <c r="A24" s="3" t="s">
        <v>34</v>
      </c>
      <c r="B24" s="6">
        <v>0.1</v>
      </c>
      <c r="C24" s="6">
        <v>0.08</v>
      </c>
      <c r="D24" s="6">
        <v>0.05</v>
      </c>
      <c r="E24" s="6">
        <v>0.09</v>
      </c>
    </row>
    <row r="25">
      <c r="A25" s="3" t="s">
        <v>35</v>
      </c>
      <c r="B25" s="6">
        <v>0.17</v>
      </c>
      <c r="C25" s="6">
        <v>0.3</v>
      </c>
      <c r="D25" s="6">
        <v>0.58</v>
      </c>
      <c r="E25" s="6">
        <v>0.61</v>
      </c>
    </row>
    <row r="26">
      <c r="A26" s="3"/>
      <c r="B26" s="3"/>
      <c r="C26" s="3"/>
      <c r="D26" s="3"/>
      <c r="E26" s="3"/>
    </row>
    <row r="27">
      <c r="A27" s="3" t="s">
        <v>36</v>
      </c>
      <c r="B27" s="3" t="s">
        <v>17</v>
      </c>
      <c r="C27" s="3" t="s">
        <v>18</v>
      </c>
      <c r="D27" s="3" t="s">
        <v>19</v>
      </c>
      <c r="E27" s="3" t="s">
        <v>20</v>
      </c>
    </row>
    <row r="28">
      <c r="A28" s="3" t="s">
        <v>29</v>
      </c>
      <c r="B28" s="6">
        <v>0.05</v>
      </c>
      <c r="C28" s="6">
        <v>0.04</v>
      </c>
      <c r="D28" s="6">
        <v>0.05</v>
      </c>
      <c r="E28" s="6">
        <v>0.05</v>
      </c>
    </row>
    <row r="29">
      <c r="A29" s="3" t="s">
        <v>30</v>
      </c>
      <c r="B29" s="6">
        <v>0.08</v>
      </c>
      <c r="C29" s="6">
        <v>0.03</v>
      </c>
      <c r="D29" s="6">
        <v>0.08</v>
      </c>
      <c r="E29" s="6">
        <v>0.0</v>
      </c>
    </row>
    <row r="30">
      <c r="A30" s="3" t="s">
        <v>31</v>
      </c>
      <c r="B30" s="6">
        <v>0.1</v>
      </c>
      <c r="C30" s="6">
        <v>0.08</v>
      </c>
      <c r="D30" s="6">
        <v>0.1</v>
      </c>
      <c r="E30" s="6">
        <v>0.03</v>
      </c>
    </row>
    <row r="31">
      <c r="A31" s="3" t="s">
        <v>32</v>
      </c>
      <c r="B31" s="6">
        <v>0.12</v>
      </c>
      <c r="C31" s="6">
        <v>0.12</v>
      </c>
      <c r="D31" s="6">
        <v>0.12</v>
      </c>
      <c r="E31" s="6">
        <v>0.1</v>
      </c>
    </row>
    <row r="32">
      <c r="A32" s="3" t="s">
        <v>33</v>
      </c>
      <c r="B32" s="6">
        <v>0.15</v>
      </c>
      <c r="C32" s="6">
        <v>0.15</v>
      </c>
      <c r="D32" s="6">
        <v>0.15</v>
      </c>
      <c r="E32" s="6">
        <v>0.0</v>
      </c>
    </row>
    <row r="33">
      <c r="A33" s="3" t="s">
        <v>34</v>
      </c>
      <c r="B33" s="6">
        <v>0.03</v>
      </c>
      <c r="C33" s="6">
        <v>0.05</v>
      </c>
      <c r="D33" s="6">
        <v>0.04</v>
      </c>
      <c r="E33" s="6">
        <v>0.08</v>
      </c>
    </row>
    <row r="34">
      <c r="A34" s="3" t="s">
        <v>35</v>
      </c>
      <c r="B34" s="6">
        <v>0.05</v>
      </c>
      <c r="C34" s="6">
        <v>0.03</v>
      </c>
      <c r="D34" s="6">
        <v>0.02</v>
      </c>
      <c r="E34" s="6">
        <v>0.02</v>
      </c>
    </row>
    <row r="35">
      <c r="A35" s="3"/>
      <c r="B35" s="3"/>
      <c r="C35" s="3"/>
      <c r="D35" s="3"/>
      <c r="E35" s="3"/>
    </row>
    <row r="36">
      <c r="A36" s="3" t="s">
        <v>37</v>
      </c>
      <c r="B36" s="4" t="s">
        <v>21</v>
      </c>
      <c r="C36" s="4" t="s">
        <v>26</v>
      </c>
      <c r="D36" s="4" t="s">
        <v>27</v>
      </c>
      <c r="E36" s="3"/>
    </row>
    <row r="37">
      <c r="A37" s="3" t="s">
        <v>38</v>
      </c>
      <c r="B37" s="12">
        <v>100000.0</v>
      </c>
      <c r="C37" s="14">
        <v>150000.0</v>
      </c>
      <c r="D37" s="14">
        <v>75000.0</v>
      </c>
      <c r="E37" s="3"/>
    </row>
    <row r="38">
      <c r="A38" s="3" t="s">
        <v>39</v>
      </c>
      <c r="B38" s="12">
        <v>50000.0</v>
      </c>
      <c r="C38" s="14">
        <v>80000.0</v>
      </c>
      <c r="D38" s="14">
        <v>40000.0</v>
      </c>
      <c r="E38" s="3"/>
    </row>
    <row r="39">
      <c r="A39" s="3" t="s">
        <v>40</v>
      </c>
      <c r="B39" s="12">
        <v>80000.0</v>
      </c>
      <c r="C39" s="14">
        <v>100000.0</v>
      </c>
      <c r="D39" s="14">
        <v>70000.0</v>
      </c>
      <c r="E39" s="3"/>
    </row>
    <row r="40">
      <c r="A40" s="3"/>
      <c r="B40" s="3"/>
      <c r="C40" s="3"/>
      <c r="D40" s="3"/>
      <c r="E40" s="3"/>
    </row>
    <row r="41">
      <c r="A41" s="3"/>
      <c r="B41" s="3"/>
      <c r="C41" s="3"/>
      <c r="D41" s="3"/>
      <c r="E4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3" t="s">
        <v>53</v>
      </c>
      <c r="B2" s="3"/>
      <c r="C2" s="3"/>
      <c r="D2" s="3"/>
      <c r="E2" s="3"/>
      <c r="F2" s="3"/>
      <c r="G2" s="3"/>
      <c r="H2" s="3"/>
      <c r="I2" s="3"/>
      <c r="J2" s="3"/>
      <c r="K2" s="3"/>
      <c r="L2" s="3"/>
      <c r="M2" s="3"/>
    </row>
    <row r="3">
      <c r="A3" s="4" t="s">
        <v>21</v>
      </c>
      <c r="B3" s="5"/>
      <c r="C3" s="15"/>
      <c r="D3" s="15"/>
      <c r="E3" s="15"/>
      <c r="F3" s="15"/>
      <c r="G3" s="15"/>
      <c r="H3" s="15"/>
      <c r="I3" s="15"/>
      <c r="J3" s="15"/>
      <c r="K3" s="15"/>
      <c r="L3" s="15"/>
      <c r="M3" s="15"/>
    </row>
    <row r="4">
      <c r="A4" s="3" t="s">
        <v>17</v>
      </c>
      <c r="B4" s="5">
        <f>Assumptions!$B3</f>
        <v>400</v>
      </c>
      <c r="C4" s="15">
        <f>B4*(1+Assumptions!$B5)</f>
        <v>412</v>
      </c>
      <c r="D4" s="15">
        <f>C4*(1+Assumptions!$B5)</f>
        <v>424.36</v>
      </c>
      <c r="E4" s="15">
        <f>D4*(1+Assumptions!$B5)</f>
        <v>437.0908</v>
      </c>
      <c r="F4" s="15">
        <f>E4*(1+Assumptions!$B5)</f>
        <v>450.203524</v>
      </c>
      <c r="G4" s="15">
        <f>F4*(1+Assumptions!$B5)</f>
        <v>463.7096297</v>
      </c>
      <c r="H4" s="15">
        <f>G4*(1+Assumptions!$B5)</f>
        <v>477.6209186</v>
      </c>
      <c r="I4" s="15">
        <f>H4*(1+Assumptions!$B5)</f>
        <v>491.9495462</v>
      </c>
      <c r="J4" s="15">
        <f>I4*(1+Assumptions!$B5)</f>
        <v>506.7080326</v>
      </c>
      <c r="K4" s="15">
        <f>J4*(1+Assumptions!$B5)</f>
        <v>521.9092735</v>
      </c>
      <c r="L4" s="15">
        <f>K4*(1+Assumptions!$B5)</f>
        <v>537.5665517</v>
      </c>
      <c r="M4" s="15">
        <f>L4*(1+Assumptions!$B5)</f>
        <v>553.6935483</v>
      </c>
    </row>
    <row r="5">
      <c r="A5" s="3" t="s">
        <v>54</v>
      </c>
      <c r="B5" s="5">
        <f>Assumptions!$C3</f>
        <v>500</v>
      </c>
      <c r="C5" s="15">
        <f>B5*(1+Assumptions!$C5)</f>
        <v>510</v>
      </c>
      <c r="D5" s="15">
        <f>C5*(1+Assumptions!$C5)</f>
        <v>520.2</v>
      </c>
      <c r="E5" s="15">
        <f>D5*(1+Assumptions!$C5)</f>
        <v>530.604</v>
      </c>
      <c r="F5" s="15">
        <f>E5*(1+Assumptions!$C5)</f>
        <v>541.21608</v>
      </c>
      <c r="G5" s="15">
        <f>F5*(1+Assumptions!$C5)</f>
        <v>552.0404016</v>
      </c>
      <c r="H5" s="15">
        <f>G5*(1+Assumptions!$C5)</f>
        <v>563.0812096</v>
      </c>
      <c r="I5" s="15">
        <f>H5*(1+Assumptions!$C5)</f>
        <v>574.3428338</v>
      </c>
      <c r="J5" s="15">
        <f>I5*(1+Assumptions!$C5)</f>
        <v>585.8296905</v>
      </c>
      <c r="K5" s="15">
        <f>J5*(1+Assumptions!$C5)</f>
        <v>597.5462843</v>
      </c>
      <c r="L5" s="15">
        <f>K5*(1+Assumptions!$C5)</f>
        <v>609.49721</v>
      </c>
      <c r="M5" s="15">
        <f>L5*(1+Assumptions!$C5)</f>
        <v>621.6871542</v>
      </c>
    </row>
    <row r="6">
      <c r="A6" s="3" t="s">
        <v>55</v>
      </c>
      <c r="B6" s="5">
        <f>Assumptions!$D3</f>
        <v>300</v>
      </c>
      <c r="C6" s="15">
        <f>B6*(1+Assumptions!$D5)</f>
        <v>303</v>
      </c>
      <c r="D6" s="15">
        <f>C6*(1+Assumptions!$D5)</f>
        <v>306.03</v>
      </c>
      <c r="E6" s="15">
        <f>D6*(1+Assumptions!$D5)</f>
        <v>309.0903</v>
      </c>
      <c r="F6" s="15">
        <f>E6*(1+Assumptions!$D5)</f>
        <v>312.181203</v>
      </c>
      <c r="G6" s="15">
        <f>F6*(1+Assumptions!$D5)</f>
        <v>315.303015</v>
      </c>
      <c r="H6" s="15">
        <f>G6*(1+Assumptions!$D5)</f>
        <v>318.4560452</v>
      </c>
      <c r="I6" s="15">
        <f>H6*(1+Assumptions!$D5)</f>
        <v>321.6406056</v>
      </c>
      <c r="J6" s="15">
        <f>I6*(1+Assumptions!$D5)</f>
        <v>324.8570117</v>
      </c>
      <c r="K6" s="15">
        <f>J6*(1+Assumptions!$D5)</f>
        <v>328.1055818</v>
      </c>
      <c r="L6" s="15">
        <f>K6*(1+Assumptions!$D5)</f>
        <v>331.3866376</v>
      </c>
      <c r="M6" s="15">
        <f>L6*(1+Assumptions!$D5)</f>
        <v>334.700504</v>
      </c>
    </row>
    <row r="7">
      <c r="A7" s="3" t="s">
        <v>20</v>
      </c>
      <c r="B7" s="5">
        <f>Assumptions!$E3</f>
        <v>200</v>
      </c>
      <c r="C7" s="15">
        <f>B7*(1+Assumptions!$E5)</f>
        <v>202</v>
      </c>
      <c r="D7" s="15">
        <f>C7*(1+Assumptions!$E5)</f>
        <v>204.02</v>
      </c>
      <c r="E7" s="15">
        <f>D7*(1+Assumptions!$E5)</f>
        <v>206.0602</v>
      </c>
      <c r="F7" s="15">
        <f>E7*(1+Assumptions!$E5)</f>
        <v>208.120802</v>
      </c>
      <c r="G7" s="15">
        <f>F7*(1+Assumptions!$E5)</f>
        <v>210.20201</v>
      </c>
      <c r="H7" s="15">
        <f>G7*(1+Assumptions!$E5)</f>
        <v>212.3040301</v>
      </c>
      <c r="I7" s="15">
        <f>H7*(1+Assumptions!$E5)</f>
        <v>214.4270704</v>
      </c>
      <c r="J7" s="15">
        <f>I7*(1+Assumptions!$E5)</f>
        <v>216.5713411</v>
      </c>
      <c r="K7" s="15">
        <f>J7*(1+Assumptions!$E5)</f>
        <v>218.7370545</v>
      </c>
      <c r="L7" s="15">
        <f>K7*(1+Assumptions!$E5)</f>
        <v>220.9244251</v>
      </c>
      <c r="M7" s="15">
        <f>L7*(1+Assumptions!$E5)</f>
        <v>223.1336693</v>
      </c>
    </row>
    <row r="8">
      <c r="A8" s="4" t="s">
        <v>26</v>
      </c>
      <c r="B8" s="5"/>
      <c r="C8" s="15"/>
      <c r="D8" s="15"/>
      <c r="E8" s="15"/>
      <c r="F8" s="15"/>
      <c r="G8" s="15"/>
      <c r="H8" s="15"/>
      <c r="I8" s="15"/>
      <c r="J8" s="15"/>
      <c r="K8" s="15"/>
      <c r="L8" s="15"/>
      <c r="M8" s="15"/>
    </row>
    <row r="9">
      <c r="A9" s="3" t="s">
        <v>17</v>
      </c>
      <c r="B9" s="12">
        <f>Assumptions!$B8</f>
        <v>600</v>
      </c>
      <c r="C9" s="15">
        <f>B9*(1+Assumptions!$B10)</f>
        <v>612</v>
      </c>
      <c r="D9" s="15">
        <f>C9*(1+Assumptions!$B10)</f>
        <v>624.24</v>
      </c>
      <c r="E9" s="15">
        <f>D9*(1+Assumptions!$B10)</f>
        <v>636.7248</v>
      </c>
      <c r="F9" s="15">
        <f>E9*(1+Assumptions!$B10)</f>
        <v>649.459296</v>
      </c>
      <c r="G9" s="15">
        <f>F9*(1+Assumptions!$B10)</f>
        <v>662.4484819</v>
      </c>
      <c r="H9" s="15">
        <f>G9*(1+Assumptions!$B10)</f>
        <v>675.6974516</v>
      </c>
      <c r="I9" s="15">
        <f>H9*(1+Assumptions!$B10)</f>
        <v>689.2114006</v>
      </c>
      <c r="J9" s="15">
        <f>I9*(1+Assumptions!$B10)</f>
        <v>702.9956286</v>
      </c>
      <c r="K9" s="15">
        <f>J9*(1+Assumptions!$B10)</f>
        <v>717.0555412</v>
      </c>
      <c r="L9" s="15">
        <f>K9*(1+Assumptions!$B10)</f>
        <v>731.396652</v>
      </c>
      <c r="M9" s="15">
        <f>L9*(1+Assumptions!$B10)</f>
        <v>746.024585</v>
      </c>
    </row>
    <row r="10">
      <c r="A10" s="3" t="s">
        <v>54</v>
      </c>
      <c r="B10" s="12">
        <f>Assumptions!$C8</f>
        <v>550</v>
      </c>
      <c r="C10" s="15">
        <f>B10*(1+Assumptions!$C10)</f>
        <v>555.5</v>
      </c>
      <c r="D10" s="15">
        <f>C10*(1+Assumptions!$C10)</f>
        <v>561.055</v>
      </c>
      <c r="E10" s="15">
        <f>D10*(1+Assumptions!$C10)</f>
        <v>566.66555</v>
      </c>
      <c r="F10" s="15">
        <f>E10*(1+Assumptions!$C10)</f>
        <v>572.3322055</v>
      </c>
      <c r="G10" s="15">
        <f>F10*(1+Assumptions!$C10)</f>
        <v>578.0555276</v>
      </c>
      <c r="H10" s="15">
        <f>G10*(1+Assumptions!$C10)</f>
        <v>583.8360828</v>
      </c>
      <c r="I10" s="15">
        <f>H10*(1+Assumptions!$C10)</f>
        <v>589.6744437</v>
      </c>
      <c r="J10" s="15">
        <f>I10*(1+Assumptions!$C10)</f>
        <v>595.5711881</v>
      </c>
      <c r="K10" s="15">
        <f>J10*(1+Assumptions!$C10)</f>
        <v>601.5269</v>
      </c>
      <c r="L10" s="15">
        <f>K10*(1+Assumptions!$C10)</f>
        <v>607.542169</v>
      </c>
      <c r="M10" s="15">
        <f>L10*(1+Assumptions!$C10)</f>
        <v>613.6175907</v>
      </c>
    </row>
    <row r="11">
      <c r="A11" s="3" t="s">
        <v>55</v>
      </c>
      <c r="B11" s="12">
        <f>Assumptions!$D8</f>
        <v>380</v>
      </c>
      <c r="C11" s="15">
        <f>B11*(1+Assumptions!$D10)</f>
        <v>387.6</v>
      </c>
      <c r="D11" s="15">
        <f>C11*(1+Assumptions!$D10)</f>
        <v>395.352</v>
      </c>
      <c r="E11" s="15">
        <f>D11*(1+Assumptions!$D10)</f>
        <v>403.25904</v>
      </c>
      <c r="F11" s="15">
        <f>E11*(1+Assumptions!$D10)</f>
        <v>411.3242208</v>
      </c>
      <c r="G11" s="15">
        <f>F11*(1+Assumptions!$D10)</f>
        <v>419.5507052</v>
      </c>
      <c r="H11" s="15">
        <f>G11*(1+Assumptions!$D10)</f>
        <v>427.9417193</v>
      </c>
      <c r="I11" s="15">
        <f>H11*(1+Assumptions!$D10)</f>
        <v>436.5005537</v>
      </c>
      <c r="J11" s="15">
        <f>I11*(1+Assumptions!$D10)</f>
        <v>445.2305648</v>
      </c>
      <c r="K11" s="15">
        <f>J11*(1+Assumptions!$D10)</f>
        <v>454.1351761</v>
      </c>
      <c r="L11" s="15">
        <f>K11*(1+Assumptions!$D10)</f>
        <v>463.2178796</v>
      </c>
      <c r="M11" s="15">
        <f>L11*(1+Assumptions!$D10)</f>
        <v>472.4822372</v>
      </c>
    </row>
    <row r="12">
      <c r="A12" s="3" t="s">
        <v>20</v>
      </c>
      <c r="B12" s="12">
        <f>Assumptions!$E8</f>
        <v>250</v>
      </c>
      <c r="C12" s="15">
        <f>B12*(1+Assumptions!$E10)</f>
        <v>255</v>
      </c>
      <c r="D12" s="15">
        <f>C12*(1+Assumptions!$E10)</f>
        <v>260.1</v>
      </c>
      <c r="E12" s="15">
        <f>D12*(1+Assumptions!$E10)</f>
        <v>265.302</v>
      </c>
      <c r="F12" s="15">
        <f>E12*(1+Assumptions!$E10)</f>
        <v>270.60804</v>
      </c>
      <c r="G12" s="15">
        <f>F12*(1+Assumptions!$E10)</f>
        <v>276.0202008</v>
      </c>
      <c r="H12" s="15">
        <f>G12*(1+Assumptions!$E10)</f>
        <v>281.5406048</v>
      </c>
      <c r="I12" s="15">
        <f>H12*(1+Assumptions!$E10)</f>
        <v>287.1714169</v>
      </c>
      <c r="J12" s="15">
        <f>I12*(1+Assumptions!$E10)</f>
        <v>292.9148453</v>
      </c>
      <c r="K12" s="15">
        <f>J12*(1+Assumptions!$E10)</f>
        <v>298.7731422</v>
      </c>
      <c r="L12" s="15">
        <f>K12*(1+Assumptions!$E10)</f>
        <v>304.748605</v>
      </c>
      <c r="M12" s="15">
        <f>L12*(1+Assumptions!$E10)</f>
        <v>310.8435771</v>
      </c>
    </row>
    <row r="13">
      <c r="A13" s="4" t="s">
        <v>27</v>
      </c>
      <c r="B13" s="5"/>
      <c r="C13" s="15"/>
      <c r="D13" s="15"/>
      <c r="E13" s="15"/>
      <c r="F13" s="15"/>
      <c r="G13" s="15"/>
      <c r="H13" s="15"/>
      <c r="I13" s="15"/>
      <c r="J13" s="15"/>
      <c r="K13" s="15"/>
      <c r="L13" s="15"/>
      <c r="M13" s="15"/>
    </row>
    <row r="14">
      <c r="A14" s="3" t="s">
        <v>17</v>
      </c>
      <c r="B14" s="12">
        <f>Assumptions!$B13</f>
        <v>380</v>
      </c>
      <c r="C14" s="15">
        <f>B14*(1+Assumptions!$B15)</f>
        <v>385.7</v>
      </c>
      <c r="D14" s="15">
        <f>C14*(1+Assumptions!$B15)</f>
        <v>391.4855</v>
      </c>
      <c r="E14" s="15">
        <f>D14*(1+Assumptions!$B15)</f>
        <v>397.3577825</v>
      </c>
      <c r="F14" s="15">
        <f>E14*(1+Assumptions!$B15)</f>
        <v>403.3181492</v>
      </c>
      <c r="G14" s="15">
        <f>F14*(1+Assumptions!$B15)</f>
        <v>409.3679215</v>
      </c>
      <c r="H14" s="15">
        <f>G14*(1+Assumptions!$B15)</f>
        <v>415.5084403</v>
      </c>
      <c r="I14" s="15">
        <f>H14*(1+Assumptions!$B15)</f>
        <v>421.7410669</v>
      </c>
      <c r="J14" s="15">
        <f>I14*(1+Assumptions!$B15)</f>
        <v>428.0671829</v>
      </c>
      <c r="K14" s="15">
        <f>J14*(1+Assumptions!$B15)</f>
        <v>434.4881906</v>
      </c>
      <c r="L14" s="15">
        <f>K14*(1+Assumptions!$B15)</f>
        <v>441.0055135</v>
      </c>
      <c r="M14" s="15">
        <f>L14*(1+Assumptions!$B15)</f>
        <v>447.6205962</v>
      </c>
    </row>
    <row r="15">
      <c r="A15" s="3" t="s">
        <v>54</v>
      </c>
      <c r="B15" s="12">
        <f>Assumptions!$C13</f>
        <v>480</v>
      </c>
      <c r="C15" s="15">
        <f>B15*(1+Assumptions!$C15)</f>
        <v>487.2</v>
      </c>
      <c r="D15" s="15">
        <f>C15*(1+Assumptions!$C15)</f>
        <v>494.508</v>
      </c>
      <c r="E15" s="15">
        <f>D15*(1+Assumptions!$C15)</f>
        <v>501.92562</v>
      </c>
      <c r="F15" s="15">
        <f>E15*(1+Assumptions!$C15)</f>
        <v>509.4545043</v>
      </c>
      <c r="G15" s="15">
        <f>F15*(1+Assumptions!$C15)</f>
        <v>517.0963219</v>
      </c>
      <c r="H15" s="15">
        <f>G15*(1+Assumptions!$C15)</f>
        <v>524.8527667</v>
      </c>
      <c r="I15" s="15">
        <f>H15*(1+Assumptions!$C15)</f>
        <v>532.7255582</v>
      </c>
      <c r="J15" s="15">
        <f>I15*(1+Assumptions!$C15)</f>
        <v>540.7164416</v>
      </c>
      <c r="K15" s="15">
        <f>J15*(1+Assumptions!$C15)</f>
        <v>548.8271882</v>
      </c>
      <c r="L15" s="15">
        <f>K15*(1+Assumptions!$C15)</f>
        <v>557.059596</v>
      </c>
      <c r="M15" s="15">
        <f>L15*(1+Assumptions!$C15)</f>
        <v>565.41549</v>
      </c>
    </row>
    <row r="16">
      <c r="A16" s="3" t="s">
        <v>55</v>
      </c>
      <c r="B16" s="12">
        <f>Assumptions!$D13</f>
        <v>250</v>
      </c>
      <c r="C16" s="15">
        <f>B16*(1+Assumptions!$D15)</f>
        <v>251.25</v>
      </c>
      <c r="D16" s="15">
        <f>C16*(1+Assumptions!$D15)</f>
        <v>252.50625</v>
      </c>
      <c r="E16" s="15">
        <f>D16*(1+Assumptions!$D15)</f>
        <v>253.7687813</v>
      </c>
      <c r="F16" s="15">
        <f>E16*(1+Assumptions!$D15)</f>
        <v>255.0376252</v>
      </c>
      <c r="G16" s="15">
        <f>F16*(1+Assumptions!$D15)</f>
        <v>256.3128133</v>
      </c>
      <c r="H16" s="15">
        <f>G16*(1+Assumptions!$D15)</f>
        <v>257.5943773</v>
      </c>
      <c r="I16" s="15">
        <f>H16*(1+Assumptions!$D15)</f>
        <v>258.8823492</v>
      </c>
      <c r="J16" s="15">
        <f>I16*(1+Assumptions!$D15)</f>
        <v>260.176761</v>
      </c>
      <c r="K16" s="15">
        <f>J16*(1+Assumptions!$D15)</f>
        <v>261.4776448</v>
      </c>
      <c r="L16" s="15">
        <f>K16*(1+Assumptions!$D15)</f>
        <v>262.785033</v>
      </c>
      <c r="M16" s="15">
        <f>L16*(1+Assumptions!$D15)</f>
        <v>264.0989582</v>
      </c>
    </row>
    <row r="17">
      <c r="A17" s="3" t="s">
        <v>20</v>
      </c>
      <c r="B17" s="12">
        <f>Assumptions!$E13</f>
        <v>160</v>
      </c>
      <c r="C17" s="15">
        <f>B17*(1+Assumptions!$E15)</f>
        <v>160.8</v>
      </c>
      <c r="D17" s="15">
        <f>C17*(1+Assumptions!$E15)</f>
        <v>161.604</v>
      </c>
      <c r="E17" s="15">
        <f>D17*(1+Assumptions!$E15)</f>
        <v>162.41202</v>
      </c>
      <c r="F17" s="15">
        <f>E17*(1+Assumptions!$E15)</f>
        <v>163.2240801</v>
      </c>
      <c r="G17" s="15">
        <f>F17*(1+Assumptions!$E15)</f>
        <v>164.0402005</v>
      </c>
      <c r="H17" s="15">
        <f>G17*(1+Assumptions!$E15)</f>
        <v>164.8604015</v>
      </c>
      <c r="I17" s="15">
        <f>H17*(1+Assumptions!$E15)</f>
        <v>165.6847035</v>
      </c>
      <c r="J17" s="15">
        <f>I17*(1+Assumptions!$E15)</f>
        <v>166.513127</v>
      </c>
      <c r="K17" s="15">
        <f>J17*(1+Assumptions!$E15)</f>
        <v>167.3456927</v>
      </c>
      <c r="L17" s="15">
        <f>K17*(1+Assumptions!$E15)</f>
        <v>168.1824211</v>
      </c>
      <c r="M17" s="15">
        <f>L17*(1+Assumptions!$E15)</f>
        <v>169.0233332</v>
      </c>
    </row>
    <row r="18">
      <c r="A18" s="3"/>
      <c r="B18" s="3"/>
      <c r="C18" s="3"/>
      <c r="D18" s="3"/>
      <c r="E18" s="3"/>
      <c r="F18" s="3"/>
      <c r="G18" s="3"/>
      <c r="H18" s="3"/>
      <c r="I18" s="3"/>
      <c r="J18" s="3"/>
      <c r="K18" s="3"/>
      <c r="L18" s="3"/>
      <c r="M18" s="3"/>
    </row>
    <row r="19">
      <c r="A19" s="3" t="s">
        <v>56</v>
      </c>
      <c r="B19" s="3"/>
      <c r="C19" s="3"/>
      <c r="D19" s="3"/>
      <c r="E19" s="3"/>
      <c r="F19" s="3"/>
      <c r="G19" s="3"/>
      <c r="H19" s="3"/>
      <c r="I19" s="3"/>
      <c r="J19" s="3"/>
      <c r="K19" s="3"/>
      <c r="L19" s="3"/>
      <c r="M19" s="3"/>
    </row>
    <row r="20">
      <c r="A20" s="4" t="s">
        <v>21</v>
      </c>
      <c r="B20" s="12"/>
      <c r="C20" s="12"/>
      <c r="D20" s="12"/>
      <c r="E20" s="12"/>
      <c r="F20" s="12"/>
      <c r="G20" s="12"/>
      <c r="H20" s="12"/>
      <c r="I20" s="12"/>
      <c r="J20" s="12"/>
      <c r="K20" s="12"/>
      <c r="L20" s="12"/>
      <c r="M20" s="12"/>
    </row>
    <row r="21">
      <c r="A21" s="3" t="s">
        <v>17</v>
      </c>
      <c r="B21" s="12">
        <f>Assumptions!$B4</f>
        <v>25000</v>
      </c>
      <c r="C21" s="12">
        <f>B21*(1+Assumptions!$B6)</f>
        <v>25125</v>
      </c>
      <c r="D21" s="12">
        <f>C21*(1+Assumptions!$B6)</f>
        <v>25250.625</v>
      </c>
      <c r="E21" s="12">
        <f>D21*(1+Assumptions!$B6)</f>
        <v>25376.87813</v>
      </c>
      <c r="F21" s="12">
        <f>E21*(1+Assumptions!$B6)</f>
        <v>25503.76252</v>
      </c>
      <c r="G21" s="12">
        <f>F21*(1+Assumptions!$B6)</f>
        <v>25631.28133</v>
      </c>
      <c r="H21" s="12">
        <f>G21*(1+Assumptions!$B6)</f>
        <v>25759.43773</v>
      </c>
      <c r="I21" s="12">
        <f>H21*(1+Assumptions!$B6)</f>
        <v>25888.23492</v>
      </c>
      <c r="J21" s="12">
        <f>I21*(1+Assumptions!$B6)</f>
        <v>26017.6761</v>
      </c>
      <c r="K21" s="12">
        <f>J21*(1+Assumptions!$B6)</f>
        <v>26147.76448</v>
      </c>
      <c r="L21" s="12">
        <f>K21*(1+Assumptions!$B6)</f>
        <v>26278.5033</v>
      </c>
      <c r="M21" s="12">
        <f>L21*(1+Assumptions!$B6)</f>
        <v>26409.89582</v>
      </c>
    </row>
    <row r="22">
      <c r="A22" s="3" t="s">
        <v>54</v>
      </c>
      <c r="B22" s="12">
        <f>Assumptions!$C4</f>
        <v>30000</v>
      </c>
      <c r="C22" s="12">
        <f>B22*(1+Assumptions!$C6)</f>
        <v>30270</v>
      </c>
      <c r="D22" s="12">
        <f>C22*(1+Assumptions!$C6)</f>
        <v>30542.43</v>
      </c>
      <c r="E22" s="12">
        <f>D22*(1+Assumptions!$C6)</f>
        <v>30817.31187</v>
      </c>
      <c r="F22" s="12">
        <f>E22*(1+Assumptions!$C6)</f>
        <v>31094.66768</v>
      </c>
      <c r="G22" s="12">
        <f>F22*(1+Assumptions!$C6)</f>
        <v>31374.51969</v>
      </c>
      <c r="H22" s="12">
        <f>G22*(1+Assumptions!$C6)</f>
        <v>31656.89036</v>
      </c>
      <c r="I22" s="12">
        <f>H22*(1+Assumptions!$C6)</f>
        <v>31941.80238</v>
      </c>
      <c r="J22" s="12">
        <f>I22*(1+Assumptions!$C6)</f>
        <v>32229.2786</v>
      </c>
      <c r="K22" s="12">
        <f>J22*(1+Assumptions!$C6)</f>
        <v>32519.34211</v>
      </c>
      <c r="L22" s="12">
        <f>K22*(1+Assumptions!$C6)</f>
        <v>32812.01618</v>
      </c>
      <c r="M22" s="12">
        <f>L22*(1+Assumptions!$C6)</f>
        <v>33107.32433</v>
      </c>
    </row>
    <row r="23">
      <c r="A23" s="3" t="s">
        <v>55</v>
      </c>
      <c r="B23" s="12">
        <f>Assumptions!$D4</f>
        <v>5000</v>
      </c>
      <c r="C23" s="12">
        <f>B23*(1+Assumptions!$D6)</f>
        <v>5020</v>
      </c>
      <c r="D23" s="12">
        <f>C23*(1+Assumptions!$D6)</f>
        <v>5040.08</v>
      </c>
      <c r="E23" s="12">
        <f>D23*(1+Assumptions!$D6)</f>
        <v>5060.24032</v>
      </c>
      <c r="F23" s="12">
        <f>E23*(1+Assumptions!$D6)</f>
        <v>5080.481281</v>
      </c>
      <c r="G23" s="12">
        <f>F23*(1+Assumptions!$D6)</f>
        <v>5100.803206</v>
      </c>
      <c r="H23" s="12">
        <f>G23*(1+Assumptions!$D6)</f>
        <v>5121.206419</v>
      </c>
      <c r="I23" s="12">
        <f>H23*(1+Assumptions!$D6)</f>
        <v>5141.691245</v>
      </c>
      <c r="J23" s="12">
        <f>I23*(1+Assumptions!$D6)</f>
        <v>5162.25801</v>
      </c>
      <c r="K23" s="12">
        <f>J23*(1+Assumptions!$D6)</f>
        <v>5182.907042</v>
      </c>
      <c r="L23" s="12">
        <f>K23*(1+Assumptions!$D6)</f>
        <v>5203.63867</v>
      </c>
      <c r="M23" s="12">
        <f>L23*(1+Assumptions!$D6)</f>
        <v>5224.453225</v>
      </c>
    </row>
    <row r="24">
      <c r="A24" s="3" t="s">
        <v>20</v>
      </c>
      <c r="B24" s="12">
        <f>Assumptions!$E4</f>
        <v>15000</v>
      </c>
      <c r="C24" s="12">
        <f>B24*(1+Assumptions!$E6)</f>
        <v>15150</v>
      </c>
      <c r="D24" s="12">
        <f>C24*(1+Assumptions!$E6)</f>
        <v>15301.5</v>
      </c>
      <c r="E24" s="12">
        <f>D24*(1+Assumptions!$E6)</f>
        <v>15454.515</v>
      </c>
      <c r="F24" s="12">
        <f>E24*(1+Assumptions!$E6)</f>
        <v>15609.06015</v>
      </c>
      <c r="G24" s="12">
        <f>F24*(1+Assumptions!$E6)</f>
        <v>15765.15075</v>
      </c>
      <c r="H24" s="12">
        <f>G24*(1+Assumptions!$E6)</f>
        <v>15922.80226</v>
      </c>
      <c r="I24" s="12">
        <f>H24*(1+Assumptions!$E6)</f>
        <v>16082.03028</v>
      </c>
      <c r="J24" s="12">
        <f>I24*(1+Assumptions!$E6)</f>
        <v>16242.85058</v>
      </c>
      <c r="K24" s="12">
        <f>J24*(1+Assumptions!$E6)</f>
        <v>16405.27909</v>
      </c>
      <c r="L24" s="12">
        <f>K24*(1+Assumptions!$E6)</f>
        <v>16569.33188</v>
      </c>
      <c r="M24" s="12">
        <f>L24*(1+Assumptions!$E6)</f>
        <v>16735.0252</v>
      </c>
    </row>
    <row r="25">
      <c r="A25" s="4" t="s">
        <v>26</v>
      </c>
      <c r="B25" s="3"/>
      <c r="C25" s="3"/>
      <c r="D25" s="3"/>
      <c r="E25" s="3"/>
      <c r="F25" s="3"/>
      <c r="G25" s="3"/>
      <c r="H25" s="3"/>
      <c r="I25" s="3"/>
      <c r="J25" s="3"/>
      <c r="K25" s="3"/>
      <c r="L25" s="3"/>
      <c r="M25" s="3"/>
    </row>
    <row r="26">
      <c r="A26" s="3" t="s">
        <v>17</v>
      </c>
      <c r="B26" s="16">
        <f>Assumptions!$B9</f>
        <v>28500</v>
      </c>
      <c r="C26" s="16">
        <f>B26*(1+Assumptions!$B11)</f>
        <v>28642.5</v>
      </c>
      <c r="D26" s="16">
        <f>C26*(1+Assumptions!$B11)</f>
        <v>28785.7125</v>
      </c>
      <c r="E26" s="16">
        <f>D26*(1+Assumptions!$B11)</f>
        <v>28929.64106</v>
      </c>
      <c r="F26" s="16">
        <f>E26*(1+Assumptions!$B11)</f>
        <v>29074.28927</v>
      </c>
      <c r="G26" s="16">
        <f>F26*(1+Assumptions!$B11)</f>
        <v>29219.66071</v>
      </c>
      <c r="H26" s="16">
        <f>G26*(1+Assumptions!$B11)</f>
        <v>29365.75902</v>
      </c>
      <c r="I26" s="16">
        <f>H26*(1+Assumptions!$B11)</f>
        <v>29512.58781</v>
      </c>
      <c r="J26" s="16">
        <f>I26*(1+Assumptions!$B11)</f>
        <v>29660.15075</v>
      </c>
      <c r="K26" s="16">
        <f>J26*(1+Assumptions!$B11)</f>
        <v>29808.45151</v>
      </c>
      <c r="L26" s="16">
        <f>K26*(1+Assumptions!$B11)</f>
        <v>29957.49376</v>
      </c>
      <c r="M26" s="16">
        <f>L26*(1+Assumptions!$B11)</f>
        <v>30107.28123</v>
      </c>
    </row>
    <row r="27">
      <c r="A27" s="3" t="s">
        <v>54</v>
      </c>
      <c r="B27" s="17">
        <f>Assumptions!$C9</f>
        <v>35000</v>
      </c>
      <c r="C27" s="17">
        <f>B27*(1+Assumptions!$C11)</f>
        <v>35350</v>
      </c>
      <c r="D27" s="17">
        <f>C27*(1+Assumptions!$C11)</f>
        <v>35703.5</v>
      </c>
      <c r="E27" s="17">
        <f>D27*(1+Assumptions!$C11)</f>
        <v>36060.535</v>
      </c>
      <c r="F27" s="17">
        <f>E27*(1+Assumptions!$C11)</f>
        <v>36421.14035</v>
      </c>
      <c r="G27" s="17">
        <f>F27*(1+Assumptions!$C11)</f>
        <v>36785.35175</v>
      </c>
      <c r="H27" s="17">
        <f>G27*(1+Assumptions!$C11)</f>
        <v>37153.20527</v>
      </c>
      <c r="I27" s="17">
        <f>H27*(1+Assumptions!$C11)</f>
        <v>37524.73732</v>
      </c>
      <c r="J27" s="17">
        <f>I27*(1+Assumptions!$C11)</f>
        <v>37899.9847</v>
      </c>
      <c r="K27" s="17">
        <f>J27*(1+Assumptions!$C11)</f>
        <v>38278.98454</v>
      </c>
      <c r="L27" s="17">
        <f>K27*(1+Assumptions!$C11)</f>
        <v>38661.77439</v>
      </c>
      <c r="M27" s="17">
        <f>L27*(1+Assumptions!$C11)</f>
        <v>39048.39213</v>
      </c>
    </row>
    <row r="28">
      <c r="A28" s="3" t="s">
        <v>55</v>
      </c>
      <c r="B28" s="17">
        <f>Assumptions!$D9</f>
        <v>7000</v>
      </c>
      <c r="C28" s="17">
        <f>B28*(1+Assumptions!$D11)</f>
        <v>7070</v>
      </c>
      <c r="D28" s="17">
        <f>C28*(1+Assumptions!$D11)</f>
        <v>7140.7</v>
      </c>
      <c r="E28" s="17">
        <f>D28*(1+Assumptions!$D11)</f>
        <v>7212.107</v>
      </c>
      <c r="F28" s="17">
        <f>E28*(1+Assumptions!$D11)</f>
        <v>7284.22807</v>
      </c>
      <c r="G28" s="17">
        <f>F28*(1+Assumptions!$D11)</f>
        <v>7357.070351</v>
      </c>
      <c r="H28" s="17">
        <f>G28*(1+Assumptions!$D11)</f>
        <v>7430.641054</v>
      </c>
      <c r="I28" s="17">
        <f>H28*(1+Assumptions!$D11)</f>
        <v>7504.947465</v>
      </c>
      <c r="J28" s="17">
        <f>I28*(1+Assumptions!$D11)</f>
        <v>7579.996939</v>
      </c>
      <c r="K28" s="17">
        <f>J28*(1+Assumptions!$D11)</f>
        <v>7655.796909</v>
      </c>
      <c r="L28" s="17">
        <f>K28*(1+Assumptions!$D11)</f>
        <v>7732.354878</v>
      </c>
      <c r="M28" s="17">
        <f>L28*(1+Assumptions!$D11)</f>
        <v>7809.678427</v>
      </c>
    </row>
    <row r="29">
      <c r="A29" s="3" t="s">
        <v>20</v>
      </c>
      <c r="B29" s="17">
        <f>Assumptions!$E9</f>
        <v>18000</v>
      </c>
      <c r="C29" s="17">
        <f>B29*(1+Assumptions!$E11)</f>
        <v>18180</v>
      </c>
      <c r="D29" s="17">
        <f>C29*(1+Assumptions!$E11)</f>
        <v>18361.8</v>
      </c>
      <c r="E29" s="17">
        <f>D29*(1+Assumptions!$E11)</f>
        <v>18545.418</v>
      </c>
      <c r="F29" s="17">
        <f>E29*(1+Assumptions!$E11)</f>
        <v>18730.87218</v>
      </c>
      <c r="G29" s="17">
        <f>F29*(1+Assumptions!$E11)</f>
        <v>18918.1809</v>
      </c>
      <c r="H29" s="17">
        <f>G29*(1+Assumptions!$E11)</f>
        <v>19107.36271</v>
      </c>
      <c r="I29" s="17">
        <f>H29*(1+Assumptions!$E11)</f>
        <v>19298.43634</v>
      </c>
      <c r="J29" s="17">
        <f>I29*(1+Assumptions!$E11)</f>
        <v>19491.4207</v>
      </c>
      <c r="K29" s="17">
        <f>J29*(1+Assumptions!$E11)</f>
        <v>19686.33491</v>
      </c>
      <c r="L29" s="17">
        <f>K29*(1+Assumptions!$E11)</f>
        <v>19883.19826</v>
      </c>
      <c r="M29" s="17">
        <f>L29*(1+Assumptions!$E11)</f>
        <v>20082.03024</v>
      </c>
    </row>
    <row r="30">
      <c r="A30" s="4" t="s">
        <v>27</v>
      </c>
    </row>
    <row r="31">
      <c r="A31" s="3" t="s">
        <v>17</v>
      </c>
      <c r="B31" s="17">
        <f>Assumptions!$B14</f>
        <v>23000</v>
      </c>
      <c r="C31" s="17">
        <f>B31*(1+Assumptions!$B16)</f>
        <v>23115</v>
      </c>
      <c r="D31" s="17">
        <f>C31*(1+Assumptions!$B16)</f>
        <v>23230.575</v>
      </c>
      <c r="E31" s="17">
        <f>D31*(1+Assumptions!$B16)</f>
        <v>23346.72788</v>
      </c>
      <c r="F31" s="17">
        <f>E31*(1+Assumptions!$B16)</f>
        <v>23463.46151</v>
      </c>
      <c r="G31" s="17">
        <f>F31*(1+Assumptions!$B16)</f>
        <v>23580.77882</v>
      </c>
      <c r="H31" s="17">
        <f>G31*(1+Assumptions!$B16)</f>
        <v>23698.68272</v>
      </c>
      <c r="I31" s="17">
        <f>H31*(1+Assumptions!$B16)</f>
        <v>23817.17613</v>
      </c>
      <c r="J31" s="17">
        <f>I31*(1+Assumptions!$B16)</f>
        <v>23936.26201</v>
      </c>
      <c r="K31" s="17">
        <f>J31*(1+Assumptions!$B16)</f>
        <v>24055.94332</v>
      </c>
      <c r="L31" s="17">
        <f>K31*(1+Assumptions!$B16)</f>
        <v>24176.22304</v>
      </c>
      <c r="M31" s="17">
        <f>L31*(1+Assumptions!$B16)</f>
        <v>24297.10415</v>
      </c>
    </row>
    <row r="32">
      <c r="A32" s="3" t="s">
        <v>54</v>
      </c>
      <c r="B32" s="17">
        <f>Assumptions!$C14</f>
        <v>27000</v>
      </c>
      <c r="C32" s="17">
        <f>B32*(1+Assumptions!$C16)</f>
        <v>27135</v>
      </c>
      <c r="D32" s="17">
        <f>C32*(1+Assumptions!$C16)</f>
        <v>27270.675</v>
      </c>
      <c r="E32" s="17">
        <f>D32*(1+Assumptions!$C16)</f>
        <v>27407.02838</v>
      </c>
      <c r="F32" s="17">
        <f>E32*(1+Assumptions!$C16)</f>
        <v>27544.06352</v>
      </c>
      <c r="G32" s="17">
        <f>F32*(1+Assumptions!$C16)</f>
        <v>27681.78383</v>
      </c>
      <c r="H32" s="17">
        <f>G32*(1+Assumptions!$C16)</f>
        <v>27820.19275</v>
      </c>
      <c r="I32" s="17">
        <f>H32*(1+Assumptions!$C16)</f>
        <v>27959.29372</v>
      </c>
      <c r="J32" s="17">
        <f>I32*(1+Assumptions!$C16)</f>
        <v>28099.09019</v>
      </c>
      <c r="K32" s="17">
        <f>J32*(1+Assumptions!$C16)</f>
        <v>28239.58564</v>
      </c>
      <c r="L32" s="17">
        <f>K32*(1+Assumptions!$C16)</f>
        <v>28380.78357</v>
      </c>
      <c r="M32" s="17">
        <f>L32*(1+Assumptions!$C16)</f>
        <v>28522.68748</v>
      </c>
    </row>
    <row r="33">
      <c r="A33" s="3" t="s">
        <v>55</v>
      </c>
      <c r="B33" s="17">
        <f>Assumptions!$D14</f>
        <v>3500</v>
      </c>
      <c r="C33" s="17">
        <f>B33*(1+Assumptions!$D16)</f>
        <v>3517.5</v>
      </c>
      <c r="D33" s="17">
        <f>C33*(1+Assumptions!$D16)</f>
        <v>3535.0875</v>
      </c>
      <c r="E33" s="17">
        <f>D33*(1+Assumptions!$D16)</f>
        <v>3552.762938</v>
      </c>
      <c r="F33" s="17">
        <f>E33*(1+Assumptions!$D16)</f>
        <v>3570.526752</v>
      </c>
      <c r="G33" s="17">
        <f>F33*(1+Assumptions!$D16)</f>
        <v>3588.379386</v>
      </c>
      <c r="H33" s="17">
        <f>G33*(1+Assumptions!$D16)</f>
        <v>3606.321283</v>
      </c>
      <c r="I33" s="17">
        <f>H33*(1+Assumptions!$D16)</f>
        <v>3624.352889</v>
      </c>
      <c r="J33" s="17">
        <f>I33*(1+Assumptions!$D16)</f>
        <v>3642.474654</v>
      </c>
      <c r="K33" s="17">
        <f>J33*(1+Assumptions!$D16)</f>
        <v>3660.687027</v>
      </c>
      <c r="L33" s="17">
        <f>K33*(1+Assumptions!$D16)</f>
        <v>3678.990462</v>
      </c>
      <c r="M33" s="17">
        <f>L33*(1+Assumptions!$D16)</f>
        <v>3697.385414</v>
      </c>
    </row>
    <row r="34">
      <c r="A34" s="3" t="s">
        <v>20</v>
      </c>
      <c r="B34" s="17">
        <f>Assumptions!$E14</f>
        <v>14000</v>
      </c>
      <c r="C34" s="17">
        <f>B34*(1+Assumptions!$E16)</f>
        <v>14070</v>
      </c>
      <c r="D34" s="17">
        <f>C34*(1+Assumptions!$E16)</f>
        <v>14140.35</v>
      </c>
      <c r="E34" s="17">
        <f>D34*(1+Assumptions!$E16)</f>
        <v>14211.05175</v>
      </c>
      <c r="F34" s="17">
        <f>E34*(1+Assumptions!$E16)</f>
        <v>14282.10701</v>
      </c>
      <c r="G34" s="17">
        <f>F34*(1+Assumptions!$E16)</f>
        <v>14353.51754</v>
      </c>
      <c r="H34" s="17">
        <f>G34*(1+Assumptions!$E16)</f>
        <v>14425.28513</v>
      </c>
      <c r="I34" s="17">
        <f>H34*(1+Assumptions!$E16)</f>
        <v>14497.41156</v>
      </c>
      <c r="J34" s="17">
        <f>I34*(1+Assumptions!$E16)</f>
        <v>14569.89861</v>
      </c>
      <c r="K34" s="17">
        <f>J34*(1+Assumptions!$E16)</f>
        <v>14642.74811</v>
      </c>
      <c r="L34" s="17">
        <f>K34*(1+Assumptions!$E16)</f>
        <v>14715.96185</v>
      </c>
      <c r="M34" s="17">
        <f>L34*(1+Assumptions!$E16)</f>
        <v>14789.54166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3" t="s">
        <v>57</v>
      </c>
      <c r="B2" s="3"/>
      <c r="C2" s="3"/>
      <c r="D2" s="3"/>
      <c r="E2" s="3"/>
      <c r="F2" s="3"/>
      <c r="G2" s="3"/>
      <c r="H2" s="3"/>
      <c r="I2" s="3"/>
      <c r="J2" s="3"/>
      <c r="K2" s="3"/>
      <c r="L2" s="3"/>
      <c r="M2" s="3"/>
    </row>
    <row r="3">
      <c r="A3" s="3" t="s">
        <v>17</v>
      </c>
      <c r="B3" s="12">
        <f>'Calcs-1'!B4*'Calcs-1'!B21</f>
        <v>10000000</v>
      </c>
      <c r="C3" s="12">
        <f>'Calcs-1'!C4*'Calcs-1'!C21</f>
        <v>10351500</v>
      </c>
      <c r="D3" s="12">
        <f>'Calcs-1'!D4*'Calcs-1'!D21</f>
        <v>10715355.23</v>
      </c>
      <c r="E3" s="12">
        <f>'Calcs-1'!E4*'Calcs-1'!E21</f>
        <v>11091999.96</v>
      </c>
      <c r="F3" s="12">
        <f>'Calcs-1'!F4*'Calcs-1'!F21</f>
        <v>11481883.76</v>
      </c>
      <c r="G3" s="12">
        <f>'Calcs-1'!G4*'Calcs-1'!G21</f>
        <v>11885471.97</v>
      </c>
      <c r="H3" s="12">
        <f>'Calcs-1'!H4*'Calcs-1'!H21</f>
        <v>12303246.31</v>
      </c>
      <c r="I3" s="12">
        <f>'Calcs-1'!I4*'Calcs-1'!I21</f>
        <v>12735705.42</v>
      </c>
      <c r="J3" s="12">
        <f>'Calcs-1'!J4*'Calcs-1'!J21</f>
        <v>13183365.47</v>
      </c>
      <c r="K3" s="12">
        <f>'Calcs-1'!K4*'Calcs-1'!K21</f>
        <v>13646760.76</v>
      </c>
      <c r="L3" s="12">
        <f>'Calcs-1'!L4*'Calcs-1'!L21</f>
        <v>14126444.4</v>
      </c>
      <c r="M3" s="12">
        <f>'Calcs-1'!M4*'Calcs-1'!M21</f>
        <v>14622988.93</v>
      </c>
    </row>
    <row r="4">
      <c r="A4" s="3" t="s">
        <v>54</v>
      </c>
      <c r="B4" s="12">
        <f>'Calcs-1'!B5*'Calcs-1'!B22</f>
        <v>15000000</v>
      </c>
      <c r="C4" s="12">
        <f>'Calcs-1'!C5*'Calcs-1'!C22</f>
        <v>15437700</v>
      </c>
      <c r="D4" s="12">
        <f>'Calcs-1'!D5*'Calcs-1'!D22</f>
        <v>15888172.09</v>
      </c>
      <c r="E4" s="12">
        <f>'Calcs-1'!E5*'Calcs-1'!E22</f>
        <v>16351788.95</v>
      </c>
      <c r="F4" s="12">
        <f>'Calcs-1'!F5*'Calcs-1'!F22</f>
        <v>16828934.15</v>
      </c>
      <c r="G4" s="12">
        <f>'Calcs-1'!G5*'Calcs-1'!G22</f>
        <v>17320002.45</v>
      </c>
      <c r="H4" s="12">
        <f>'Calcs-1'!H5*'Calcs-1'!H22</f>
        <v>17825400.12</v>
      </c>
      <c r="I4" s="12">
        <f>'Calcs-1'!I5*'Calcs-1'!I22</f>
        <v>18345545.29</v>
      </c>
      <c r="J4" s="12">
        <f>'Calcs-1'!J5*'Calcs-1'!J22</f>
        <v>18880868.31</v>
      </c>
      <c r="K4" s="12">
        <f>'Calcs-1'!K5*'Calcs-1'!K22</f>
        <v>19431812.04</v>
      </c>
      <c r="L4" s="12">
        <f>'Calcs-1'!L5*'Calcs-1'!L22</f>
        <v>19998832.32</v>
      </c>
      <c r="M4" s="12">
        <f>'Calcs-1'!M5*'Calcs-1'!M22</f>
        <v>20582398.25</v>
      </c>
    </row>
    <row r="5">
      <c r="A5" s="3" t="s">
        <v>55</v>
      </c>
      <c r="B5" s="12">
        <f>'Calcs-1'!B6*'Calcs-1'!B23</f>
        <v>1500000</v>
      </c>
      <c r="C5" s="12">
        <f>'Calcs-1'!C6*'Calcs-1'!C23</f>
        <v>1521060</v>
      </c>
      <c r="D5" s="12">
        <f>'Calcs-1'!D6*'Calcs-1'!D23</f>
        <v>1542415.682</v>
      </c>
      <c r="E5" s="12">
        <f>'Calcs-1'!E6*'Calcs-1'!E23</f>
        <v>1564071.199</v>
      </c>
      <c r="F5" s="12">
        <f>'Calcs-1'!F6*'Calcs-1'!F23</f>
        <v>1586030.758</v>
      </c>
      <c r="G5" s="12">
        <f>'Calcs-1'!G6*'Calcs-1'!G23</f>
        <v>1608298.63</v>
      </c>
      <c r="H5" s="12">
        <f>'Calcs-1'!H6*'Calcs-1'!H23</f>
        <v>1630879.143</v>
      </c>
      <c r="I5" s="12">
        <f>'Calcs-1'!I6*'Calcs-1'!I23</f>
        <v>1653776.686</v>
      </c>
      <c r="J5" s="12">
        <f>'Calcs-1'!J6*'Calcs-1'!J23</f>
        <v>1676995.711</v>
      </c>
      <c r="K5" s="12">
        <f>'Calcs-1'!K6*'Calcs-1'!K23</f>
        <v>1700540.73</v>
      </c>
      <c r="L5" s="12">
        <f>'Calcs-1'!L6*'Calcs-1'!L23</f>
        <v>1724416.322</v>
      </c>
      <c r="M5" s="12">
        <f>'Calcs-1'!M6*'Calcs-1'!M23</f>
        <v>1748627.127</v>
      </c>
    </row>
    <row r="6">
      <c r="A6" s="3" t="s">
        <v>20</v>
      </c>
      <c r="B6" s="12">
        <f>'Calcs-1'!B7*'Calcs-1'!B24</f>
        <v>3000000</v>
      </c>
      <c r="C6" s="12">
        <f>'Calcs-1'!C7*'Calcs-1'!C24</f>
        <v>3060300</v>
      </c>
      <c r="D6" s="12">
        <f>'Calcs-1'!D7*'Calcs-1'!D24</f>
        <v>3121812.03</v>
      </c>
      <c r="E6" s="12">
        <f>'Calcs-1'!E7*'Calcs-1'!E24</f>
        <v>3184560.452</v>
      </c>
      <c r="F6" s="12">
        <f>'Calcs-1'!F7*'Calcs-1'!F24</f>
        <v>3248570.117</v>
      </c>
      <c r="G6" s="12">
        <f>'Calcs-1'!G7*'Calcs-1'!G24</f>
        <v>3313866.376</v>
      </c>
      <c r="H6" s="12">
        <f>'Calcs-1'!H7*'Calcs-1'!H24</f>
        <v>3380475.09</v>
      </c>
      <c r="I6" s="12">
        <f>'Calcs-1'!I7*'Calcs-1'!I24</f>
        <v>3448422.64</v>
      </c>
      <c r="J6" s="12">
        <f>'Calcs-1'!J7*'Calcs-1'!J24</f>
        <v>3517735.935</v>
      </c>
      <c r="K6" s="12">
        <f>'Calcs-1'!K7*'Calcs-1'!K24</f>
        <v>3588442.427</v>
      </c>
      <c r="L6" s="12">
        <f>'Calcs-1'!L7*'Calcs-1'!L24</f>
        <v>3660570.12</v>
      </c>
      <c r="M6" s="12">
        <f>'Calcs-1'!M7*'Calcs-1'!M24</f>
        <v>3734147.579</v>
      </c>
    </row>
    <row r="7">
      <c r="A7" s="3" t="s">
        <v>58</v>
      </c>
      <c r="B7" s="12">
        <f t="shared" ref="B7:M7" si="1">SUM(B3:B6)</f>
        <v>29500000</v>
      </c>
      <c r="C7" s="12">
        <f t="shared" si="1"/>
        <v>30370560</v>
      </c>
      <c r="D7" s="12">
        <f t="shared" si="1"/>
        <v>31267755.02</v>
      </c>
      <c r="E7" s="12">
        <f t="shared" si="1"/>
        <v>32192420.56</v>
      </c>
      <c r="F7" s="12">
        <f t="shared" si="1"/>
        <v>33145418.78</v>
      </c>
      <c r="G7" s="12">
        <f t="shared" si="1"/>
        <v>34127639.43</v>
      </c>
      <c r="H7" s="12">
        <f t="shared" si="1"/>
        <v>35140000.67</v>
      </c>
      <c r="I7" s="12">
        <f t="shared" si="1"/>
        <v>36183450.04</v>
      </c>
      <c r="J7" s="12">
        <f t="shared" si="1"/>
        <v>37258965.42</v>
      </c>
      <c r="K7" s="12">
        <f t="shared" si="1"/>
        <v>38367555.96</v>
      </c>
      <c r="L7" s="12">
        <f t="shared" si="1"/>
        <v>39510263.17</v>
      </c>
      <c r="M7" s="12">
        <f t="shared" si="1"/>
        <v>40688161.88</v>
      </c>
    </row>
    <row r="8">
      <c r="A8" s="3"/>
      <c r="B8" s="16"/>
      <c r="C8" s="16"/>
      <c r="D8" s="16"/>
      <c r="E8" s="16"/>
      <c r="F8" s="16"/>
      <c r="G8" s="16"/>
      <c r="H8" s="16"/>
      <c r="I8" s="16"/>
      <c r="J8" s="16"/>
      <c r="K8" s="16"/>
      <c r="L8" s="16"/>
      <c r="M8" s="16"/>
    </row>
    <row r="9">
      <c r="A9" s="3" t="s">
        <v>28</v>
      </c>
      <c r="B9" s="3"/>
      <c r="C9" s="3"/>
      <c r="D9" s="3"/>
      <c r="E9" s="3"/>
      <c r="F9" s="3"/>
      <c r="G9" s="3"/>
      <c r="H9" s="3"/>
      <c r="I9" s="3"/>
      <c r="J9" s="3"/>
      <c r="K9" s="3"/>
      <c r="L9" s="3"/>
      <c r="M9" s="3"/>
    </row>
    <row r="10">
      <c r="A10" s="3" t="s">
        <v>17</v>
      </c>
      <c r="B10" s="3"/>
      <c r="C10" s="3"/>
      <c r="D10" s="3"/>
      <c r="E10" s="3"/>
      <c r="F10" s="3"/>
      <c r="G10" s="3"/>
      <c r="H10" s="3"/>
      <c r="I10" s="3"/>
      <c r="J10" s="3"/>
      <c r="K10" s="3"/>
      <c r="L10" s="3"/>
      <c r="M10" s="3"/>
    </row>
    <row r="11">
      <c r="A11" s="3" t="s">
        <v>29</v>
      </c>
      <c r="B11" s="12">
        <f>B$3*Assumptions!$B19</f>
        <v>1200000</v>
      </c>
      <c r="C11" s="12">
        <f>C$3*Assumptions!$B19</f>
        <v>1242180</v>
      </c>
      <c r="D11" s="12">
        <f>D$3*Assumptions!$B19</f>
        <v>1285842.627</v>
      </c>
      <c r="E11" s="12">
        <f>E$3*Assumptions!$B19</f>
        <v>1331039.995</v>
      </c>
      <c r="F11" s="12">
        <f>F$3*Assumptions!$B19</f>
        <v>1377826.051</v>
      </c>
      <c r="G11" s="12">
        <f>G$3*Assumptions!$B19</f>
        <v>1426256.637</v>
      </c>
      <c r="H11" s="12">
        <f>H$3*Assumptions!$B19</f>
        <v>1476389.558</v>
      </c>
      <c r="I11" s="12">
        <f>I$3*Assumptions!$B19</f>
        <v>1528284.651</v>
      </c>
      <c r="J11" s="12">
        <f>J$3*Assumptions!$B19</f>
        <v>1582003.856</v>
      </c>
      <c r="K11" s="12">
        <f>K$3*Assumptions!$B19</f>
        <v>1637611.292</v>
      </c>
      <c r="L11" s="12">
        <f>L$3*Assumptions!$B19</f>
        <v>1695173.329</v>
      </c>
      <c r="M11" s="12">
        <f>M$3*Assumptions!$B19</f>
        <v>1754758.671</v>
      </c>
    </row>
    <row r="12">
      <c r="A12" s="3" t="s">
        <v>30</v>
      </c>
      <c r="B12" s="12">
        <f>B$3*Assumptions!$B20</f>
        <v>800000</v>
      </c>
      <c r="C12" s="12">
        <f>C$3*Assumptions!$B20</f>
        <v>828120</v>
      </c>
      <c r="D12" s="12">
        <f>D$3*Assumptions!$B20</f>
        <v>857228.418</v>
      </c>
      <c r="E12" s="12">
        <f>E$3*Assumptions!$B20</f>
        <v>887359.9969</v>
      </c>
      <c r="F12" s="12">
        <f>F$3*Assumptions!$B20</f>
        <v>918550.7008</v>
      </c>
      <c r="G12" s="12">
        <f>G$3*Assumptions!$B20</f>
        <v>950837.7579</v>
      </c>
      <c r="H12" s="12">
        <f>H$3*Assumptions!$B20</f>
        <v>984259.7051</v>
      </c>
      <c r="I12" s="12">
        <f>I$3*Assumptions!$B20</f>
        <v>1018856.434</v>
      </c>
      <c r="J12" s="12">
        <f>J$3*Assumptions!$B20</f>
        <v>1054669.237</v>
      </c>
      <c r="K12" s="12">
        <f>K$3*Assumptions!$B20</f>
        <v>1091740.861</v>
      </c>
      <c r="L12" s="12">
        <f>L$3*Assumptions!$B20</f>
        <v>1130115.552</v>
      </c>
      <c r="M12" s="12">
        <f>M$3*Assumptions!$B20</f>
        <v>1169839.114</v>
      </c>
    </row>
    <row r="13">
      <c r="A13" s="3" t="s">
        <v>31</v>
      </c>
      <c r="B13" s="12">
        <f>B$3*Assumptions!$B21</f>
        <v>1500000</v>
      </c>
      <c r="C13" s="12">
        <f>C$3*Assumptions!$B21</f>
        <v>1552725</v>
      </c>
      <c r="D13" s="12">
        <f>D$3*Assumptions!$B21</f>
        <v>1607303.284</v>
      </c>
      <c r="E13" s="12">
        <f>E$3*Assumptions!$B21</f>
        <v>1663799.994</v>
      </c>
      <c r="F13" s="12">
        <f>F$3*Assumptions!$B21</f>
        <v>1722282.564</v>
      </c>
      <c r="G13" s="12">
        <f>G$3*Assumptions!$B21</f>
        <v>1782820.796</v>
      </c>
      <c r="H13" s="12">
        <f>H$3*Assumptions!$B21</f>
        <v>1845486.947</v>
      </c>
      <c r="I13" s="12">
        <f>I$3*Assumptions!$B21</f>
        <v>1910355.813</v>
      </c>
      <c r="J13" s="12">
        <f>J$3*Assumptions!$B21</f>
        <v>1977504.82</v>
      </c>
      <c r="K13" s="12">
        <f>K$3*Assumptions!$B21</f>
        <v>2047014.115</v>
      </c>
      <c r="L13" s="12">
        <f>L$3*Assumptions!$B21</f>
        <v>2118966.661</v>
      </c>
      <c r="M13" s="12">
        <f>M$3*Assumptions!$B21</f>
        <v>2193448.339</v>
      </c>
    </row>
    <row r="14">
      <c r="A14" s="3" t="s">
        <v>32</v>
      </c>
      <c r="B14" s="12">
        <f>B$3*Assumptions!$B22</f>
        <v>2000000</v>
      </c>
      <c r="C14" s="12">
        <f>C$3*Assumptions!$B22</f>
        <v>2070300</v>
      </c>
      <c r="D14" s="12">
        <f>D$3*Assumptions!$B22</f>
        <v>2143071.045</v>
      </c>
      <c r="E14" s="12">
        <f>E$3*Assumptions!$B22</f>
        <v>2218399.992</v>
      </c>
      <c r="F14" s="12">
        <f>F$3*Assumptions!$B22</f>
        <v>2296376.752</v>
      </c>
      <c r="G14" s="12">
        <f>G$3*Assumptions!$B22</f>
        <v>2377094.395</v>
      </c>
      <c r="H14" s="12">
        <f>H$3*Assumptions!$B22</f>
        <v>2460649.263</v>
      </c>
      <c r="I14" s="12">
        <f>I$3*Assumptions!$B22</f>
        <v>2547141.084</v>
      </c>
      <c r="J14" s="12">
        <f>J$3*Assumptions!$B22</f>
        <v>2636673.093</v>
      </c>
      <c r="K14" s="12">
        <f>K$3*Assumptions!$B22</f>
        <v>2729352.153</v>
      </c>
      <c r="L14" s="12">
        <f>L$3*Assumptions!$B22</f>
        <v>2825288.881</v>
      </c>
      <c r="M14" s="12">
        <f>M$3*Assumptions!$B22</f>
        <v>2924597.785</v>
      </c>
    </row>
    <row r="15">
      <c r="A15" s="3" t="s">
        <v>33</v>
      </c>
      <c r="B15" s="12">
        <f>B$3*Assumptions!$B23</f>
        <v>1800000</v>
      </c>
      <c r="C15" s="12">
        <f>C$3*Assumptions!$B23</f>
        <v>1863270</v>
      </c>
      <c r="D15" s="12">
        <f>D$3*Assumptions!$B23</f>
        <v>1928763.941</v>
      </c>
      <c r="E15" s="12">
        <f>E$3*Assumptions!$B23</f>
        <v>1996559.993</v>
      </c>
      <c r="F15" s="12">
        <f>F$3*Assumptions!$B23</f>
        <v>2066739.077</v>
      </c>
      <c r="G15" s="12">
        <f>G$3*Assumptions!$B23</f>
        <v>2139384.955</v>
      </c>
      <c r="H15" s="12">
        <f>H$3*Assumptions!$B23</f>
        <v>2214584.336</v>
      </c>
      <c r="I15" s="12">
        <f>I$3*Assumptions!$B23</f>
        <v>2292426.976</v>
      </c>
      <c r="J15" s="12">
        <f>J$3*Assumptions!$B23</f>
        <v>2373005.784</v>
      </c>
      <c r="K15" s="12">
        <f>K$3*Assumptions!$B23</f>
        <v>2456416.937</v>
      </c>
      <c r="L15" s="12">
        <f>L$3*Assumptions!$B23</f>
        <v>2542759.993</v>
      </c>
      <c r="M15" s="12">
        <f>M$3*Assumptions!$B23</f>
        <v>2632138.007</v>
      </c>
    </row>
    <row r="16">
      <c r="A16" s="3" t="s">
        <v>34</v>
      </c>
      <c r="B16" s="12">
        <f>B$3*Assumptions!$B24</f>
        <v>1000000</v>
      </c>
      <c r="C16" s="12">
        <f>C$3*Assumptions!$B24</f>
        <v>1035150</v>
      </c>
      <c r="D16" s="12">
        <f>D$3*Assumptions!$B24</f>
        <v>1071535.523</v>
      </c>
      <c r="E16" s="12">
        <f>E$3*Assumptions!$B24</f>
        <v>1109199.996</v>
      </c>
      <c r="F16" s="12">
        <f>F$3*Assumptions!$B24</f>
        <v>1148188.376</v>
      </c>
      <c r="G16" s="12">
        <f>G$3*Assumptions!$B24</f>
        <v>1188547.197</v>
      </c>
      <c r="H16" s="12">
        <f>H$3*Assumptions!$B24</f>
        <v>1230324.631</v>
      </c>
      <c r="I16" s="12">
        <f>I$3*Assumptions!$B24</f>
        <v>1273570.542</v>
      </c>
      <c r="J16" s="12">
        <f>J$3*Assumptions!$B24</f>
        <v>1318336.547</v>
      </c>
      <c r="K16" s="12">
        <f>K$3*Assumptions!$B24</f>
        <v>1364676.076</v>
      </c>
      <c r="L16" s="12">
        <f>L$3*Assumptions!$B24</f>
        <v>1412644.44</v>
      </c>
      <c r="M16" s="12">
        <f>M$3*Assumptions!$B24</f>
        <v>1462298.893</v>
      </c>
    </row>
    <row r="17">
      <c r="A17" s="3" t="s">
        <v>35</v>
      </c>
      <c r="B17" s="12">
        <f>B$3*Assumptions!$B25</f>
        <v>1700000</v>
      </c>
      <c r="C17" s="12">
        <f>C$3*Assumptions!$B25</f>
        <v>1759755</v>
      </c>
      <c r="D17" s="12">
        <f>D$3*Assumptions!$B25</f>
        <v>1821610.388</v>
      </c>
      <c r="E17" s="12">
        <f>E$3*Assumptions!$B25</f>
        <v>1885639.993</v>
      </c>
      <c r="F17" s="12">
        <f>F$3*Assumptions!$B25</f>
        <v>1951920.239</v>
      </c>
      <c r="G17" s="12">
        <f>G$3*Assumptions!$B25</f>
        <v>2020530.236</v>
      </c>
      <c r="H17" s="12">
        <f>H$3*Assumptions!$B25</f>
        <v>2091551.873</v>
      </c>
      <c r="I17" s="12">
        <f>I$3*Assumptions!$B25</f>
        <v>2165069.922</v>
      </c>
      <c r="J17" s="12">
        <f>J$3*Assumptions!$B25</f>
        <v>2241172.129</v>
      </c>
      <c r="K17" s="12">
        <f>K$3*Assumptions!$B25</f>
        <v>2319949.33</v>
      </c>
      <c r="L17" s="12">
        <f>L$3*Assumptions!$B25</f>
        <v>2401495.549</v>
      </c>
      <c r="M17" s="12">
        <f>M$3*Assumptions!$B25</f>
        <v>2485908.117</v>
      </c>
    </row>
    <row r="18">
      <c r="A18" s="3"/>
      <c r="B18" s="3"/>
      <c r="C18" s="3"/>
      <c r="D18" s="3"/>
      <c r="E18" s="3"/>
      <c r="F18" s="3"/>
      <c r="G18" s="3"/>
      <c r="H18" s="3"/>
      <c r="I18" s="3"/>
      <c r="J18" s="3"/>
      <c r="K18" s="3"/>
      <c r="L18" s="3"/>
      <c r="M18" s="3"/>
    </row>
    <row r="19">
      <c r="A19" s="3" t="s">
        <v>54</v>
      </c>
      <c r="B19" s="3"/>
      <c r="C19" s="3"/>
      <c r="D19" s="3"/>
      <c r="E19" s="3"/>
      <c r="F19" s="3"/>
      <c r="G19" s="3"/>
      <c r="H19" s="3"/>
      <c r="I19" s="3"/>
      <c r="J19" s="3"/>
      <c r="K19" s="3"/>
      <c r="L19" s="3"/>
      <c r="M19" s="3"/>
    </row>
    <row r="20">
      <c r="A20" s="3" t="s">
        <v>29</v>
      </c>
      <c r="B20" s="12">
        <f>B$4*Assumptions!$C19</f>
        <v>1500000</v>
      </c>
      <c r="C20" s="12">
        <f>C$4*Assumptions!$C19</f>
        <v>1543770</v>
      </c>
      <c r="D20" s="12">
        <f>D$4*Assumptions!$C19</f>
        <v>1588817.209</v>
      </c>
      <c r="E20" s="12">
        <f>E$4*Assumptions!$C19</f>
        <v>1635178.895</v>
      </c>
      <c r="F20" s="12">
        <f>F$4*Assumptions!$C19</f>
        <v>1682893.415</v>
      </c>
      <c r="G20" s="12">
        <f>G$4*Assumptions!$C19</f>
        <v>1732000.245</v>
      </c>
      <c r="H20" s="12">
        <f>H$4*Assumptions!$C19</f>
        <v>1782540.012</v>
      </c>
      <c r="I20" s="12">
        <f>I$4*Assumptions!$C19</f>
        <v>1834554.529</v>
      </c>
      <c r="J20" s="12">
        <f>J$4*Assumptions!$C19</f>
        <v>1888086.831</v>
      </c>
      <c r="K20" s="12">
        <f>K$4*Assumptions!$C19</f>
        <v>1943181.204</v>
      </c>
      <c r="L20" s="12">
        <f>L$4*Assumptions!$C19</f>
        <v>1999883.232</v>
      </c>
      <c r="M20" s="12">
        <f>M$4*Assumptions!$C19</f>
        <v>2058239.825</v>
      </c>
    </row>
    <row r="21">
      <c r="A21" s="3" t="s">
        <v>30</v>
      </c>
      <c r="B21" s="12">
        <f>B$4*Assumptions!$C20</f>
        <v>750000</v>
      </c>
      <c r="C21" s="12">
        <f>C$4*Assumptions!$C20</f>
        <v>771885</v>
      </c>
      <c r="D21" s="12">
        <f>D$4*Assumptions!$C20</f>
        <v>794408.6043</v>
      </c>
      <c r="E21" s="12">
        <f>E$4*Assumptions!$C20</f>
        <v>817589.4474</v>
      </c>
      <c r="F21" s="12">
        <f>F$4*Assumptions!$C20</f>
        <v>841446.7074</v>
      </c>
      <c r="G21" s="12">
        <f>G$4*Assumptions!$C20</f>
        <v>866000.1224</v>
      </c>
      <c r="H21" s="12">
        <f>H$4*Assumptions!$C20</f>
        <v>891270.0059</v>
      </c>
      <c r="I21" s="12">
        <f>I$4*Assumptions!$C20</f>
        <v>917277.2647</v>
      </c>
      <c r="J21" s="12">
        <f>J$4*Assumptions!$C20</f>
        <v>944043.4153</v>
      </c>
      <c r="K21" s="12">
        <f>K$4*Assumptions!$C20</f>
        <v>971590.6022</v>
      </c>
      <c r="L21" s="12">
        <f>L$4*Assumptions!$C20</f>
        <v>999941.6159</v>
      </c>
      <c r="M21" s="12">
        <f>M$4*Assumptions!$C20</f>
        <v>1029119.912</v>
      </c>
    </row>
    <row r="22">
      <c r="A22" s="3" t="s">
        <v>31</v>
      </c>
      <c r="B22" s="12">
        <f>B$4*Assumptions!$C21</f>
        <v>1800000</v>
      </c>
      <c r="C22" s="12">
        <f>C$4*Assumptions!$C21</f>
        <v>1852524</v>
      </c>
      <c r="D22" s="12">
        <f>D$4*Assumptions!$C21</f>
        <v>1906580.65</v>
      </c>
      <c r="E22" s="12">
        <f>E$4*Assumptions!$C21</f>
        <v>1962214.674</v>
      </c>
      <c r="F22" s="12">
        <f>F$4*Assumptions!$C21</f>
        <v>2019472.098</v>
      </c>
      <c r="G22" s="12">
        <f>G$4*Assumptions!$C21</f>
        <v>2078400.294</v>
      </c>
      <c r="H22" s="12">
        <f>H$4*Assumptions!$C21</f>
        <v>2139048.014</v>
      </c>
      <c r="I22" s="12">
        <f>I$4*Assumptions!$C21</f>
        <v>2201465.435</v>
      </c>
      <c r="J22" s="12">
        <f>J$4*Assumptions!$C21</f>
        <v>2265704.197</v>
      </c>
      <c r="K22" s="12">
        <f>K$4*Assumptions!$C21</f>
        <v>2331817.445</v>
      </c>
      <c r="L22" s="12">
        <f>L$4*Assumptions!$C21</f>
        <v>2399859.878</v>
      </c>
      <c r="M22" s="12">
        <f>M$4*Assumptions!$C21</f>
        <v>2469887.789</v>
      </c>
    </row>
    <row r="23">
      <c r="A23" s="3" t="s">
        <v>32</v>
      </c>
      <c r="B23" s="12">
        <f>B$4*Assumptions!$C22</f>
        <v>2250000</v>
      </c>
      <c r="C23" s="12">
        <f>C$4*Assumptions!$C22</f>
        <v>2315655</v>
      </c>
      <c r="D23" s="12">
        <f>D$4*Assumptions!$C22</f>
        <v>2383225.813</v>
      </c>
      <c r="E23" s="12">
        <f>E$4*Assumptions!$C22</f>
        <v>2452768.342</v>
      </c>
      <c r="F23" s="12">
        <f>F$4*Assumptions!$C22</f>
        <v>2524340.122</v>
      </c>
      <c r="G23" s="12">
        <f>G$4*Assumptions!$C22</f>
        <v>2598000.367</v>
      </c>
      <c r="H23" s="12">
        <f>H$4*Assumptions!$C22</f>
        <v>2673810.018</v>
      </c>
      <c r="I23" s="12">
        <f>I$4*Assumptions!$C22</f>
        <v>2751831.794</v>
      </c>
      <c r="J23" s="12">
        <f>J$4*Assumptions!$C22</f>
        <v>2832130.246</v>
      </c>
      <c r="K23" s="12">
        <f>K$4*Assumptions!$C22</f>
        <v>2914771.806</v>
      </c>
      <c r="L23" s="12">
        <f>L$4*Assumptions!$C22</f>
        <v>2999824.848</v>
      </c>
      <c r="M23" s="12">
        <f>M$4*Assumptions!$C22</f>
        <v>3087359.737</v>
      </c>
    </row>
    <row r="24">
      <c r="A24" s="3" t="s">
        <v>33</v>
      </c>
      <c r="B24" s="12">
        <f>B$4*Assumptions!$C23</f>
        <v>3000000</v>
      </c>
      <c r="C24" s="12">
        <f>C$4*Assumptions!$C23</f>
        <v>3087540</v>
      </c>
      <c r="D24" s="12">
        <f>D$4*Assumptions!$C23</f>
        <v>3177634.417</v>
      </c>
      <c r="E24" s="12">
        <f>E$4*Assumptions!$C23</f>
        <v>3270357.789</v>
      </c>
      <c r="F24" s="12">
        <f>F$4*Assumptions!$C23</f>
        <v>3365786.83</v>
      </c>
      <c r="G24" s="12">
        <f>G$4*Assumptions!$C23</f>
        <v>3464000.489</v>
      </c>
      <c r="H24" s="12">
        <f>H$4*Assumptions!$C23</f>
        <v>3565080.024</v>
      </c>
      <c r="I24" s="12">
        <f>I$4*Assumptions!$C23</f>
        <v>3669109.059</v>
      </c>
      <c r="J24" s="12">
        <f>J$4*Assumptions!$C23</f>
        <v>3776173.661</v>
      </c>
      <c r="K24" s="12">
        <f>K$4*Assumptions!$C23</f>
        <v>3886362.409</v>
      </c>
      <c r="L24" s="12">
        <f>L$4*Assumptions!$C23</f>
        <v>3999766.464</v>
      </c>
      <c r="M24" s="12">
        <f>M$4*Assumptions!$C23</f>
        <v>4116479.649</v>
      </c>
    </row>
    <row r="25">
      <c r="A25" s="3" t="s">
        <v>34</v>
      </c>
      <c r="B25" s="12">
        <f>B$4*Assumptions!$C24</f>
        <v>1200000</v>
      </c>
      <c r="C25" s="12">
        <f>C$4*Assumptions!$C24</f>
        <v>1235016</v>
      </c>
      <c r="D25" s="12">
        <f>D$4*Assumptions!$C24</f>
        <v>1271053.767</v>
      </c>
      <c r="E25" s="12">
        <f>E$4*Assumptions!$C24</f>
        <v>1308143.116</v>
      </c>
      <c r="F25" s="12">
        <f>F$4*Assumptions!$C24</f>
        <v>1346314.732</v>
      </c>
      <c r="G25" s="12">
        <f>G$4*Assumptions!$C24</f>
        <v>1385600.196</v>
      </c>
      <c r="H25" s="12">
        <f>H$4*Assumptions!$C24</f>
        <v>1426032.01</v>
      </c>
      <c r="I25" s="12">
        <f>I$4*Assumptions!$C24</f>
        <v>1467643.624</v>
      </c>
      <c r="J25" s="12">
        <f>J$4*Assumptions!$C24</f>
        <v>1510469.464</v>
      </c>
      <c r="K25" s="12">
        <f>K$4*Assumptions!$C24</f>
        <v>1554544.963</v>
      </c>
      <c r="L25" s="12">
        <f>L$4*Assumptions!$C24</f>
        <v>1599906.585</v>
      </c>
      <c r="M25" s="12">
        <f>M$4*Assumptions!$C24</f>
        <v>1646591.86</v>
      </c>
    </row>
    <row r="26">
      <c r="A26" s="3" t="s">
        <v>35</v>
      </c>
      <c r="B26" s="12">
        <f>B$4*Assumptions!$C25</f>
        <v>4500000</v>
      </c>
      <c r="C26" s="12">
        <f>C$4*Assumptions!$C25</f>
        <v>4631310</v>
      </c>
      <c r="D26" s="12">
        <f>D$4*Assumptions!$C25</f>
        <v>4766451.626</v>
      </c>
      <c r="E26" s="12">
        <f>E$4*Assumptions!$C25</f>
        <v>4905536.684</v>
      </c>
      <c r="F26" s="12">
        <f>F$4*Assumptions!$C25</f>
        <v>5048680.245</v>
      </c>
      <c r="G26" s="12">
        <f>G$4*Assumptions!$C25</f>
        <v>5196000.734</v>
      </c>
      <c r="H26" s="12">
        <f>H$4*Assumptions!$C25</f>
        <v>5347620.036</v>
      </c>
      <c r="I26" s="12">
        <f>I$4*Assumptions!$C25</f>
        <v>5503663.588</v>
      </c>
      <c r="J26" s="12">
        <f>J$4*Assumptions!$C25</f>
        <v>5664260.492</v>
      </c>
      <c r="K26" s="12">
        <f>K$4*Assumptions!$C25</f>
        <v>5829543.613</v>
      </c>
      <c r="L26" s="12">
        <f>L$4*Assumptions!$C25</f>
        <v>5999649.696</v>
      </c>
      <c r="M26" s="12">
        <f>M$4*Assumptions!$C25</f>
        <v>6174719.474</v>
      </c>
    </row>
    <row r="27">
      <c r="A27" s="3"/>
      <c r="B27" s="3"/>
      <c r="C27" s="3"/>
      <c r="D27" s="3"/>
      <c r="E27" s="3"/>
      <c r="F27" s="3"/>
      <c r="G27" s="3"/>
      <c r="H27" s="3"/>
      <c r="I27" s="3"/>
      <c r="J27" s="3"/>
      <c r="K27" s="3"/>
      <c r="L27" s="3"/>
      <c r="M27" s="3"/>
    </row>
    <row r="28">
      <c r="A28" s="3" t="s">
        <v>55</v>
      </c>
      <c r="B28" s="3"/>
      <c r="C28" s="3"/>
      <c r="D28" s="3"/>
      <c r="E28" s="3"/>
      <c r="F28" s="3"/>
      <c r="G28" s="3"/>
      <c r="H28" s="3"/>
      <c r="I28" s="3"/>
      <c r="J28" s="3"/>
      <c r="K28" s="3"/>
      <c r="L28" s="3"/>
      <c r="M28" s="3"/>
    </row>
    <row r="29">
      <c r="A29" s="3" t="s">
        <v>29</v>
      </c>
      <c r="B29" s="12">
        <f>B$5*Assumptions!$D19</f>
        <v>75000</v>
      </c>
      <c r="C29" s="12">
        <f>C$5*Assumptions!$D19</f>
        <v>76053</v>
      </c>
      <c r="D29" s="12">
        <f>D$5*Assumptions!$D19</f>
        <v>77120.78412</v>
      </c>
      <c r="E29" s="12">
        <f>E$5*Assumptions!$D19</f>
        <v>78203.55993</v>
      </c>
      <c r="F29" s="12">
        <f>F$5*Assumptions!$D19</f>
        <v>79301.53791</v>
      </c>
      <c r="G29" s="12">
        <f>G$5*Assumptions!$D19</f>
        <v>80414.9315</v>
      </c>
      <c r="H29" s="12">
        <f>H$5*Assumptions!$D19</f>
        <v>81543.95714</v>
      </c>
      <c r="I29" s="12">
        <f>I$5*Assumptions!$D19</f>
        <v>82688.8343</v>
      </c>
      <c r="J29" s="12">
        <f>J$5*Assumptions!$D19</f>
        <v>83849.78553</v>
      </c>
      <c r="K29" s="12">
        <f>K$5*Assumptions!$D19</f>
        <v>85027.03652</v>
      </c>
      <c r="L29" s="12">
        <f>L$5*Assumptions!$D19</f>
        <v>86220.81611</v>
      </c>
      <c r="M29" s="12">
        <f>M$5*Assumptions!$D19</f>
        <v>87431.35637</v>
      </c>
    </row>
    <row r="30">
      <c r="A30" s="3" t="s">
        <v>30</v>
      </c>
      <c r="B30" s="12">
        <f>B$5*Assumptions!$D20</f>
        <v>45000</v>
      </c>
      <c r="C30" s="12">
        <f>C$5*Assumptions!$D20</f>
        <v>45631.8</v>
      </c>
      <c r="D30" s="12">
        <f>D$5*Assumptions!$D20</f>
        <v>46272.47047</v>
      </c>
      <c r="E30" s="12">
        <f>E$5*Assumptions!$D20</f>
        <v>46922.13596</v>
      </c>
      <c r="F30" s="12">
        <f>F$5*Assumptions!$D20</f>
        <v>47580.92275</v>
      </c>
      <c r="G30" s="12">
        <f>G$5*Assumptions!$D20</f>
        <v>48248.9589</v>
      </c>
      <c r="H30" s="12">
        <f>H$5*Assumptions!$D20</f>
        <v>48926.37428</v>
      </c>
      <c r="I30" s="12">
        <f>I$5*Assumptions!$D20</f>
        <v>49613.30058</v>
      </c>
      <c r="J30" s="12">
        <f>J$5*Assumptions!$D20</f>
        <v>50309.87132</v>
      </c>
      <c r="K30" s="12">
        <f>K$5*Assumptions!$D20</f>
        <v>51016.22191</v>
      </c>
      <c r="L30" s="12">
        <f>L$5*Assumptions!$D20</f>
        <v>51732.48967</v>
      </c>
      <c r="M30" s="12">
        <f>M$5*Assumptions!$D20</f>
        <v>52458.81382</v>
      </c>
    </row>
    <row r="31">
      <c r="A31" s="3" t="s">
        <v>31</v>
      </c>
      <c r="B31" s="12">
        <f>B$5*Assumptions!$D21</f>
        <v>90000</v>
      </c>
      <c r="C31" s="12">
        <f>C$5*Assumptions!$D21</f>
        <v>91263.6</v>
      </c>
      <c r="D31" s="12">
        <f>D$5*Assumptions!$D21</f>
        <v>92544.94094</v>
      </c>
      <c r="E31" s="12">
        <f>E$5*Assumptions!$D21</f>
        <v>93844.27191</v>
      </c>
      <c r="F31" s="12">
        <f>F$5*Assumptions!$D21</f>
        <v>95161.84549</v>
      </c>
      <c r="G31" s="12">
        <f>G$5*Assumptions!$D21</f>
        <v>96497.9178</v>
      </c>
      <c r="H31" s="12">
        <f>H$5*Assumptions!$D21</f>
        <v>97852.74857</v>
      </c>
      <c r="I31" s="12">
        <f>I$5*Assumptions!$D21</f>
        <v>99226.60116</v>
      </c>
      <c r="J31" s="12">
        <f>J$5*Assumptions!$D21</f>
        <v>100619.7426</v>
      </c>
      <c r="K31" s="12">
        <f>K$5*Assumptions!$D21</f>
        <v>102032.4438</v>
      </c>
      <c r="L31" s="12">
        <f>L$5*Assumptions!$D21</f>
        <v>103464.9793</v>
      </c>
      <c r="M31" s="12">
        <f>M$5*Assumptions!$D21</f>
        <v>104917.6276</v>
      </c>
    </row>
    <row r="32">
      <c r="A32" s="3" t="s">
        <v>32</v>
      </c>
      <c r="B32" s="12">
        <f>B$5*Assumptions!$D22</f>
        <v>120000</v>
      </c>
      <c r="C32" s="12">
        <f>C$5*Assumptions!$D22</f>
        <v>121684.8</v>
      </c>
      <c r="D32" s="12">
        <f>D$5*Assumptions!$D22</f>
        <v>123393.2546</v>
      </c>
      <c r="E32" s="12">
        <f>E$5*Assumptions!$D22</f>
        <v>125125.6959</v>
      </c>
      <c r="F32" s="12">
        <f>F$5*Assumptions!$D22</f>
        <v>126882.4607</v>
      </c>
      <c r="G32" s="12">
        <f>G$5*Assumptions!$D22</f>
        <v>128663.8904</v>
      </c>
      <c r="H32" s="12">
        <f>H$5*Assumptions!$D22</f>
        <v>130470.3314</v>
      </c>
      <c r="I32" s="12">
        <f>I$5*Assumptions!$D22</f>
        <v>132302.1349</v>
      </c>
      <c r="J32" s="12">
        <f>J$5*Assumptions!$D22</f>
        <v>134159.6569</v>
      </c>
      <c r="K32" s="12">
        <f>K$5*Assumptions!$D22</f>
        <v>136043.2584</v>
      </c>
      <c r="L32" s="12">
        <f>L$5*Assumptions!$D22</f>
        <v>137953.3058</v>
      </c>
      <c r="M32" s="12">
        <f>M$5*Assumptions!$D22</f>
        <v>139890.1702</v>
      </c>
    </row>
    <row r="33">
      <c r="A33" s="3" t="s">
        <v>33</v>
      </c>
      <c r="B33" s="12">
        <f>B$5*Assumptions!$D23</f>
        <v>225000</v>
      </c>
      <c r="C33" s="12">
        <f>C$5*Assumptions!$D23</f>
        <v>228159</v>
      </c>
      <c r="D33" s="12">
        <f>D$5*Assumptions!$D23</f>
        <v>231362.3524</v>
      </c>
      <c r="E33" s="12">
        <f>E$5*Assumptions!$D23</f>
        <v>234610.6798</v>
      </c>
      <c r="F33" s="12">
        <f>F$5*Assumptions!$D23</f>
        <v>237904.6137</v>
      </c>
      <c r="G33" s="12">
        <f>G$5*Assumptions!$D23</f>
        <v>241244.7945</v>
      </c>
      <c r="H33" s="12">
        <f>H$5*Assumptions!$D23</f>
        <v>244631.8714</v>
      </c>
      <c r="I33" s="12">
        <f>I$5*Assumptions!$D23</f>
        <v>248066.5029</v>
      </c>
      <c r="J33" s="12">
        <f>J$5*Assumptions!$D23</f>
        <v>251549.3566</v>
      </c>
      <c r="K33" s="12">
        <f>K$5*Assumptions!$D23</f>
        <v>255081.1096</v>
      </c>
      <c r="L33" s="12">
        <f>L$5*Assumptions!$D23</f>
        <v>258662.4483</v>
      </c>
      <c r="M33" s="12">
        <f>M$5*Assumptions!$D23</f>
        <v>262294.0691</v>
      </c>
    </row>
    <row r="34">
      <c r="A34" s="3" t="s">
        <v>34</v>
      </c>
      <c r="B34" s="12">
        <f>B$5*Assumptions!$D24</f>
        <v>75000</v>
      </c>
      <c r="C34" s="12">
        <f>C$5*Assumptions!$D24</f>
        <v>76053</v>
      </c>
      <c r="D34" s="12">
        <f>D$5*Assumptions!$D24</f>
        <v>77120.78412</v>
      </c>
      <c r="E34" s="12">
        <f>E$5*Assumptions!$D24</f>
        <v>78203.55993</v>
      </c>
      <c r="F34" s="12">
        <f>F$5*Assumptions!$D24</f>
        <v>79301.53791</v>
      </c>
      <c r="G34" s="12">
        <f>G$5*Assumptions!$D24</f>
        <v>80414.9315</v>
      </c>
      <c r="H34" s="12">
        <f>H$5*Assumptions!$D24</f>
        <v>81543.95714</v>
      </c>
      <c r="I34" s="12">
        <f>I$5*Assumptions!$D24</f>
        <v>82688.8343</v>
      </c>
      <c r="J34" s="12">
        <f>J$5*Assumptions!$D24</f>
        <v>83849.78553</v>
      </c>
      <c r="K34" s="12">
        <f>K$5*Assumptions!$D24</f>
        <v>85027.03652</v>
      </c>
      <c r="L34" s="12">
        <f>L$5*Assumptions!$D24</f>
        <v>86220.81611</v>
      </c>
      <c r="M34" s="12">
        <f>M$5*Assumptions!$D24</f>
        <v>87431.35637</v>
      </c>
    </row>
    <row r="35">
      <c r="A35" s="3" t="s">
        <v>35</v>
      </c>
      <c r="B35" s="12">
        <f>B$5*Assumptions!$D25</f>
        <v>870000</v>
      </c>
      <c r="C35" s="12">
        <f>C$5*Assumptions!$D25</f>
        <v>882214.8</v>
      </c>
      <c r="D35" s="12">
        <f>D$5*Assumptions!$D25</f>
        <v>894601.0958</v>
      </c>
      <c r="E35" s="12">
        <f>E$5*Assumptions!$D25</f>
        <v>907161.2952</v>
      </c>
      <c r="F35" s="12">
        <f>F$5*Assumptions!$D25</f>
        <v>919897.8398</v>
      </c>
      <c r="G35" s="12">
        <f>G$5*Assumptions!$D25</f>
        <v>932813.2054</v>
      </c>
      <c r="H35" s="12">
        <f>H$5*Assumptions!$D25</f>
        <v>945909.9028</v>
      </c>
      <c r="I35" s="12">
        <f>I$5*Assumptions!$D25</f>
        <v>959190.4779</v>
      </c>
      <c r="J35" s="12">
        <f>J$5*Assumptions!$D25</f>
        <v>972657.5122</v>
      </c>
      <c r="K35" s="12">
        <f>K$5*Assumptions!$D25</f>
        <v>986313.6237</v>
      </c>
      <c r="L35" s="12">
        <f>L$5*Assumptions!$D25</f>
        <v>1000161.467</v>
      </c>
      <c r="M35" s="12">
        <f>M$5*Assumptions!$D25</f>
        <v>1014203.734</v>
      </c>
    </row>
    <row r="36">
      <c r="A36" s="3"/>
      <c r="B36" s="3"/>
      <c r="C36" s="3"/>
      <c r="D36" s="3"/>
      <c r="E36" s="3"/>
      <c r="F36" s="3"/>
      <c r="G36" s="3"/>
      <c r="H36" s="3"/>
      <c r="I36" s="3"/>
      <c r="J36" s="3"/>
      <c r="K36" s="3"/>
      <c r="L36" s="3"/>
      <c r="M36" s="3"/>
    </row>
    <row r="37">
      <c r="A37" s="3" t="s">
        <v>20</v>
      </c>
      <c r="B37" s="3"/>
      <c r="C37" s="3"/>
      <c r="D37" s="3"/>
      <c r="E37" s="3"/>
      <c r="F37" s="3"/>
      <c r="G37" s="3"/>
      <c r="H37" s="3"/>
      <c r="I37" s="3"/>
      <c r="J37" s="3"/>
      <c r="K37" s="3"/>
      <c r="L37" s="3"/>
      <c r="M37" s="3"/>
    </row>
    <row r="38">
      <c r="A38" s="3" t="s">
        <v>29</v>
      </c>
      <c r="B38" s="12">
        <f>B$6*Assumptions!$E19</f>
        <v>240000</v>
      </c>
      <c r="C38" s="12">
        <f>C$6*Assumptions!$E19</f>
        <v>244824</v>
      </c>
      <c r="D38" s="12">
        <f>D$6*Assumptions!$E19</f>
        <v>249744.9624</v>
      </c>
      <c r="E38" s="12">
        <f>E$6*Assumptions!$E19</f>
        <v>254764.8361</v>
      </c>
      <c r="F38" s="12">
        <f>F$6*Assumptions!$E19</f>
        <v>259885.6094</v>
      </c>
      <c r="G38" s="12">
        <f>G$6*Assumptions!$E19</f>
        <v>265109.3101</v>
      </c>
      <c r="H38" s="12">
        <f>H$6*Assumptions!$E19</f>
        <v>270438.0072</v>
      </c>
      <c r="I38" s="12">
        <f>I$6*Assumptions!$E19</f>
        <v>275873.8112</v>
      </c>
      <c r="J38" s="12">
        <f>J$6*Assumptions!$E19</f>
        <v>281418.8748</v>
      </c>
      <c r="K38" s="12">
        <f>K$6*Assumptions!$E19</f>
        <v>287075.3942</v>
      </c>
      <c r="L38" s="12">
        <f>L$6*Assumptions!$E19</f>
        <v>292845.6096</v>
      </c>
      <c r="M38" s="12">
        <f>M$6*Assumptions!$E19</f>
        <v>298731.8063</v>
      </c>
    </row>
    <row r="39">
      <c r="A39" s="3" t="s">
        <v>30</v>
      </c>
      <c r="B39" s="12">
        <f>B$6*Assumptions!$E20</f>
        <v>0</v>
      </c>
      <c r="C39" s="12">
        <f>C$6*Assumptions!$E20</f>
        <v>0</v>
      </c>
      <c r="D39" s="12">
        <f>D$6*Assumptions!$E20</f>
        <v>0</v>
      </c>
      <c r="E39" s="12">
        <f>E$6*Assumptions!$E20</f>
        <v>0</v>
      </c>
      <c r="F39" s="12">
        <f>F$6*Assumptions!$E20</f>
        <v>0</v>
      </c>
      <c r="G39" s="12">
        <f>G$6*Assumptions!$E20</f>
        <v>0</v>
      </c>
      <c r="H39" s="12">
        <f>H$6*Assumptions!$E20</f>
        <v>0</v>
      </c>
      <c r="I39" s="12">
        <f>I$6*Assumptions!$E20</f>
        <v>0</v>
      </c>
      <c r="J39" s="12">
        <f>J$6*Assumptions!$E20</f>
        <v>0</v>
      </c>
      <c r="K39" s="12">
        <f>K$6*Assumptions!$E20</f>
        <v>0</v>
      </c>
      <c r="L39" s="12">
        <f>L$6*Assumptions!$E20</f>
        <v>0</v>
      </c>
      <c r="M39" s="12">
        <f>M$6*Assumptions!$E20</f>
        <v>0</v>
      </c>
    </row>
    <row r="40">
      <c r="A40" s="3" t="s">
        <v>31</v>
      </c>
      <c r="B40" s="12">
        <f>B$6*Assumptions!$E21</f>
        <v>300000</v>
      </c>
      <c r="C40" s="12">
        <f>C$6*Assumptions!$E21</f>
        <v>306030</v>
      </c>
      <c r="D40" s="12">
        <f>D$6*Assumptions!$E21</f>
        <v>312181.203</v>
      </c>
      <c r="E40" s="12">
        <f>E$6*Assumptions!$E21</f>
        <v>318456.0452</v>
      </c>
      <c r="F40" s="12">
        <f>F$6*Assumptions!$E21</f>
        <v>324857.0117</v>
      </c>
      <c r="G40" s="12">
        <f>G$6*Assumptions!$E21</f>
        <v>331386.6376</v>
      </c>
      <c r="H40" s="12">
        <f>H$6*Assumptions!$E21</f>
        <v>338047.509</v>
      </c>
      <c r="I40" s="12">
        <f>I$6*Assumptions!$E21</f>
        <v>344842.264</v>
      </c>
      <c r="J40" s="12">
        <f>J$6*Assumptions!$E21</f>
        <v>351773.5935</v>
      </c>
      <c r="K40" s="12">
        <f>K$6*Assumptions!$E21</f>
        <v>358844.2427</v>
      </c>
      <c r="L40" s="12">
        <f>L$6*Assumptions!$E21</f>
        <v>366057.012</v>
      </c>
      <c r="M40" s="12">
        <f>M$6*Assumptions!$E21</f>
        <v>373414.7579</v>
      </c>
    </row>
    <row r="41">
      <c r="A41" s="3" t="s">
        <v>32</v>
      </c>
      <c r="B41" s="12">
        <f>B$6*Assumptions!$E22</f>
        <v>360000</v>
      </c>
      <c r="C41" s="12">
        <f>C$6*Assumptions!$E22</f>
        <v>367236</v>
      </c>
      <c r="D41" s="12">
        <f>D$6*Assumptions!$E22</f>
        <v>374617.4436</v>
      </c>
      <c r="E41" s="12">
        <f>E$6*Assumptions!$E22</f>
        <v>382147.2542</v>
      </c>
      <c r="F41" s="12">
        <f>F$6*Assumptions!$E22</f>
        <v>389828.414</v>
      </c>
      <c r="G41" s="12">
        <f>G$6*Assumptions!$E22</f>
        <v>397663.9651</v>
      </c>
      <c r="H41" s="12">
        <f>H$6*Assumptions!$E22</f>
        <v>405657.0108</v>
      </c>
      <c r="I41" s="12">
        <f>I$6*Assumptions!$E22</f>
        <v>413810.7168</v>
      </c>
      <c r="J41" s="12">
        <f>J$6*Assumptions!$E22</f>
        <v>422128.3122</v>
      </c>
      <c r="K41" s="12">
        <f>K$6*Assumptions!$E22</f>
        <v>430613.0912</v>
      </c>
      <c r="L41" s="12">
        <f>L$6*Assumptions!$E22</f>
        <v>439268.4144</v>
      </c>
      <c r="M41" s="12">
        <f>M$6*Assumptions!$E22</f>
        <v>448097.7095</v>
      </c>
    </row>
    <row r="42">
      <c r="A42" s="3" t="s">
        <v>33</v>
      </c>
      <c r="B42" s="12">
        <f>B$6*Assumptions!$E23</f>
        <v>0</v>
      </c>
      <c r="C42" s="12">
        <f>C$6*Assumptions!$E23</f>
        <v>0</v>
      </c>
      <c r="D42" s="12">
        <f>D$6*Assumptions!$E23</f>
        <v>0</v>
      </c>
      <c r="E42" s="12">
        <f>E$6*Assumptions!$E23</f>
        <v>0</v>
      </c>
      <c r="F42" s="12">
        <f>F$6*Assumptions!$E23</f>
        <v>0</v>
      </c>
      <c r="G42" s="12">
        <f>G$6*Assumptions!$E23</f>
        <v>0</v>
      </c>
      <c r="H42" s="12">
        <f>H$6*Assumptions!$E23</f>
        <v>0</v>
      </c>
      <c r="I42" s="12">
        <f>I$6*Assumptions!$E23</f>
        <v>0</v>
      </c>
      <c r="J42" s="12">
        <f>J$6*Assumptions!$E23</f>
        <v>0</v>
      </c>
      <c r="K42" s="12">
        <f>K$6*Assumptions!$E23</f>
        <v>0</v>
      </c>
      <c r="L42" s="12">
        <f>L$6*Assumptions!$E23</f>
        <v>0</v>
      </c>
      <c r="M42" s="12">
        <f>M$6*Assumptions!$E23</f>
        <v>0</v>
      </c>
    </row>
    <row r="43">
      <c r="A43" s="3" t="s">
        <v>34</v>
      </c>
      <c r="B43" s="12">
        <f>B$6*Assumptions!$E24</f>
        <v>270000</v>
      </c>
      <c r="C43" s="12">
        <f>C$6*Assumptions!$E24</f>
        <v>275427</v>
      </c>
      <c r="D43" s="12">
        <f>D$6*Assumptions!$E24</f>
        <v>280963.0827</v>
      </c>
      <c r="E43" s="12">
        <f>E$6*Assumptions!$E24</f>
        <v>286610.4407</v>
      </c>
      <c r="F43" s="12">
        <f>F$6*Assumptions!$E24</f>
        <v>292371.3105</v>
      </c>
      <c r="G43" s="12">
        <f>G$6*Assumptions!$E24</f>
        <v>298247.9739</v>
      </c>
      <c r="H43" s="12">
        <f>H$6*Assumptions!$E24</f>
        <v>304242.7581</v>
      </c>
      <c r="I43" s="12">
        <f>I$6*Assumptions!$E24</f>
        <v>310358.0376</v>
      </c>
      <c r="J43" s="12">
        <f>J$6*Assumptions!$E24</f>
        <v>316596.2341</v>
      </c>
      <c r="K43" s="12">
        <f>K$6*Assumptions!$E24</f>
        <v>322959.8184</v>
      </c>
      <c r="L43" s="12">
        <f>L$6*Assumptions!$E24</f>
        <v>329451.3108</v>
      </c>
      <c r="M43" s="12">
        <f>M$6*Assumptions!$E24</f>
        <v>336073.2821</v>
      </c>
    </row>
    <row r="44">
      <c r="A44" s="3" t="s">
        <v>35</v>
      </c>
      <c r="B44" s="12">
        <f>B$6*Assumptions!$E25</f>
        <v>1830000</v>
      </c>
      <c r="C44" s="12">
        <f>C$6*Assumptions!$E25</f>
        <v>1866783</v>
      </c>
      <c r="D44" s="12">
        <f>D$6*Assumptions!$E25</f>
        <v>1904305.338</v>
      </c>
      <c r="E44" s="12">
        <f>E$6*Assumptions!$E25</f>
        <v>1942581.876</v>
      </c>
      <c r="F44" s="12">
        <f>F$6*Assumptions!$E25</f>
        <v>1981627.771</v>
      </c>
      <c r="G44" s="12">
        <f>G$6*Assumptions!$E25</f>
        <v>2021458.49</v>
      </c>
      <c r="H44" s="12">
        <f>H$6*Assumptions!$E25</f>
        <v>2062089.805</v>
      </c>
      <c r="I44" s="12">
        <f>I$6*Assumptions!$E25</f>
        <v>2103537.81</v>
      </c>
      <c r="J44" s="12">
        <f>J$6*Assumptions!$E25</f>
        <v>2145818.92</v>
      </c>
      <c r="K44" s="12">
        <f>K$6*Assumptions!$E25</f>
        <v>2188949.881</v>
      </c>
      <c r="L44" s="12">
        <f>L$6*Assumptions!$E25</f>
        <v>2232947.773</v>
      </c>
      <c r="M44" s="12">
        <f>M$6*Assumptions!$E25</f>
        <v>2277830.023</v>
      </c>
    </row>
    <row r="45">
      <c r="A45" s="3"/>
      <c r="B45" s="3"/>
      <c r="C45" s="3"/>
      <c r="D45" s="3"/>
      <c r="E45" s="3"/>
      <c r="F45" s="3"/>
      <c r="G45" s="3"/>
      <c r="H45" s="3"/>
      <c r="I45" s="3"/>
      <c r="J45" s="3"/>
      <c r="K45" s="3"/>
      <c r="L45" s="3"/>
      <c r="M45" s="3"/>
    </row>
    <row r="46">
      <c r="A46" s="18" t="s">
        <v>59</v>
      </c>
      <c r="B46" s="3"/>
      <c r="C46" s="3"/>
      <c r="D46" s="3"/>
      <c r="E46" s="3"/>
      <c r="F46" s="3"/>
      <c r="G46" s="3"/>
      <c r="H46" s="3"/>
      <c r="I46" s="3"/>
      <c r="J46" s="3"/>
      <c r="K46" s="3"/>
      <c r="L46" s="3"/>
      <c r="M46" s="3"/>
    </row>
    <row r="47">
      <c r="A47" s="3" t="s">
        <v>17</v>
      </c>
      <c r="B47" s="3"/>
      <c r="C47" s="3"/>
      <c r="D47" s="3"/>
      <c r="E47" s="3"/>
      <c r="F47" s="3"/>
      <c r="G47" s="3"/>
      <c r="H47" s="3"/>
      <c r="I47" s="3"/>
      <c r="J47" s="3"/>
      <c r="K47" s="3"/>
      <c r="L47" s="3"/>
      <c r="M47" s="3"/>
    </row>
    <row r="48">
      <c r="A48" s="3" t="s">
        <v>29</v>
      </c>
      <c r="B48" s="12">
        <f>B11*(1-Assumptions!$B28)</f>
        <v>1140000</v>
      </c>
      <c r="C48" s="12">
        <f>C11*(1-Assumptions!$B28)</f>
        <v>1180071</v>
      </c>
      <c r="D48" s="12">
        <f>D11*(1-Assumptions!$B28)</f>
        <v>1221550.496</v>
      </c>
      <c r="E48" s="12">
        <f>E11*(1-Assumptions!$B28)</f>
        <v>1264487.996</v>
      </c>
      <c r="F48" s="12">
        <f>F11*(1-Assumptions!$B28)</f>
        <v>1308934.749</v>
      </c>
      <c r="G48" s="12">
        <f>G11*(1-Assumptions!$B28)</f>
        <v>1354943.805</v>
      </c>
      <c r="H48" s="12">
        <f>H11*(1-Assumptions!$B28)</f>
        <v>1402570.08</v>
      </c>
      <c r="I48" s="12">
        <f>I11*(1-Assumptions!$B28)</f>
        <v>1451870.418</v>
      </c>
      <c r="J48" s="12">
        <f>J11*(1-Assumptions!$B28)</f>
        <v>1502903.663</v>
      </c>
      <c r="K48" s="12">
        <f>K11*(1-Assumptions!$B28)</f>
        <v>1555730.727</v>
      </c>
      <c r="L48" s="12">
        <f>L11*(1-Assumptions!$B28)</f>
        <v>1610414.662</v>
      </c>
      <c r="M48" s="12">
        <f>M11*(1-Assumptions!$B28)</f>
        <v>1667020.737</v>
      </c>
    </row>
    <row r="49">
      <c r="A49" s="3" t="s">
        <v>30</v>
      </c>
      <c r="B49" s="12">
        <f>B12*(1-Assumptions!$B29)</f>
        <v>736000</v>
      </c>
      <c r="C49" s="12">
        <f>C12*(1-Assumptions!$B29)</f>
        <v>761870.4</v>
      </c>
      <c r="D49" s="12">
        <f>D12*(1-Assumptions!$B29)</f>
        <v>788650.1446</v>
      </c>
      <c r="E49" s="12">
        <f>E12*(1-Assumptions!$B29)</f>
        <v>816371.1971</v>
      </c>
      <c r="F49" s="12">
        <f>F12*(1-Assumptions!$B29)</f>
        <v>845066.6447</v>
      </c>
      <c r="G49" s="12">
        <f>G12*(1-Assumptions!$B29)</f>
        <v>874770.7373</v>
      </c>
      <c r="H49" s="12">
        <f>H12*(1-Assumptions!$B29)</f>
        <v>905518.9287</v>
      </c>
      <c r="I49" s="12">
        <f>I12*(1-Assumptions!$B29)</f>
        <v>937347.919</v>
      </c>
      <c r="J49" s="12">
        <f>J12*(1-Assumptions!$B29)</f>
        <v>970295.6984</v>
      </c>
      <c r="K49" s="12">
        <f>K12*(1-Assumptions!$B29)</f>
        <v>1004401.592</v>
      </c>
      <c r="L49" s="12">
        <f>L12*(1-Assumptions!$B29)</f>
        <v>1039706.308</v>
      </c>
      <c r="M49" s="12">
        <f>M12*(1-Assumptions!$B29)</f>
        <v>1076251.985</v>
      </c>
    </row>
    <row r="50">
      <c r="A50" s="3" t="s">
        <v>31</v>
      </c>
      <c r="B50" s="12">
        <f>B13*(1-Assumptions!$B30)</f>
        <v>1350000</v>
      </c>
      <c r="C50" s="12">
        <f>C13*(1-Assumptions!$B30)</f>
        <v>1397452.5</v>
      </c>
      <c r="D50" s="12">
        <f>D13*(1-Assumptions!$B30)</f>
        <v>1446572.955</v>
      </c>
      <c r="E50" s="12">
        <f>E13*(1-Assumptions!$B30)</f>
        <v>1497419.995</v>
      </c>
      <c r="F50" s="12">
        <f>F13*(1-Assumptions!$B30)</f>
        <v>1550054.308</v>
      </c>
      <c r="G50" s="12">
        <f>G13*(1-Assumptions!$B30)</f>
        <v>1604538.716</v>
      </c>
      <c r="H50" s="12">
        <f>H13*(1-Assumptions!$B30)</f>
        <v>1660938.252</v>
      </c>
      <c r="I50" s="12">
        <f>I13*(1-Assumptions!$B30)</f>
        <v>1719320.232</v>
      </c>
      <c r="J50" s="12">
        <f>J13*(1-Assumptions!$B30)</f>
        <v>1779754.338</v>
      </c>
      <c r="K50" s="12">
        <f>K13*(1-Assumptions!$B30)</f>
        <v>1842312.703</v>
      </c>
      <c r="L50" s="12">
        <f>L13*(1-Assumptions!$B30)</f>
        <v>1907069.995</v>
      </c>
      <c r="M50" s="12">
        <f>M13*(1-Assumptions!$B30)</f>
        <v>1974103.505</v>
      </c>
    </row>
    <row r="51">
      <c r="A51" s="3" t="s">
        <v>32</v>
      </c>
      <c r="B51" s="12">
        <f>B14*(1-Assumptions!$B31)</f>
        <v>1760000</v>
      </c>
      <c r="C51" s="12">
        <f>C14*(1-Assumptions!$B31)</f>
        <v>1821864</v>
      </c>
      <c r="D51" s="12">
        <f>D14*(1-Assumptions!$B31)</f>
        <v>1885902.52</v>
      </c>
      <c r="E51" s="12">
        <f>E14*(1-Assumptions!$B31)</f>
        <v>1952191.993</v>
      </c>
      <c r="F51" s="12">
        <f>F14*(1-Assumptions!$B31)</f>
        <v>2020811.542</v>
      </c>
      <c r="G51" s="12">
        <f>G14*(1-Assumptions!$B31)</f>
        <v>2091843.067</v>
      </c>
      <c r="H51" s="12">
        <f>H14*(1-Assumptions!$B31)</f>
        <v>2165371.351</v>
      </c>
      <c r="I51" s="12">
        <f>I14*(1-Assumptions!$B31)</f>
        <v>2241484.154</v>
      </c>
      <c r="J51" s="12">
        <f>J14*(1-Assumptions!$B31)</f>
        <v>2320272.322</v>
      </c>
      <c r="K51" s="12">
        <f>K14*(1-Assumptions!$B31)</f>
        <v>2401829.894</v>
      </c>
      <c r="L51" s="12">
        <f>L14*(1-Assumptions!$B31)</f>
        <v>2486254.215</v>
      </c>
      <c r="M51" s="12">
        <f>M14*(1-Assumptions!$B31)</f>
        <v>2573646.051</v>
      </c>
    </row>
    <row r="52">
      <c r="A52" s="3" t="s">
        <v>33</v>
      </c>
      <c r="B52" s="12">
        <f>B15*(1-Assumptions!$B32)</f>
        <v>1530000</v>
      </c>
      <c r="C52" s="12">
        <f>C15*(1-Assumptions!$B32)</f>
        <v>1583779.5</v>
      </c>
      <c r="D52" s="12">
        <f>D15*(1-Assumptions!$B32)</f>
        <v>1639449.349</v>
      </c>
      <c r="E52" s="12">
        <f>E15*(1-Assumptions!$B32)</f>
        <v>1697075.994</v>
      </c>
      <c r="F52" s="12">
        <f>F15*(1-Assumptions!$B32)</f>
        <v>1756728.215</v>
      </c>
      <c r="G52" s="12">
        <f>G15*(1-Assumptions!$B32)</f>
        <v>1818477.212</v>
      </c>
      <c r="H52" s="12">
        <f>H15*(1-Assumptions!$B32)</f>
        <v>1882396.686</v>
      </c>
      <c r="I52" s="12">
        <f>I15*(1-Assumptions!$B32)</f>
        <v>1948562.93</v>
      </c>
      <c r="J52" s="12">
        <f>J15*(1-Assumptions!$B32)</f>
        <v>2017054.917</v>
      </c>
      <c r="K52" s="12">
        <f>K15*(1-Assumptions!$B32)</f>
        <v>2087954.397</v>
      </c>
      <c r="L52" s="12">
        <f>L15*(1-Assumptions!$B32)</f>
        <v>2161345.994</v>
      </c>
      <c r="M52" s="12">
        <f>M15*(1-Assumptions!$B32)</f>
        <v>2237317.306</v>
      </c>
    </row>
    <row r="53">
      <c r="A53" s="3" t="s">
        <v>34</v>
      </c>
      <c r="B53" s="12">
        <f>B16*(1-Assumptions!$B33)</f>
        <v>970000</v>
      </c>
      <c r="C53" s="12">
        <f>C16*(1-Assumptions!$B33)</f>
        <v>1004095.5</v>
      </c>
      <c r="D53" s="12">
        <f>D16*(1-Assumptions!$B33)</f>
        <v>1039389.457</v>
      </c>
      <c r="E53" s="12">
        <f>E16*(1-Assumptions!$B33)</f>
        <v>1075923.996</v>
      </c>
      <c r="F53" s="12">
        <f>F16*(1-Assumptions!$B33)</f>
        <v>1113742.725</v>
      </c>
      <c r="G53" s="12">
        <f>G16*(1-Assumptions!$B33)</f>
        <v>1152890.781</v>
      </c>
      <c r="H53" s="12">
        <f>H16*(1-Assumptions!$B33)</f>
        <v>1193414.892</v>
      </c>
      <c r="I53" s="12">
        <f>I16*(1-Assumptions!$B33)</f>
        <v>1235363.426</v>
      </c>
      <c r="J53" s="12">
        <f>J16*(1-Assumptions!$B33)</f>
        <v>1278786.45</v>
      </c>
      <c r="K53" s="12">
        <f>K16*(1-Assumptions!$B33)</f>
        <v>1323735.794</v>
      </c>
      <c r="L53" s="12">
        <f>L16*(1-Assumptions!$B33)</f>
        <v>1370265.107</v>
      </c>
      <c r="M53" s="12">
        <f>M16*(1-Assumptions!$B33)</f>
        <v>1418429.926</v>
      </c>
    </row>
    <row r="54">
      <c r="A54" s="3" t="s">
        <v>35</v>
      </c>
      <c r="B54" s="12">
        <f>B17*(1-Assumptions!$B34)</f>
        <v>1615000</v>
      </c>
      <c r="C54" s="12">
        <f>C17*(1-Assumptions!$B34)</f>
        <v>1671767.25</v>
      </c>
      <c r="D54" s="12">
        <f>D17*(1-Assumptions!$B34)</f>
        <v>1730529.869</v>
      </c>
      <c r="E54" s="12">
        <f>E17*(1-Assumptions!$B34)</f>
        <v>1791357.994</v>
      </c>
      <c r="F54" s="12">
        <f>F17*(1-Assumptions!$B34)</f>
        <v>1854324.227</v>
      </c>
      <c r="G54" s="12">
        <f>G17*(1-Assumptions!$B34)</f>
        <v>1919503.724</v>
      </c>
      <c r="H54" s="12">
        <f>H17*(1-Assumptions!$B34)</f>
        <v>1986974.28</v>
      </c>
      <c r="I54" s="12">
        <f>I17*(1-Assumptions!$B34)</f>
        <v>2056816.426</v>
      </c>
      <c r="J54" s="12">
        <f>J17*(1-Assumptions!$B34)</f>
        <v>2129113.523</v>
      </c>
      <c r="K54" s="12">
        <f>K17*(1-Assumptions!$B34)</f>
        <v>2203951.863</v>
      </c>
      <c r="L54" s="12">
        <f>L17*(1-Assumptions!$B34)</f>
        <v>2281420.771</v>
      </c>
      <c r="M54" s="12">
        <f>M17*(1-Assumptions!$B34)</f>
        <v>2361612.711</v>
      </c>
    </row>
    <row r="55">
      <c r="A55" s="3" t="s">
        <v>60</v>
      </c>
      <c r="B55" s="12">
        <f t="shared" ref="B55:M55" si="2">SUM(B48:B54)</f>
        <v>9101000</v>
      </c>
      <c r="C55" s="12">
        <f t="shared" si="2"/>
        <v>9420900.15</v>
      </c>
      <c r="D55" s="12">
        <f t="shared" si="2"/>
        <v>9752044.79</v>
      </c>
      <c r="E55" s="12">
        <f t="shared" si="2"/>
        <v>10094829.16</v>
      </c>
      <c r="F55" s="12">
        <f t="shared" si="2"/>
        <v>10449662.41</v>
      </c>
      <c r="G55" s="12">
        <f t="shared" si="2"/>
        <v>10816968.04</v>
      </c>
      <c r="H55" s="12">
        <f t="shared" si="2"/>
        <v>11197184.47</v>
      </c>
      <c r="I55" s="12">
        <f t="shared" si="2"/>
        <v>11590765.5</v>
      </c>
      <c r="J55" s="12">
        <f t="shared" si="2"/>
        <v>11998180.91</v>
      </c>
      <c r="K55" s="12">
        <f t="shared" si="2"/>
        <v>12419916.97</v>
      </c>
      <c r="L55" s="12">
        <f t="shared" si="2"/>
        <v>12856477.05</v>
      </c>
      <c r="M55" s="12">
        <f t="shared" si="2"/>
        <v>13308382.22</v>
      </c>
    </row>
    <row r="56">
      <c r="A56" s="3"/>
      <c r="B56" s="3"/>
      <c r="C56" s="3"/>
      <c r="D56" s="3"/>
      <c r="E56" s="3"/>
      <c r="F56" s="3"/>
      <c r="G56" s="3"/>
      <c r="H56" s="3"/>
      <c r="I56" s="3"/>
      <c r="J56" s="3"/>
      <c r="K56" s="3"/>
      <c r="L56" s="3"/>
      <c r="M56" s="3"/>
    </row>
    <row r="57">
      <c r="A57" s="3" t="s">
        <v>54</v>
      </c>
      <c r="B57" s="3"/>
      <c r="C57" s="3"/>
      <c r="D57" s="3"/>
      <c r="E57" s="3"/>
      <c r="F57" s="3"/>
      <c r="G57" s="3"/>
      <c r="H57" s="3"/>
      <c r="I57" s="3"/>
      <c r="J57" s="3"/>
      <c r="K57" s="3"/>
      <c r="L57" s="3"/>
      <c r="M57" s="3"/>
    </row>
    <row r="58">
      <c r="A58" s="3" t="s">
        <v>29</v>
      </c>
      <c r="B58" s="12">
        <f>B20*(1-Assumptions!$C28)</f>
        <v>1440000</v>
      </c>
      <c r="C58" s="12">
        <f>C20*(1-Assumptions!$C28)</f>
        <v>1482019.2</v>
      </c>
      <c r="D58" s="12">
        <f>D20*(1-Assumptions!$C28)</f>
        <v>1525264.52</v>
      </c>
      <c r="E58" s="12">
        <f>E20*(1-Assumptions!$C28)</f>
        <v>1569771.739</v>
      </c>
      <c r="F58" s="12">
        <f>F20*(1-Assumptions!$C28)</f>
        <v>1615577.678</v>
      </c>
      <c r="G58" s="12">
        <f>G20*(1-Assumptions!$C28)</f>
        <v>1662720.235</v>
      </c>
      <c r="H58" s="12">
        <f>H20*(1-Assumptions!$C28)</f>
        <v>1711238.411</v>
      </c>
      <c r="I58" s="12">
        <f>I20*(1-Assumptions!$C28)</f>
        <v>1761172.348</v>
      </c>
      <c r="J58" s="12">
        <f>J20*(1-Assumptions!$C28)</f>
        <v>1812563.357</v>
      </c>
      <c r="K58" s="12">
        <f>K20*(1-Assumptions!$C28)</f>
        <v>1865453.956</v>
      </c>
      <c r="L58" s="12">
        <f>L20*(1-Assumptions!$C28)</f>
        <v>1919887.903</v>
      </c>
      <c r="M58" s="12">
        <f>M20*(1-Assumptions!$C28)</f>
        <v>1975910.232</v>
      </c>
    </row>
    <row r="59">
      <c r="A59" s="3" t="s">
        <v>30</v>
      </c>
      <c r="B59" s="12">
        <f>B21*(1-Assumptions!$C29)</f>
        <v>727500</v>
      </c>
      <c r="C59" s="12">
        <f>C21*(1-Assumptions!$C29)</f>
        <v>748728.45</v>
      </c>
      <c r="D59" s="12">
        <f>D21*(1-Assumptions!$C29)</f>
        <v>770576.3462</v>
      </c>
      <c r="E59" s="12">
        <f>E21*(1-Assumptions!$C29)</f>
        <v>793061.764</v>
      </c>
      <c r="F59" s="12">
        <f>F21*(1-Assumptions!$C29)</f>
        <v>816203.3062</v>
      </c>
      <c r="G59" s="12">
        <f>G21*(1-Assumptions!$C29)</f>
        <v>840020.1187</v>
      </c>
      <c r="H59" s="12">
        <f>H21*(1-Assumptions!$C29)</f>
        <v>864531.9058</v>
      </c>
      <c r="I59" s="12">
        <f>I21*(1-Assumptions!$C29)</f>
        <v>889758.9468</v>
      </c>
      <c r="J59" s="12">
        <f>J21*(1-Assumptions!$C29)</f>
        <v>915722.1128</v>
      </c>
      <c r="K59" s="12">
        <f>K21*(1-Assumptions!$C29)</f>
        <v>942442.8841</v>
      </c>
      <c r="L59" s="12">
        <f>L21*(1-Assumptions!$C29)</f>
        <v>969943.3675</v>
      </c>
      <c r="M59" s="12">
        <f>M21*(1-Assumptions!$C29)</f>
        <v>998246.3149</v>
      </c>
    </row>
    <row r="60">
      <c r="A60" s="3" t="s">
        <v>31</v>
      </c>
      <c r="B60" s="12">
        <f>B22*(1-Assumptions!$C30)</f>
        <v>1656000</v>
      </c>
      <c r="C60" s="12">
        <f>C22*(1-Assumptions!$C30)</f>
        <v>1704322.08</v>
      </c>
      <c r="D60" s="12">
        <f>D22*(1-Assumptions!$C30)</f>
        <v>1754054.198</v>
      </c>
      <c r="E60" s="12">
        <f>E22*(1-Assumptions!$C30)</f>
        <v>1805237.5</v>
      </c>
      <c r="F60" s="12">
        <f>F22*(1-Assumptions!$C30)</f>
        <v>1857914.33</v>
      </c>
      <c r="G60" s="12">
        <f>G22*(1-Assumptions!$C30)</f>
        <v>1912128.27</v>
      </c>
      <c r="H60" s="12">
        <f>H22*(1-Assumptions!$C30)</f>
        <v>1967924.173</v>
      </c>
      <c r="I60" s="12">
        <f>I22*(1-Assumptions!$C30)</f>
        <v>2025348.2</v>
      </c>
      <c r="J60" s="12">
        <f>J22*(1-Assumptions!$C30)</f>
        <v>2084447.861</v>
      </c>
      <c r="K60" s="12">
        <f>K22*(1-Assumptions!$C30)</f>
        <v>2145272.05</v>
      </c>
      <c r="L60" s="12">
        <f>L22*(1-Assumptions!$C30)</f>
        <v>2207871.088</v>
      </c>
      <c r="M60" s="12">
        <f>M22*(1-Assumptions!$C30)</f>
        <v>2272296.766</v>
      </c>
    </row>
    <row r="61">
      <c r="A61" s="3" t="s">
        <v>32</v>
      </c>
      <c r="B61" s="12">
        <f>B23*(1-Assumptions!$C31)</f>
        <v>1980000</v>
      </c>
      <c r="C61" s="12">
        <f>C23*(1-Assumptions!$C31)</f>
        <v>2037776.4</v>
      </c>
      <c r="D61" s="12">
        <f>D23*(1-Assumptions!$C31)</f>
        <v>2097238.715</v>
      </c>
      <c r="E61" s="12">
        <f>E23*(1-Assumptions!$C31)</f>
        <v>2158436.141</v>
      </c>
      <c r="F61" s="12">
        <f>F23*(1-Assumptions!$C31)</f>
        <v>2221419.308</v>
      </c>
      <c r="G61" s="12">
        <f>G23*(1-Assumptions!$C31)</f>
        <v>2286240.323</v>
      </c>
      <c r="H61" s="12">
        <f>H23*(1-Assumptions!$C31)</f>
        <v>2352952.816</v>
      </c>
      <c r="I61" s="12">
        <f>I23*(1-Assumptions!$C31)</f>
        <v>2421611.979</v>
      </c>
      <c r="J61" s="12">
        <f>J23*(1-Assumptions!$C31)</f>
        <v>2492274.616</v>
      </c>
      <c r="K61" s="12">
        <f>K23*(1-Assumptions!$C31)</f>
        <v>2564999.19</v>
      </c>
      <c r="L61" s="12">
        <f>L23*(1-Assumptions!$C31)</f>
        <v>2639845.866</v>
      </c>
      <c r="M61" s="12">
        <f>M23*(1-Assumptions!$C31)</f>
        <v>2716876.568</v>
      </c>
    </row>
    <row r="62">
      <c r="A62" s="3" t="s">
        <v>33</v>
      </c>
      <c r="B62" s="12">
        <f>B24*(1-Assumptions!$C32)</f>
        <v>2550000</v>
      </c>
      <c r="C62" s="12">
        <f>C24*(1-Assumptions!$C32)</f>
        <v>2624409</v>
      </c>
      <c r="D62" s="12">
        <f>D24*(1-Assumptions!$C32)</f>
        <v>2700989.255</v>
      </c>
      <c r="E62" s="12">
        <f>E24*(1-Assumptions!$C32)</f>
        <v>2779804.121</v>
      </c>
      <c r="F62" s="12">
        <f>F24*(1-Assumptions!$C32)</f>
        <v>2860918.805</v>
      </c>
      <c r="G62" s="12">
        <f>G24*(1-Assumptions!$C32)</f>
        <v>2944400.416</v>
      </c>
      <c r="H62" s="12">
        <f>H24*(1-Assumptions!$C32)</f>
        <v>3030318.02</v>
      </c>
      <c r="I62" s="12">
        <f>I24*(1-Assumptions!$C32)</f>
        <v>3118742.7</v>
      </c>
      <c r="J62" s="12">
        <f>J24*(1-Assumptions!$C32)</f>
        <v>3209747.612</v>
      </c>
      <c r="K62" s="12">
        <f>K24*(1-Assumptions!$C32)</f>
        <v>3303408.047</v>
      </c>
      <c r="L62" s="12">
        <f>L24*(1-Assumptions!$C32)</f>
        <v>3399801.494</v>
      </c>
      <c r="M62" s="12">
        <f>M24*(1-Assumptions!$C32)</f>
        <v>3499007.702</v>
      </c>
    </row>
    <row r="63">
      <c r="A63" s="3" t="s">
        <v>34</v>
      </c>
      <c r="B63" s="12">
        <f>B25*(1-Assumptions!$C33)</f>
        <v>1140000</v>
      </c>
      <c r="C63" s="12">
        <f>C25*(1-Assumptions!$C33)</f>
        <v>1173265.2</v>
      </c>
      <c r="D63" s="12">
        <f>D25*(1-Assumptions!$C33)</f>
        <v>1207501.079</v>
      </c>
      <c r="E63" s="12">
        <f>E25*(1-Assumptions!$C33)</f>
        <v>1242735.96</v>
      </c>
      <c r="F63" s="12">
        <f>F25*(1-Assumptions!$C33)</f>
        <v>1278998.995</v>
      </c>
      <c r="G63" s="12">
        <f>G25*(1-Assumptions!$C33)</f>
        <v>1316320.186</v>
      </c>
      <c r="H63" s="12">
        <f>H25*(1-Assumptions!$C33)</f>
        <v>1354730.409</v>
      </c>
      <c r="I63" s="12">
        <f>I25*(1-Assumptions!$C33)</f>
        <v>1394261.442</v>
      </c>
      <c r="J63" s="12">
        <f>J25*(1-Assumptions!$C33)</f>
        <v>1434945.991</v>
      </c>
      <c r="K63" s="12">
        <f>K25*(1-Assumptions!$C33)</f>
        <v>1476817.715</v>
      </c>
      <c r="L63" s="12">
        <f>L25*(1-Assumptions!$C33)</f>
        <v>1519911.256</v>
      </c>
      <c r="M63" s="12">
        <f>M25*(1-Assumptions!$C33)</f>
        <v>1564262.267</v>
      </c>
    </row>
    <row r="64">
      <c r="A64" s="3" t="s">
        <v>35</v>
      </c>
      <c r="B64" s="12">
        <f>B26*(1-Assumptions!$C34)</f>
        <v>4365000</v>
      </c>
      <c r="C64" s="12">
        <f>C26*(1-Assumptions!$C34)</f>
        <v>4492370.7</v>
      </c>
      <c r="D64" s="12">
        <f>D26*(1-Assumptions!$C34)</f>
        <v>4623458.077</v>
      </c>
      <c r="E64" s="12">
        <f>E26*(1-Assumptions!$C34)</f>
        <v>4758370.584</v>
      </c>
      <c r="F64" s="12">
        <f>F26*(1-Assumptions!$C34)</f>
        <v>4897219.837</v>
      </c>
      <c r="G64" s="12">
        <f>G26*(1-Assumptions!$C34)</f>
        <v>5040120.712</v>
      </c>
      <c r="H64" s="12">
        <f>H26*(1-Assumptions!$C34)</f>
        <v>5187191.435</v>
      </c>
      <c r="I64" s="12">
        <f>I26*(1-Assumptions!$C34)</f>
        <v>5338553.681</v>
      </c>
      <c r="J64" s="12">
        <f>J26*(1-Assumptions!$C34)</f>
        <v>5494332.677</v>
      </c>
      <c r="K64" s="12">
        <f>K26*(1-Assumptions!$C34)</f>
        <v>5654657.305</v>
      </c>
      <c r="L64" s="12">
        <f>L26*(1-Assumptions!$C34)</f>
        <v>5819660.205</v>
      </c>
      <c r="M64" s="12">
        <f>M26*(1-Assumptions!$C34)</f>
        <v>5989477.889</v>
      </c>
    </row>
    <row r="65">
      <c r="A65" s="3" t="s">
        <v>61</v>
      </c>
      <c r="B65" s="12">
        <f t="shared" ref="B65:M65" si="3">SUM(B58:B64)</f>
        <v>13858500</v>
      </c>
      <c r="C65" s="12">
        <f t="shared" si="3"/>
        <v>14262891.03</v>
      </c>
      <c r="D65" s="12">
        <f t="shared" si="3"/>
        <v>14679082.19</v>
      </c>
      <c r="E65" s="12">
        <f t="shared" si="3"/>
        <v>15107417.81</v>
      </c>
      <c r="F65" s="12">
        <f t="shared" si="3"/>
        <v>15548252.26</v>
      </c>
      <c r="G65" s="12">
        <f t="shared" si="3"/>
        <v>16001950.26</v>
      </c>
      <c r="H65" s="12">
        <f t="shared" si="3"/>
        <v>16468887.17</v>
      </c>
      <c r="I65" s="12">
        <f t="shared" si="3"/>
        <v>16949449.3</v>
      </c>
      <c r="J65" s="12">
        <f t="shared" si="3"/>
        <v>17444034.23</v>
      </c>
      <c r="K65" s="12">
        <f t="shared" si="3"/>
        <v>17953051.15</v>
      </c>
      <c r="L65" s="12">
        <f t="shared" si="3"/>
        <v>18476921.18</v>
      </c>
      <c r="M65" s="12">
        <f t="shared" si="3"/>
        <v>19016077.74</v>
      </c>
    </row>
    <row r="66">
      <c r="A66" s="3"/>
      <c r="B66" s="3"/>
      <c r="C66" s="3"/>
      <c r="D66" s="3"/>
      <c r="E66" s="3"/>
      <c r="F66" s="3"/>
      <c r="G66" s="3"/>
      <c r="H66" s="3"/>
      <c r="I66" s="3"/>
      <c r="J66" s="3"/>
      <c r="K66" s="3"/>
      <c r="L66" s="3"/>
      <c r="M66" s="3"/>
    </row>
    <row r="67">
      <c r="A67" s="3" t="s">
        <v>19</v>
      </c>
      <c r="B67" s="3"/>
      <c r="C67" s="3"/>
      <c r="D67" s="3"/>
      <c r="E67" s="3"/>
      <c r="F67" s="3"/>
      <c r="G67" s="3"/>
      <c r="H67" s="3"/>
      <c r="I67" s="3"/>
      <c r="J67" s="3"/>
      <c r="K67" s="3"/>
      <c r="L67" s="3"/>
      <c r="M67" s="3"/>
    </row>
    <row r="68">
      <c r="A68" s="3" t="s">
        <v>29</v>
      </c>
      <c r="B68" s="12">
        <f>B29*(1-Assumptions!$D28)</f>
        <v>71250</v>
      </c>
      <c r="C68" s="12">
        <f>C29*(1-Assumptions!$D28)</f>
        <v>72250.35</v>
      </c>
      <c r="D68" s="12">
        <f>D29*(1-Assumptions!$D28)</f>
        <v>73264.74491</v>
      </c>
      <c r="E68" s="12">
        <f>E29*(1-Assumptions!$D28)</f>
        <v>74293.38193</v>
      </c>
      <c r="F68" s="12">
        <f>F29*(1-Assumptions!$D28)</f>
        <v>75336.46101</v>
      </c>
      <c r="G68" s="12">
        <f>G29*(1-Assumptions!$D28)</f>
        <v>76394.18493</v>
      </c>
      <c r="H68" s="12">
        <f>H29*(1-Assumptions!$D28)</f>
        <v>77466.75928</v>
      </c>
      <c r="I68" s="12">
        <f>I29*(1-Assumptions!$D28)</f>
        <v>78554.39258</v>
      </c>
      <c r="J68" s="12">
        <f>J29*(1-Assumptions!$D28)</f>
        <v>79657.29626</v>
      </c>
      <c r="K68" s="12">
        <f>K29*(1-Assumptions!$D28)</f>
        <v>80775.6847</v>
      </c>
      <c r="L68" s="12">
        <f>L29*(1-Assumptions!$D28)</f>
        <v>81909.77531</v>
      </c>
      <c r="M68" s="12">
        <f>M29*(1-Assumptions!$D28)</f>
        <v>83059.78855</v>
      </c>
    </row>
    <row r="69">
      <c r="A69" s="3" t="s">
        <v>30</v>
      </c>
      <c r="B69" s="12">
        <f>B30*(1-Assumptions!$D29)</f>
        <v>41400</v>
      </c>
      <c r="C69" s="12">
        <f>C30*(1-Assumptions!$D29)</f>
        <v>41981.256</v>
      </c>
      <c r="D69" s="12">
        <f>D30*(1-Assumptions!$D29)</f>
        <v>42570.67283</v>
      </c>
      <c r="E69" s="12">
        <f>E30*(1-Assumptions!$D29)</f>
        <v>43168.36508</v>
      </c>
      <c r="F69" s="12">
        <f>F30*(1-Assumptions!$D29)</f>
        <v>43774.44893</v>
      </c>
      <c r="G69" s="12">
        <f>G30*(1-Assumptions!$D29)</f>
        <v>44389.04219</v>
      </c>
      <c r="H69" s="12">
        <f>H30*(1-Assumptions!$D29)</f>
        <v>45012.26434</v>
      </c>
      <c r="I69" s="12">
        <f>I30*(1-Assumptions!$D29)</f>
        <v>45644.23653</v>
      </c>
      <c r="J69" s="12">
        <f>J30*(1-Assumptions!$D29)</f>
        <v>46285.08161</v>
      </c>
      <c r="K69" s="12">
        <f>K30*(1-Assumptions!$D29)</f>
        <v>46934.92416</v>
      </c>
      <c r="L69" s="12">
        <f>L30*(1-Assumptions!$D29)</f>
        <v>47593.8905</v>
      </c>
      <c r="M69" s="12">
        <f>M30*(1-Assumptions!$D29)</f>
        <v>48262.10872</v>
      </c>
    </row>
    <row r="70">
      <c r="A70" s="3" t="s">
        <v>31</v>
      </c>
      <c r="B70" s="12">
        <f>B31*(1-Assumptions!$D30)</f>
        <v>81000</v>
      </c>
      <c r="C70" s="12">
        <f>C31*(1-Assumptions!$D30)</f>
        <v>82137.24</v>
      </c>
      <c r="D70" s="12">
        <f>D31*(1-Assumptions!$D30)</f>
        <v>83290.44685</v>
      </c>
      <c r="E70" s="12">
        <f>E31*(1-Assumptions!$D30)</f>
        <v>84459.84472</v>
      </c>
      <c r="F70" s="12">
        <f>F31*(1-Assumptions!$D30)</f>
        <v>85645.66094</v>
      </c>
      <c r="G70" s="12">
        <f>G31*(1-Assumptions!$D30)</f>
        <v>86848.12602</v>
      </c>
      <c r="H70" s="12">
        <f>H31*(1-Assumptions!$D30)</f>
        <v>88067.47371</v>
      </c>
      <c r="I70" s="12">
        <f>I31*(1-Assumptions!$D30)</f>
        <v>89303.94104</v>
      </c>
      <c r="J70" s="12">
        <f>J31*(1-Assumptions!$D30)</f>
        <v>90557.76838</v>
      </c>
      <c r="K70" s="12">
        <f>K31*(1-Assumptions!$D30)</f>
        <v>91829.19944</v>
      </c>
      <c r="L70" s="12">
        <f>L31*(1-Assumptions!$D30)</f>
        <v>93118.4814</v>
      </c>
      <c r="M70" s="12">
        <f>M31*(1-Assumptions!$D30)</f>
        <v>94425.86488</v>
      </c>
    </row>
    <row r="71">
      <c r="A71" s="3" t="s">
        <v>32</v>
      </c>
      <c r="B71" s="12">
        <f>B32*(1-Assumptions!$D31)</f>
        <v>105600</v>
      </c>
      <c r="C71" s="12">
        <f>C32*(1-Assumptions!$D31)</f>
        <v>107082.624</v>
      </c>
      <c r="D71" s="12">
        <f>D32*(1-Assumptions!$D31)</f>
        <v>108586.064</v>
      </c>
      <c r="E71" s="12">
        <f>E32*(1-Assumptions!$D31)</f>
        <v>110110.6124</v>
      </c>
      <c r="F71" s="12">
        <f>F32*(1-Assumptions!$D31)</f>
        <v>111656.5654</v>
      </c>
      <c r="G71" s="12">
        <f>G32*(1-Assumptions!$D31)</f>
        <v>113224.2236</v>
      </c>
      <c r="H71" s="12">
        <f>H32*(1-Assumptions!$D31)</f>
        <v>114813.8917</v>
      </c>
      <c r="I71" s="12">
        <f>I32*(1-Assumptions!$D31)</f>
        <v>116425.8787</v>
      </c>
      <c r="J71" s="12">
        <f>J32*(1-Assumptions!$D31)</f>
        <v>118060.498</v>
      </c>
      <c r="K71" s="12">
        <f>K32*(1-Assumptions!$D31)</f>
        <v>119718.0674</v>
      </c>
      <c r="L71" s="12">
        <f>L32*(1-Assumptions!$D31)</f>
        <v>121398.9091</v>
      </c>
      <c r="M71" s="12">
        <f>M32*(1-Assumptions!$D31)</f>
        <v>123103.3498</v>
      </c>
    </row>
    <row r="72">
      <c r="A72" s="3" t="s">
        <v>33</v>
      </c>
      <c r="B72" s="12">
        <f>B33*(1-Assumptions!$D32)</f>
        <v>191250</v>
      </c>
      <c r="C72" s="12">
        <f>C33*(1-Assumptions!$D32)</f>
        <v>193935.15</v>
      </c>
      <c r="D72" s="12">
        <f>D33*(1-Assumptions!$D32)</f>
        <v>196657.9995</v>
      </c>
      <c r="E72" s="12">
        <f>E33*(1-Assumptions!$D32)</f>
        <v>199419.0778</v>
      </c>
      <c r="F72" s="12">
        <f>F33*(1-Assumptions!$D32)</f>
        <v>202218.9217</v>
      </c>
      <c r="G72" s="12">
        <f>G33*(1-Assumptions!$D32)</f>
        <v>205058.0753</v>
      </c>
      <c r="H72" s="12">
        <f>H33*(1-Assumptions!$D32)</f>
        <v>207937.0907</v>
      </c>
      <c r="I72" s="12">
        <f>I33*(1-Assumptions!$D32)</f>
        <v>210856.5275</v>
      </c>
      <c r="J72" s="12">
        <f>J33*(1-Assumptions!$D32)</f>
        <v>213816.9531</v>
      </c>
      <c r="K72" s="12">
        <f>K33*(1-Assumptions!$D32)</f>
        <v>216818.9431</v>
      </c>
      <c r="L72" s="12">
        <f>L33*(1-Assumptions!$D32)</f>
        <v>219863.0811</v>
      </c>
      <c r="M72" s="12">
        <f>M33*(1-Assumptions!$D32)</f>
        <v>222949.9588</v>
      </c>
    </row>
    <row r="73">
      <c r="A73" s="3" t="s">
        <v>34</v>
      </c>
      <c r="B73" s="12">
        <f>B34*(1-Assumptions!$D33)</f>
        <v>72000</v>
      </c>
      <c r="C73" s="12">
        <f>C34*(1-Assumptions!$D33)</f>
        <v>73010.88</v>
      </c>
      <c r="D73" s="12">
        <f>D34*(1-Assumptions!$D33)</f>
        <v>74035.95276</v>
      </c>
      <c r="E73" s="12">
        <f>E34*(1-Assumptions!$D33)</f>
        <v>75075.41753</v>
      </c>
      <c r="F73" s="12">
        <f>F34*(1-Assumptions!$D33)</f>
        <v>76129.47639</v>
      </c>
      <c r="G73" s="12">
        <f>G34*(1-Assumptions!$D33)</f>
        <v>77198.33424</v>
      </c>
      <c r="H73" s="12">
        <f>H34*(1-Assumptions!$D33)</f>
        <v>78282.19886</v>
      </c>
      <c r="I73" s="12">
        <f>I34*(1-Assumptions!$D33)</f>
        <v>79381.28093</v>
      </c>
      <c r="J73" s="12">
        <f>J34*(1-Assumptions!$D33)</f>
        <v>80495.79411</v>
      </c>
      <c r="K73" s="12">
        <f>K34*(1-Assumptions!$D33)</f>
        <v>81625.95506</v>
      </c>
      <c r="L73" s="12">
        <f>L34*(1-Assumptions!$D33)</f>
        <v>82771.98347</v>
      </c>
      <c r="M73" s="12">
        <f>M34*(1-Assumptions!$D33)</f>
        <v>83934.10212</v>
      </c>
    </row>
    <row r="74">
      <c r="A74" s="3" t="s">
        <v>35</v>
      </c>
      <c r="B74" s="12">
        <f>B35*(1-Assumptions!$D34)</f>
        <v>852600</v>
      </c>
      <c r="C74" s="12">
        <f>C35*(1-Assumptions!$D34)</f>
        <v>864570.504</v>
      </c>
      <c r="D74" s="12">
        <f>D35*(1-Assumptions!$D34)</f>
        <v>876709.0739</v>
      </c>
      <c r="E74" s="12">
        <f>E35*(1-Assumptions!$D34)</f>
        <v>889018.0693</v>
      </c>
      <c r="F74" s="12">
        <f>F35*(1-Assumptions!$D34)</f>
        <v>901499.883</v>
      </c>
      <c r="G74" s="12">
        <f>G35*(1-Assumptions!$D34)</f>
        <v>914156.9413</v>
      </c>
      <c r="H74" s="12">
        <f>H35*(1-Assumptions!$D34)</f>
        <v>926991.7048</v>
      </c>
      <c r="I74" s="12">
        <f>I35*(1-Assumptions!$D34)</f>
        <v>940006.6683</v>
      </c>
      <c r="J74" s="12">
        <f>J35*(1-Assumptions!$D34)</f>
        <v>953204.3619</v>
      </c>
      <c r="K74" s="12">
        <f>K35*(1-Assumptions!$D34)</f>
        <v>966587.3512</v>
      </c>
      <c r="L74" s="12">
        <f>L35*(1-Assumptions!$D34)</f>
        <v>980158.2376</v>
      </c>
      <c r="M74" s="12">
        <f>M35*(1-Assumptions!$D34)</f>
        <v>993919.6592</v>
      </c>
    </row>
    <row r="75">
      <c r="A75" s="3" t="s">
        <v>62</v>
      </c>
      <c r="B75" s="12">
        <f t="shared" ref="B75:M75" si="4">SUM(B68:B74)</f>
        <v>1415100</v>
      </c>
      <c r="C75" s="12">
        <f t="shared" si="4"/>
        <v>1434968.004</v>
      </c>
      <c r="D75" s="12">
        <f t="shared" si="4"/>
        <v>1455114.955</v>
      </c>
      <c r="E75" s="12">
        <f t="shared" si="4"/>
        <v>1475544.769</v>
      </c>
      <c r="F75" s="12">
        <f t="shared" si="4"/>
        <v>1496261.417</v>
      </c>
      <c r="G75" s="12">
        <f t="shared" si="4"/>
        <v>1517268.928</v>
      </c>
      <c r="H75" s="12">
        <f t="shared" si="4"/>
        <v>1538571.383</v>
      </c>
      <c r="I75" s="12">
        <f t="shared" si="4"/>
        <v>1560172.926</v>
      </c>
      <c r="J75" s="12">
        <f t="shared" si="4"/>
        <v>1582077.753</v>
      </c>
      <c r="K75" s="12">
        <f t="shared" si="4"/>
        <v>1604290.125</v>
      </c>
      <c r="L75" s="12">
        <f t="shared" si="4"/>
        <v>1626814.358</v>
      </c>
      <c r="M75" s="12">
        <f t="shared" si="4"/>
        <v>1649654.832</v>
      </c>
    </row>
    <row r="76">
      <c r="A76" s="3"/>
      <c r="B76" s="3"/>
      <c r="C76" s="3"/>
      <c r="D76" s="3"/>
      <c r="E76" s="3"/>
      <c r="F76" s="3"/>
      <c r="G76" s="3"/>
      <c r="H76" s="3"/>
      <c r="I76" s="3"/>
      <c r="J76" s="3"/>
      <c r="K76" s="3"/>
      <c r="L76" s="3"/>
      <c r="M76" s="3"/>
    </row>
    <row r="77">
      <c r="A77" s="3" t="s">
        <v>20</v>
      </c>
      <c r="B77" s="3"/>
      <c r="C77" s="3"/>
      <c r="D77" s="3"/>
      <c r="E77" s="3"/>
      <c r="F77" s="3"/>
      <c r="G77" s="3"/>
      <c r="H77" s="3"/>
      <c r="I77" s="3"/>
      <c r="J77" s="3"/>
      <c r="K77" s="3"/>
      <c r="L77" s="3"/>
      <c r="M77" s="3"/>
    </row>
    <row r="78">
      <c r="A78" s="3" t="s">
        <v>29</v>
      </c>
      <c r="B78" s="12">
        <f>B38*(1-Assumptions!$E28)</f>
        <v>228000</v>
      </c>
      <c r="C78" s="12">
        <f>C38*(1-Assumptions!$E28)</f>
        <v>232582.8</v>
      </c>
      <c r="D78" s="12">
        <f>D38*(1-Assumptions!$E28)</f>
        <v>237257.7143</v>
      </c>
      <c r="E78" s="12">
        <f>E38*(1-Assumptions!$E28)</f>
        <v>242026.5943</v>
      </c>
      <c r="F78" s="12">
        <f>F38*(1-Assumptions!$E28)</f>
        <v>246891.3289</v>
      </c>
      <c r="G78" s="12">
        <f>G38*(1-Assumptions!$E28)</f>
        <v>251853.8446</v>
      </c>
      <c r="H78" s="12">
        <f>H38*(1-Assumptions!$E28)</f>
        <v>256916.1069</v>
      </c>
      <c r="I78" s="12">
        <f>I38*(1-Assumptions!$E28)</f>
        <v>262080.1206</v>
      </c>
      <c r="J78" s="12">
        <f>J38*(1-Assumptions!$E28)</f>
        <v>267347.931</v>
      </c>
      <c r="K78" s="12">
        <f>K38*(1-Assumptions!$E28)</f>
        <v>272721.6245</v>
      </c>
      <c r="L78" s="12">
        <f>L38*(1-Assumptions!$E28)</f>
        <v>278203.3291</v>
      </c>
      <c r="M78" s="12">
        <f>M38*(1-Assumptions!$E28)</f>
        <v>283795.216</v>
      </c>
    </row>
    <row r="79">
      <c r="A79" s="3" t="s">
        <v>30</v>
      </c>
      <c r="B79" s="12">
        <f>B39*(1-Assumptions!$E29)</f>
        <v>0</v>
      </c>
      <c r="C79" s="12">
        <f>C39*(1-Assumptions!$E29)</f>
        <v>0</v>
      </c>
      <c r="D79" s="12">
        <f>D39*(1-Assumptions!$E29)</f>
        <v>0</v>
      </c>
      <c r="E79" s="12">
        <f>E39*(1-Assumptions!$E29)</f>
        <v>0</v>
      </c>
      <c r="F79" s="12">
        <f>F39*(1-Assumptions!$E29)</f>
        <v>0</v>
      </c>
      <c r="G79" s="12">
        <f>G39*(1-Assumptions!$E29)</f>
        <v>0</v>
      </c>
      <c r="H79" s="12">
        <f>H39*(1-Assumptions!$E29)</f>
        <v>0</v>
      </c>
      <c r="I79" s="12">
        <f>I39*(1-Assumptions!$E29)</f>
        <v>0</v>
      </c>
      <c r="J79" s="12">
        <f>J39*(1-Assumptions!$E29)</f>
        <v>0</v>
      </c>
      <c r="K79" s="12">
        <f>K39*(1-Assumptions!$E29)</f>
        <v>0</v>
      </c>
      <c r="L79" s="12">
        <f>L39*(1-Assumptions!$E29)</f>
        <v>0</v>
      </c>
      <c r="M79" s="12">
        <f>M39*(1-Assumptions!$E29)</f>
        <v>0</v>
      </c>
    </row>
    <row r="80">
      <c r="A80" s="3" t="s">
        <v>31</v>
      </c>
      <c r="B80" s="12">
        <f>B40*(1-Assumptions!$E30)</f>
        <v>291000</v>
      </c>
      <c r="C80" s="12">
        <f>C40*(1-Assumptions!$E30)</f>
        <v>296849.1</v>
      </c>
      <c r="D80" s="12">
        <f>D40*(1-Assumptions!$E30)</f>
        <v>302815.7669</v>
      </c>
      <c r="E80" s="12">
        <f>E40*(1-Assumptions!$E30)</f>
        <v>308902.3638</v>
      </c>
      <c r="F80" s="12">
        <f>F40*(1-Assumptions!$E30)</f>
        <v>315111.3013</v>
      </c>
      <c r="G80" s="12">
        <f>G40*(1-Assumptions!$E30)</f>
        <v>321445.0385</v>
      </c>
      <c r="H80" s="12">
        <f>H40*(1-Assumptions!$E30)</f>
        <v>327906.0838</v>
      </c>
      <c r="I80" s="12">
        <f>I40*(1-Assumptions!$E30)</f>
        <v>334496.9961</v>
      </c>
      <c r="J80" s="12">
        <f>J40*(1-Assumptions!$E30)</f>
        <v>341220.3857</v>
      </c>
      <c r="K80" s="12">
        <f>K40*(1-Assumptions!$E30)</f>
        <v>348078.9154</v>
      </c>
      <c r="L80" s="12">
        <f>L40*(1-Assumptions!$E30)</f>
        <v>355075.3016</v>
      </c>
      <c r="M80" s="12">
        <f>M40*(1-Assumptions!$E30)</f>
        <v>362212.3152</v>
      </c>
    </row>
    <row r="81">
      <c r="A81" s="3" t="s">
        <v>32</v>
      </c>
      <c r="B81" s="12">
        <f>B41*(1-Assumptions!$E31)</f>
        <v>324000</v>
      </c>
      <c r="C81" s="12">
        <f>C41*(1-Assumptions!$E31)</f>
        <v>330512.4</v>
      </c>
      <c r="D81" s="12">
        <f>D41*(1-Assumptions!$E31)</f>
        <v>337155.6992</v>
      </c>
      <c r="E81" s="12">
        <f>E41*(1-Assumptions!$E31)</f>
        <v>343932.5288</v>
      </c>
      <c r="F81" s="12">
        <f>F41*(1-Assumptions!$E31)</f>
        <v>350845.5726</v>
      </c>
      <c r="G81" s="12">
        <f>G41*(1-Assumptions!$E31)</f>
        <v>357897.5686</v>
      </c>
      <c r="H81" s="12">
        <f>H41*(1-Assumptions!$E31)</f>
        <v>365091.3098</v>
      </c>
      <c r="I81" s="12">
        <f>I41*(1-Assumptions!$E31)</f>
        <v>372429.6451</v>
      </c>
      <c r="J81" s="12">
        <f>J41*(1-Assumptions!$E31)</f>
        <v>379915.481</v>
      </c>
      <c r="K81" s="12">
        <f>K41*(1-Assumptions!$E31)</f>
        <v>387551.7821</v>
      </c>
      <c r="L81" s="12">
        <f>L41*(1-Assumptions!$E31)</f>
        <v>395341.5729</v>
      </c>
      <c r="M81" s="12">
        <f>M41*(1-Assumptions!$E31)</f>
        <v>403287.9386</v>
      </c>
    </row>
    <row r="82">
      <c r="A82" s="3" t="s">
        <v>33</v>
      </c>
      <c r="B82" s="12">
        <f>B42*(1-Assumptions!$E32)</f>
        <v>0</v>
      </c>
      <c r="C82" s="12">
        <f>C42*(1-Assumptions!$E32)</f>
        <v>0</v>
      </c>
      <c r="D82" s="12">
        <f>D42*(1-Assumptions!$E32)</f>
        <v>0</v>
      </c>
      <c r="E82" s="12">
        <f>E42*(1-Assumptions!$E32)</f>
        <v>0</v>
      </c>
      <c r="F82" s="12">
        <f>F42*(1-Assumptions!$E32)</f>
        <v>0</v>
      </c>
      <c r="G82" s="12">
        <f>G42*(1-Assumptions!$E32)</f>
        <v>0</v>
      </c>
      <c r="H82" s="12">
        <f>H42*(1-Assumptions!$E32)</f>
        <v>0</v>
      </c>
      <c r="I82" s="12">
        <f>I42*(1-Assumptions!$E32)</f>
        <v>0</v>
      </c>
      <c r="J82" s="12">
        <f>J42*(1-Assumptions!$E32)</f>
        <v>0</v>
      </c>
      <c r="K82" s="12">
        <f>K42*(1-Assumptions!$E32)</f>
        <v>0</v>
      </c>
      <c r="L82" s="12">
        <f>L42*(1-Assumptions!$E32)</f>
        <v>0</v>
      </c>
      <c r="M82" s="12">
        <f>M42*(1-Assumptions!$E32)</f>
        <v>0</v>
      </c>
    </row>
    <row r="83">
      <c r="A83" s="3" t="s">
        <v>34</v>
      </c>
      <c r="B83" s="12">
        <f>B43*(1-Assumptions!$E33)</f>
        <v>248400</v>
      </c>
      <c r="C83" s="12">
        <f>C43*(1-Assumptions!$E33)</f>
        <v>253392.84</v>
      </c>
      <c r="D83" s="12">
        <f>D43*(1-Assumptions!$E33)</f>
        <v>258486.0361</v>
      </c>
      <c r="E83" s="12">
        <f>E43*(1-Assumptions!$E33)</f>
        <v>263681.6054</v>
      </c>
      <c r="F83" s="12">
        <f>F43*(1-Assumptions!$E33)</f>
        <v>268981.6057</v>
      </c>
      <c r="G83" s="12">
        <f>G43*(1-Assumptions!$E33)</f>
        <v>274388.136</v>
      </c>
      <c r="H83" s="12">
        <f>H43*(1-Assumptions!$E33)</f>
        <v>279903.3375</v>
      </c>
      <c r="I83" s="12">
        <f>I43*(1-Assumptions!$E33)</f>
        <v>285529.3946</v>
      </c>
      <c r="J83" s="12">
        <f>J43*(1-Assumptions!$E33)</f>
        <v>291268.5354</v>
      </c>
      <c r="K83" s="12">
        <f>K43*(1-Assumptions!$E33)</f>
        <v>297123.033</v>
      </c>
      <c r="L83" s="12">
        <f>L43*(1-Assumptions!$E33)</f>
        <v>303095.2059</v>
      </c>
      <c r="M83" s="12">
        <f>M43*(1-Assumptions!$E33)</f>
        <v>309187.4196</v>
      </c>
    </row>
    <row r="84">
      <c r="A84" s="3" t="s">
        <v>35</v>
      </c>
      <c r="B84" s="12">
        <f>B44*(1-Assumptions!$E34)</f>
        <v>1793400</v>
      </c>
      <c r="C84" s="12">
        <f>C44*(1-Assumptions!$E34)</f>
        <v>1829447.34</v>
      </c>
      <c r="D84" s="12">
        <f>D44*(1-Assumptions!$E34)</f>
        <v>1866219.232</v>
      </c>
      <c r="E84" s="12">
        <f>E44*(1-Assumptions!$E34)</f>
        <v>1903730.238</v>
      </c>
      <c r="F84" s="12">
        <f>F44*(1-Assumptions!$E34)</f>
        <v>1941995.216</v>
      </c>
      <c r="G84" s="12">
        <f>G44*(1-Assumptions!$E34)</f>
        <v>1981029.32</v>
      </c>
      <c r="H84" s="12">
        <f>H44*(1-Assumptions!$E34)</f>
        <v>2020848.009</v>
      </c>
      <c r="I84" s="12">
        <f>I44*(1-Assumptions!$E34)</f>
        <v>2061467.054</v>
      </c>
      <c r="J84" s="12">
        <f>J44*(1-Assumptions!$E34)</f>
        <v>2102902.542</v>
      </c>
      <c r="K84" s="12">
        <f>K44*(1-Assumptions!$E34)</f>
        <v>2145170.883</v>
      </c>
      <c r="L84" s="12">
        <f>L44*(1-Assumptions!$E34)</f>
        <v>2188288.818</v>
      </c>
      <c r="M84" s="12">
        <f>M44*(1-Assumptions!$E34)</f>
        <v>2232273.423</v>
      </c>
    </row>
    <row r="85">
      <c r="A85" s="3" t="s">
        <v>63</v>
      </c>
      <c r="B85" s="12">
        <f t="shared" ref="B85:M85" si="5">SUM(B78:B84)</f>
        <v>2884800</v>
      </c>
      <c r="C85" s="12">
        <f t="shared" si="5"/>
        <v>2942784.48</v>
      </c>
      <c r="D85" s="12">
        <f t="shared" si="5"/>
        <v>3001934.448</v>
      </c>
      <c r="E85" s="12">
        <f t="shared" si="5"/>
        <v>3062273.33</v>
      </c>
      <c r="F85" s="12">
        <f t="shared" si="5"/>
        <v>3123825.024</v>
      </c>
      <c r="G85" s="12">
        <f t="shared" si="5"/>
        <v>3186613.907</v>
      </c>
      <c r="H85" s="12">
        <f t="shared" si="5"/>
        <v>3250664.847</v>
      </c>
      <c r="I85" s="12">
        <f t="shared" si="5"/>
        <v>3316003.21</v>
      </c>
      <c r="J85" s="12">
        <f t="shared" si="5"/>
        <v>3382654.875</v>
      </c>
      <c r="K85" s="12">
        <f t="shared" si="5"/>
        <v>3450646.238</v>
      </c>
      <c r="L85" s="12">
        <f t="shared" si="5"/>
        <v>3520004.227</v>
      </c>
      <c r="M85" s="12">
        <f t="shared" si="5"/>
        <v>3590756.312</v>
      </c>
    </row>
    <row r="86">
      <c r="A86" s="3"/>
      <c r="B86" s="3"/>
      <c r="C86" s="3"/>
      <c r="D86" s="3"/>
      <c r="E86" s="3"/>
      <c r="F86" s="3"/>
      <c r="G86" s="3"/>
      <c r="H86" s="3"/>
      <c r="I86" s="3"/>
      <c r="J86" s="3"/>
      <c r="K86" s="3"/>
      <c r="L86" s="3"/>
      <c r="M86" s="3"/>
    </row>
    <row r="87">
      <c r="A87" s="3" t="s">
        <v>64</v>
      </c>
      <c r="B87" s="12">
        <f t="shared" ref="B87:M87" si="6">B55+B65+B75+B85</f>
        <v>27259400</v>
      </c>
      <c r="C87" s="12">
        <f t="shared" si="6"/>
        <v>28061543.66</v>
      </c>
      <c r="D87" s="12">
        <f t="shared" si="6"/>
        <v>28888176.38</v>
      </c>
      <c r="E87" s="12">
        <f t="shared" si="6"/>
        <v>29740065.07</v>
      </c>
      <c r="F87" s="12">
        <f t="shared" si="6"/>
        <v>30618001.11</v>
      </c>
      <c r="G87" s="12">
        <f t="shared" si="6"/>
        <v>31522801.14</v>
      </c>
      <c r="H87" s="12">
        <f t="shared" si="6"/>
        <v>32455307.87</v>
      </c>
      <c r="I87" s="12">
        <f t="shared" si="6"/>
        <v>33416390.94</v>
      </c>
      <c r="J87" s="12">
        <f t="shared" si="6"/>
        <v>34406947.77</v>
      </c>
      <c r="K87" s="12">
        <f t="shared" si="6"/>
        <v>35427904.48</v>
      </c>
      <c r="L87" s="12">
        <f t="shared" si="6"/>
        <v>36480216.82</v>
      </c>
      <c r="M87" s="12">
        <f t="shared" si="6"/>
        <v>37564871.1</v>
      </c>
    </row>
    <row r="88">
      <c r="A88" s="3"/>
      <c r="B88" s="3"/>
      <c r="C88" s="3"/>
      <c r="D88" s="3"/>
      <c r="E88" s="3"/>
      <c r="F88" s="3"/>
      <c r="G88" s="3"/>
      <c r="H88" s="3"/>
      <c r="I88" s="3"/>
      <c r="J88" s="3"/>
      <c r="K88" s="3"/>
      <c r="L88" s="3"/>
      <c r="M88" s="3"/>
    </row>
    <row r="89">
      <c r="A89" s="3" t="s">
        <v>65</v>
      </c>
      <c r="B89" s="3"/>
      <c r="C89" s="3"/>
      <c r="D89" s="3"/>
      <c r="E89" s="3"/>
      <c r="F89" s="3"/>
      <c r="G89" s="3"/>
      <c r="H89" s="3"/>
      <c r="I89" s="3"/>
      <c r="J89" s="3"/>
      <c r="K89" s="3"/>
      <c r="L89" s="3"/>
      <c r="M89" s="3"/>
    </row>
    <row r="90">
      <c r="A90" s="3" t="s">
        <v>38</v>
      </c>
      <c r="B90" s="12">
        <f>Assumptions!$B37</f>
        <v>100000</v>
      </c>
      <c r="C90" s="12">
        <f>Assumptions!$B37</f>
        <v>100000</v>
      </c>
      <c r="D90" s="12">
        <f>Assumptions!$B37</f>
        <v>100000</v>
      </c>
      <c r="E90" s="12">
        <f>Assumptions!$B37</f>
        <v>100000</v>
      </c>
      <c r="F90" s="12">
        <f>Assumptions!$B37</f>
        <v>100000</v>
      </c>
      <c r="G90" s="12">
        <f>Assumptions!$B37</f>
        <v>100000</v>
      </c>
      <c r="H90" s="12">
        <f>Assumptions!$B37</f>
        <v>100000</v>
      </c>
      <c r="I90" s="12">
        <f>Assumptions!$B37</f>
        <v>100000</v>
      </c>
      <c r="J90" s="12">
        <f>Assumptions!$B37</f>
        <v>100000</v>
      </c>
      <c r="K90" s="12">
        <f>Assumptions!$B37</f>
        <v>100000</v>
      </c>
      <c r="L90" s="12">
        <f>Assumptions!$B37</f>
        <v>100000</v>
      </c>
      <c r="M90" s="12">
        <f>Assumptions!$B37</f>
        <v>100000</v>
      </c>
    </row>
    <row r="91">
      <c r="A91" s="3" t="s">
        <v>39</v>
      </c>
      <c r="B91" s="12">
        <f>Assumptions!$B38</f>
        <v>50000</v>
      </c>
      <c r="C91" s="12">
        <f>Assumptions!$B38</f>
        <v>50000</v>
      </c>
      <c r="D91" s="12">
        <f>Assumptions!$B38</f>
        <v>50000</v>
      </c>
      <c r="E91" s="12">
        <f>Assumptions!$B38</f>
        <v>50000</v>
      </c>
      <c r="F91" s="12">
        <f>Assumptions!$B38</f>
        <v>50000</v>
      </c>
      <c r="G91" s="12">
        <f>Assumptions!$B38</f>
        <v>50000</v>
      </c>
      <c r="H91" s="12">
        <f>Assumptions!$B38</f>
        <v>50000</v>
      </c>
      <c r="I91" s="12">
        <f>Assumptions!$B38</f>
        <v>50000</v>
      </c>
      <c r="J91" s="12">
        <f>Assumptions!$B38</f>
        <v>50000</v>
      </c>
      <c r="K91" s="12">
        <f>Assumptions!$B38</f>
        <v>50000</v>
      </c>
      <c r="L91" s="12">
        <f>Assumptions!$B38</f>
        <v>50000</v>
      </c>
      <c r="M91" s="12">
        <f>Assumptions!$B38</f>
        <v>50000</v>
      </c>
    </row>
    <row r="92">
      <c r="A92" s="3" t="s">
        <v>40</v>
      </c>
      <c r="B92" s="12">
        <f>Assumptions!$B39</f>
        <v>80000</v>
      </c>
      <c r="C92" s="12">
        <f>Assumptions!$B39</f>
        <v>80000</v>
      </c>
      <c r="D92" s="12">
        <f>Assumptions!$B39</f>
        <v>80000</v>
      </c>
      <c r="E92" s="12">
        <f>Assumptions!$B39</f>
        <v>80000</v>
      </c>
      <c r="F92" s="12">
        <f>Assumptions!$B39</f>
        <v>80000</v>
      </c>
      <c r="G92" s="12">
        <f>Assumptions!$B39</f>
        <v>80000</v>
      </c>
      <c r="H92" s="12">
        <f>Assumptions!$B39</f>
        <v>80000</v>
      </c>
      <c r="I92" s="12">
        <f>Assumptions!$B39</f>
        <v>80000</v>
      </c>
      <c r="J92" s="12">
        <f>Assumptions!$B39</f>
        <v>80000</v>
      </c>
      <c r="K92" s="12">
        <f>Assumptions!$B39</f>
        <v>80000</v>
      </c>
      <c r="L92" s="12">
        <f>Assumptions!$B39</f>
        <v>80000</v>
      </c>
      <c r="M92" s="12">
        <f>Assumptions!$B39</f>
        <v>80000</v>
      </c>
    </row>
    <row r="93">
      <c r="A93" s="3"/>
      <c r="B93" s="3"/>
      <c r="C93" s="3"/>
      <c r="D93" s="3"/>
      <c r="E93" s="3"/>
      <c r="F93" s="3"/>
      <c r="G93" s="3"/>
      <c r="H93" s="3"/>
      <c r="I93" s="3"/>
      <c r="J93" s="3"/>
      <c r="K93" s="3"/>
      <c r="L93" s="3"/>
      <c r="M93" s="3"/>
    </row>
    <row r="94">
      <c r="A94" s="3" t="s">
        <v>66</v>
      </c>
      <c r="B94" s="12">
        <f t="shared" ref="B94:M94" si="7">B87+B90+B91+B92</f>
        <v>27489400</v>
      </c>
      <c r="C94" s="12">
        <f t="shared" si="7"/>
        <v>28291543.66</v>
      </c>
      <c r="D94" s="12">
        <f t="shared" si="7"/>
        <v>29118176.38</v>
      </c>
      <c r="E94" s="12">
        <f t="shared" si="7"/>
        <v>29970065.07</v>
      </c>
      <c r="F94" s="12">
        <f t="shared" si="7"/>
        <v>30848001.11</v>
      </c>
      <c r="G94" s="12">
        <f t="shared" si="7"/>
        <v>31752801.14</v>
      </c>
      <c r="H94" s="12">
        <f t="shared" si="7"/>
        <v>32685307.87</v>
      </c>
      <c r="I94" s="12">
        <f t="shared" si="7"/>
        <v>33646390.94</v>
      </c>
      <c r="J94" s="12">
        <f t="shared" si="7"/>
        <v>34636947.77</v>
      </c>
      <c r="K94" s="12">
        <f t="shared" si="7"/>
        <v>35657904.48</v>
      </c>
      <c r="L94" s="12">
        <f t="shared" si="7"/>
        <v>36710216.82</v>
      </c>
      <c r="M94" s="12">
        <f t="shared" si="7"/>
        <v>37794871.1</v>
      </c>
    </row>
    <row r="95">
      <c r="A95" s="3"/>
      <c r="B95" s="3"/>
      <c r="C95" s="3"/>
      <c r="D95" s="3"/>
      <c r="E95" s="3"/>
      <c r="F95" s="3"/>
      <c r="G95" s="3"/>
      <c r="H95" s="3"/>
      <c r="I95" s="3"/>
      <c r="J95" s="3"/>
      <c r="K95" s="3"/>
      <c r="L95" s="3"/>
      <c r="M95" s="3"/>
    </row>
    <row r="96">
      <c r="A96" s="3" t="s">
        <v>67</v>
      </c>
      <c r="B96" s="12">
        <f t="shared" ref="B96:M96" si="8">B7-B94</f>
        <v>2010600</v>
      </c>
      <c r="C96" s="12">
        <f t="shared" si="8"/>
        <v>2079016.336</v>
      </c>
      <c r="D96" s="12">
        <f t="shared" si="8"/>
        <v>2149578.64</v>
      </c>
      <c r="E96" s="12">
        <f t="shared" si="8"/>
        <v>2222355.487</v>
      </c>
      <c r="F96" s="12">
        <f t="shared" si="8"/>
        <v>2297417.672</v>
      </c>
      <c r="G96" s="12">
        <f t="shared" si="8"/>
        <v>2374838.288</v>
      </c>
      <c r="H96" s="12">
        <f t="shared" si="8"/>
        <v>2454692.796</v>
      </c>
      <c r="I96" s="12">
        <f t="shared" si="8"/>
        <v>2537059.104</v>
      </c>
      <c r="J96" s="12">
        <f t="shared" si="8"/>
        <v>2622017.651</v>
      </c>
      <c r="K96" s="12">
        <f t="shared" si="8"/>
        <v>2709651.484</v>
      </c>
      <c r="L96" s="12">
        <f t="shared" si="8"/>
        <v>2800046.348</v>
      </c>
      <c r="M96" s="12">
        <f t="shared" si="8"/>
        <v>2893290.773</v>
      </c>
    </row>
    <row r="97">
      <c r="A97" s="3"/>
      <c r="B97" s="3"/>
      <c r="C97" s="3"/>
      <c r="D97" s="3"/>
      <c r="E97" s="3"/>
      <c r="F97" s="3"/>
      <c r="G97" s="3"/>
      <c r="H97" s="3"/>
      <c r="I97" s="3"/>
      <c r="J97" s="3"/>
      <c r="K97" s="3"/>
      <c r="L97" s="3"/>
      <c r="M97" s="3"/>
    </row>
    <row r="98">
      <c r="A98" s="3"/>
      <c r="B98" s="3"/>
      <c r="C98" s="3"/>
      <c r="D98" s="3"/>
      <c r="E98" s="3"/>
      <c r="F98" s="3"/>
      <c r="G98" s="3"/>
      <c r="H98" s="3"/>
      <c r="I98" s="3"/>
      <c r="J98" s="3"/>
      <c r="K98" s="3"/>
      <c r="L98" s="3"/>
      <c r="M98" s="3"/>
    </row>
    <row r="99">
      <c r="A99" s="3"/>
      <c r="B99" s="3"/>
      <c r="C99" s="3"/>
      <c r="D99" s="3"/>
      <c r="E99" s="3"/>
      <c r="F99" s="3"/>
      <c r="G99" s="3"/>
      <c r="H99" s="3"/>
      <c r="I99" s="3"/>
      <c r="J99" s="3"/>
      <c r="K99" s="3"/>
      <c r="L99" s="3"/>
      <c r="M99" s="3"/>
    </row>
    <row r="100">
      <c r="A100" s="3"/>
      <c r="B100" s="3"/>
      <c r="C100" s="3"/>
      <c r="D100" s="3"/>
      <c r="E100" s="3"/>
      <c r="F100" s="3"/>
      <c r="G100" s="3"/>
      <c r="H100" s="3"/>
      <c r="I100" s="3"/>
      <c r="J100" s="3"/>
      <c r="K100" s="3"/>
      <c r="L100" s="3"/>
      <c r="M1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3" t="s">
        <v>57</v>
      </c>
    </row>
    <row r="3">
      <c r="A3" s="3" t="s">
        <v>17</v>
      </c>
      <c r="B3" s="17">
        <f>'Calcs-1'!B9*'Calcs-1'!B26</f>
        <v>17100000</v>
      </c>
      <c r="C3" s="17">
        <f>'Calcs-1'!C9*'Calcs-1'!C26</f>
        <v>17529210</v>
      </c>
      <c r="D3" s="17">
        <f>'Calcs-1'!D9*'Calcs-1'!D26</f>
        <v>17969193.17</v>
      </c>
      <c r="E3" s="17">
        <f>'Calcs-1'!E9*'Calcs-1'!E26</f>
        <v>18420219.92</v>
      </c>
      <c r="F3" s="17">
        <f>'Calcs-1'!F9*'Calcs-1'!F26</f>
        <v>18882567.44</v>
      </c>
      <c r="G3" s="17">
        <f>'Calcs-1'!G9*'Calcs-1'!G26</f>
        <v>19356519.88</v>
      </c>
      <c r="H3" s="17">
        <f>'Calcs-1'!H9*'Calcs-1'!H26</f>
        <v>19842368.53</v>
      </c>
      <c r="I3" s="17">
        <f>'Calcs-1'!I9*'Calcs-1'!I26</f>
        <v>20340411.98</v>
      </c>
      <c r="J3" s="17">
        <f>'Calcs-1'!J9*'Calcs-1'!J26</f>
        <v>20850956.32</v>
      </c>
      <c r="K3" s="17">
        <f>'Calcs-1'!K9*'Calcs-1'!K26</f>
        <v>21374315.33</v>
      </c>
      <c r="L3" s="17">
        <f>'Calcs-1'!L9*'Calcs-1'!L26</f>
        <v>21910810.64</v>
      </c>
      <c r="M3" s="17">
        <f>'Calcs-1'!M9*'Calcs-1'!M26</f>
        <v>22460771.99</v>
      </c>
    </row>
    <row r="4">
      <c r="A4" s="3" t="s">
        <v>54</v>
      </c>
      <c r="B4" s="17">
        <f>'Calcs-1'!B10*'Calcs-1'!B27</f>
        <v>19250000</v>
      </c>
      <c r="C4" s="17">
        <f>'Calcs-1'!C10*'Calcs-1'!C27</f>
        <v>19636925</v>
      </c>
      <c r="D4" s="17">
        <f>'Calcs-1'!D10*'Calcs-1'!D27</f>
        <v>20031627.19</v>
      </c>
      <c r="E4" s="17">
        <f>'Calcs-1'!E10*'Calcs-1'!E27</f>
        <v>20434262.9</v>
      </c>
      <c r="F4" s="17">
        <f>'Calcs-1'!F10*'Calcs-1'!F27</f>
        <v>20844991.58</v>
      </c>
      <c r="G4" s="17">
        <f>'Calcs-1'!G10*'Calcs-1'!G27</f>
        <v>21263975.91</v>
      </c>
      <c r="H4" s="17">
        <f>'Calcs-1'!H10*'Calcs-1'!H27</f>
        <v>21691381.83</v>
      </c>
      <c r="I4" s="17">
        <f>'Calcs-1'!I10*'Calcs-1'!I27</f>
        <v>22127378.6</v>
      </c>
      <c r="J4" s="17">
        <f>'Calcs-1'!J10*'Calcs-1'!J27</f>
        <v>22572138.91</v>
      </c>
      <c r="K4" s="17">
        <f>'Calcs-1'!K10*'Calcs-1'!K27</f>
        <v>23025838.91</v>
      </c>
      <c r="L4" s="17">
        <f>'Calcs-1'!L10*'Calcs-1'!L27</f>
        <v>23488658.27</v>
      </c>
      <c r="M4" s="17">
        <f>'Calcs-1'!M10*'Calcs-1'!M27</f>
        <v>23960780.3</v>
      </c>
    </row>
    <row r="5">
      <c r="A5" s="3" t="s">
        <v>55</v>
      </c>
      <c r="B5" s="17">
        <f>'Calcs-1'!B11*'Calcs-1'!B28</f>
        <v>2660000</v>
      </c>
      <c r="C5" s="17">
        <f>'Calcs-1'!C11*'Calcs-1'!C28</f>
        <v>2740332</v>
      </c>
      <c r="D5" s="17">
        <f>'Calcs-1'!D11*'Calcs-1'!D28</f>
        <v>2823090.026</v>
      </c>
      <c r="E5" s="17">
        <f>'Calcs-1'!E11*'Calcs-1'!E28</f>
        <v>2908347.345</v>
      </c>
      <c r="F5" s="17">
        <f>'Calcs-1'!F11*'Calcs-1'!F28</f>
        <v>2996179.435</v>
      </c>
      <c r="G5" s="17">
        <f>'Calcs-1'!G11*'Calcs-1'!G28</f>
        <v>3086664.054</v>
      </c>
      <c r="H5" s="17">
        <f>'Calcs-1'!H11*'Calcs-1'!H28</f>
        <v>3179881.308</v>
      </c>
      <c r="I5" s="17">
        <f>'Calcs-1'!I11*'Calcs-1'!I28</f>
        <v>3275913.724</v>
      </c>
      <c r="J5" s="17">
        <f>'Calcs-1'!J11*'Calcs-1'!J28</f>
        <v>3374846.318</v>
      </c>
      <c r="K5" s="17">
        <f>'Calcs-1'!K11*'Calcs-1'!K28</f>
        <v>3476766.677</v>
      </c>
      <c r="L5" s="17">
        <f>'Calcs-1'!L11*'Calcs-1'!L28</f>
        <v>3581765.031</v>
      </c>
      <c r="M5" s="17">
        <f>'Calcs-1'!M11*'Calcs-1'!M28</f>
        <v>3689934.335</v>
      </c>
    </row>
    <row r="6">
      <c r="A6" s="3" t="s">
        <v>20</v>
      </c>
      <c r="B6" s="17">
        <f>'Calcs-1'!B12*'Calcs-1'!B29</f>
        <v>4500000</v>
      </c>
      <c r="C6" s="17">
        <f>'Calcs-1'!C12*'Calcs-1'!C29</f>
        <v>4635900</v>
      </c>
      <c r="D6" s="17">
        <f>'Calcs-1'!D12*'Calcs-1'!D29</f>
        <v>4775904.18</v>
      </c>
      <c r="E6" s="17">
        <f>'Calcs-1'!E12*'Calcs-1'!E29</f>
        <v>4920136.486</v>
      </c>
      <c r="F6" s="17">
        <f>'Calcs-1'!F12*'Calcs-1'!F29</f>
        <v>5068724.608</v>
      </c>
      <c r="G6" s="17">
        <f>'Calcs-1'!G12*'Calcs-1'!G29</f>
        <v>5221800.091</v>
      </c>
      <c r="H6" s="17">
        <f>'Calcs-1'!H12*'Calcs-1'!H29</f>
        <v>5379498.454</v>
      </c>
      <c r="I6" s="17">
        <f>'Calcs-1'!I12*'Calcs-1'!I29</f>
        <v>5541959.307</v>
      </c>
      <c r="J6" s="17">
        <f>'Calcs-1'!J12*'Calcs-1'!J29</f>
        <v>5709326.478</v>
      </c>
      <c r="K6" s="17">
        <f>'Calcs-1'!K12*'Calcs-1'!K29</f>
        <v>5881748.138</v>
      </c>
      <c r="L6" s="17">
        <f>'Calcs-1'!L12*'Calcs-1'!L29</f>
        <v>6059376.932</v>
      </c>
      <c r="M6" s="17">
        <f>'Calcs-1'!M12*'Calcs-1'!M29</f>
        <v>6242370.115</v>
      </c>
    </row>
    <row r="7">
      <c r="A7" s="3" t="s">
        <v>58</v>
      </c>
      <c r="B7" s="17">
        <f t="shared" ref="B7:M7" si="1">SUM(B3:B6)</f>
        <v>43510000</v>
      </c>
      <c r="C7" s="17">
        <f t="shared" si="1"/>
        <v>44542367</v>
      </c>
      <c r="D7" s="17">
        <f t="shared" si="1"/>
        <v>45599814.57</v>
      </c>
      <c r="E7" s="17">
        <f t="shared" si="1"/>
        <v>46682966.65</v>
      </c>
      <c r="F7" s="17">
        <f t="shared" si="1"/>
        <v>47792463.07</v>
      </c>
      <c r="G7" s="17">
        <f t="shared" si="1"/>
        <v>48928959.94</v>
      </c>
      <c r="H7" s="17">
        <f t="shared" si="1"/>
        <v>50093130.12</v>
      </c>
      <c r="I7" s="17">
        <f t="shared" si="1"/>
        <v>51285663.62</v>
      </c>
      <c r="J7" s="17">
        <f t="shared" si="1"/>
        <v>52507268.03</v>
      </c>
      <c r="K7" s="17">
        <f t="shared" si="1"/>
        <v>53758669.05</v>
      </c>
      <c r="L7" s="17">
        <f t="shared" si="1"/>
        <v>55040610.87</v>
      </c>
      <c r="M7" s="17">
        <f t="shared" si="1"/>
        <v>56353856.74</v>
      </c>
    </row>
    <row r="8">
      <c r="A8" s="3"/>
    </row>
    <row r="9">
      <c r="A9" s="3" t="s">
        <v>28</v>
      </c>
    </row>
    <row r="10">
      <c r="A10" s="3" t="s">
        <v>17</v>
      </c>
    </row>
    <row r="11">
      <c r="A11" s="3" t="s">
        <v>29</v>
      </c>
      <c r="B11" s="17">
        <f>B$3*Assumptions!$B19</f>
        <v>2052000</v>
      </c>
      <c r="C11" s="17">
        <f>C$3*Assumptions!$B19</f>
        <v>2103505.2</v>
      </c>
      <c r="D11" s="17">
        <f>D$3*Assumptions!$B19</f>
        <v>2156303.181</v>
      </c>
      <c r="E11" s="17">
        <f>E$3*Assumptions!$B19</f>
        <v>2210426.39</v>
      </c>
      <c r="F11" s="17">
        <f>F$3*Assumptions!$B19</f>
        <v>2265908.093</v>
      </c>
      <c r="G11" s="17">
        <f>G$3*Assumptions!$B19</f>
        <v>2322782.386</v>
      </c>
      <c r="H11" s="17">
        <f>H$3*Assumptions!$B19</f>
        <v>2381084.224</v>
      </c>
      <c r="I11" s="17">
        <f>I$3*Assumptions!$B19</f>
        <v>2440849.438</v>
      </c>
      <c r="J11" s="17">
        <f>J$3*Assumptions!$B19</f>
        <v>2502114.759</v>
      </c>
      <c r="K11" s="17">
        <f>K$3*Assumptions!$B19</f>
        <v>2564917.839</v>
      </c>
      <c r="L11" s="17">
        <f>L$3*Assumptions!$B19</f>
        <v>2629297.277</v>
      </c>
      <c r="M11" s="17">
        <f>M$3*Assumptions!$B19</f>
        <v>2695292.639</v>
      </c>
    </row>
    <row r="12">
      <c r="A12" s="3" t="s">
        <v>30</v>
      </c>
      <c r="B12" s="17">
        <f>B$3*Assumptions!$B20</f>
        <v>1368000</v>
      </c>
      <c r="C12" s="17">
        <f>C$3*Assumptions!$B20</f>
        <v>1402336.8</v>
      </c>
      <c r="D12" s="17">
        <f>D$3*Assumptions!$B20</f>
        <v>1437535.454</v>
      </c>
      <c r="E12" s="17">
        <f>E$3*Assumptions!$B20</f>
        <v>1473617.594</v>
      </c>
      <c r="F12" s="17">
        <f>F$3*Assumptions!$B20</f>
        <v>1510605.395</v>
      </c>
      <c r="G12" s="17">
        <f>G$3*Assumptions!$B20</f>
        <v>1548521.591</v>
      </c>
      <c r="H12" s="17">
        <f>H$3*Assumptions!$B20</f>
        <v>1587389.483</v>
      </c>
      <c r="I12" s="17">
        <f>I$3*Assumptions!$B20</f>
        <v>1627232.959</v>
      </c>
      <c r="J12" s="17">
        <f>J$3*Assumptions!$B20</f>
        <v>1668076.506</v>
      </c>
      <c r="K12" s="17">
        <f>K$3*Assumptions!$B20</f>
        <v>1709945.226</v>
      </c>
      <c r="L12" s="17">
        <f>L$3*Assumptions!$B20</f>
        <v>1752864.851</v>
      </c>
      <c r="M12" s="17">
        <f>M$3*Assumptions!$B20</f>
        <v>1796861.759</v>
      </c>
    </row>
    <row r="13">
      <c r="A13" s="3" t="s">
        <v>31</v>
      </c>
      <c r="B13" s="17">
        <f>B$3*Assumptions!$B21</f>
        <v>2565000</v>
      </c>
      <c r="C13" s="17">
        <f>C$3*Assumptions!$B21</f>
        <v>2629381.5</v>
      </c>
      <c r="D13" s="17">
        <f>D$3*Assumptions!$B21</f>
        <v>2695378.976</v>
      </c>
      <c r="E13" s="17">
        <f>E$3*Assumptions!$B21</f>
        <v>2763032.988</v>
      </c>
      <c r="F13" s="17">
        <f>F$3*Assumptions!$B21</f>
        <v>2832385.116</v>
      </c>
      <c r="G13" s="17">
        <f>G$3*Assumptions!$B21</f>
        <v>2903477.982</v>
      </c>
      <c r="H13" s="17">
        <f>H$3*Assumptions!$B21</f>
        <v>2976355.28</v>
      </c>
      <c r="I13" s="17">
        <f>I$3*Assumptions!$B21</f>
        <v>3051061.797</v>
      </c>
      <c r="J13" s="17">
        <f>J$3*Assumptions!$B21</f>
        <v>3127643.448</v>
      </c>
      <c r="K13" s="17">
        <f>K$3*Assumptions!$B21</f>
        <v>3206147.299</v>
      </c>
      <c r="L13" s="17">
        <f>L$3*Assumptions!$B21</f>
        <v>3286621.596</v>
      </c>
      <c r="M13" s="17">
        <f>M$3*Assumptions!$B21</f>
        <v>3369115.798</v>
      </c>
    </row>
    <row r="14">
      <c r="A14" s="3" t="s">
        <v>32</v>
      </c>
      <c r="B14" s="17">
        <f>B$3*Assumptions!$B22</f>
        <v>3420000</v>
      </c>
      <c r="C14" s="17">
        <f>C$3*Assumptions!$B22</f>
        <v>3505842</v>
      </c>
      <c r="D14" s="17">
        <f>D$3*Assumptions!$B22</f>
        <v>3593838.634</v>
      </c>
      <c r="E14" s="17">
        <f>E$3*Assumptions!$B22</f>
        <v>3684043.984</v>
      </c>
      <c r="F14" s="17">
        <f>F$3*Assumptions!$B22</f>
        <v>3776513.488</v>
      </c>
      <c r="G14" s="17">
        <f>G$3*Assumptions!$B22</f>
        <v>3871303.976</v>
      </c>
      <c r="H14" s="17">
        <f>H$3*Assumptions!$B22</f>
        <v>3968473.706</v>
      </c>
      <c r="I14" s="17">
        <f>I$3*Assumptions!$B22</f>
        <v>4068082.396</v>
      </c>
      <c r="J14" s="17">
        <f>J$3*Assumptions!$B22</f>
        <v>4170191.264</v>
      </c>
      <c r="K14" s="17">
        <f>K$3*Assumptions!$B22</f>
        <v>4274863.065</v>
      </c>
      <c r="L14" s="17">
        <f>L$3*Assumptions!$B22</f>
        <v>4382162.128</v>
      </c>
      <c r="M14" s="17">
        <f>M$3*Assumptions!$B22</f>
        <v>4492154.398</v>
      </c>
    </row>
    <row r="15">
      <c r="A15" s="3" t="s">
        <v>33</v>
      </c>
      <c r="B15" s="17">
        <f>B$3*Assumptions!$B23</f>
        <v>3078000</v>
      </c>
      <c r="C15" s="17">
        <f>C$3*Assumptions!$B23</f>
        <v>3155257.8</v>
      </c>
      <c r="D15" s="17">
        <f>D$3*Assumptions!$B23</f>
        <v>3234454.771</v>
      </c>
      <c r="E15" s="17">
        <f>E$3*Assumptions!$B23</f>
        <v>3315639.586</v>
      </c>
      <c r="F15" s="17">
        <f>F$3*Assumptions!$B23</f>
        <v>3398862.139</v>
      </c>
      <c r="G15" s="17">
        <f>G$3*Assumptions!$B23</f>
        <v>3484173.579</v>
      </c>
      <c r="H15" s="17">
        <f>H$3*Assumptions!$B23</f>
        <v>3571626.336</v>
      </c>
      <c r="I15" s="17">
        <f>I$3*Assumptions!$B23</f>
        <v>3661274.157</v>
      </c>
      <c r="J15" s="17">
        <f>J$3*Assumptions!$B23</f>
        <v>3753172.138</v>
      </c>
      <c r="K15" s="17">
        <f>K$3*Assumptions!$B23</f>
        <v>3847376.759</v>
      </c>
      <c r="L15" s="17">
        <f>L$3*Assumptions!$B23</f>
        <v>3943945.915</v>
      </c>
      <c r="M15" s="17">
        <f>M$3*Assumptions!$B23</f>
        <v>4042938.958</v>
      </c>
    </row>
    <row r="16">
      <c r="A16" s="3" t="s">
        <v>34</v>
      </c>
      <c r="B16" s="17">
        <f>B$3*Assumptions!$B24</f>
        <v>1710000</v>
      </c>
      <c r="C16" s="17">
        <f>C$3*Assumptions!$B24</f>
        <v>1752921</v>
      </c>
      <c r="D16" s="17">
        <f>D$3*Assumptions!$B24</f>
        <v>1796919.317</v>
      </c>
      <c r="E16" s="17">
        <f>E$3*Assumptions!$B24</f>
        <v>1842021.992</v>
      </c>
      <c r="F16" s="17">
        <f>F$3*Assumptions!$B24</f>
        <v>1888256.744</v>
      </c>
      <c r="G16" s="17">
        <f>G$3*Assumptions!$B24</f>
        <v>1935651.988</v>
      </c>
      <c r="H16" s="17">
        <f>H$3*Assumptions!$B24</f>
        <v>1984236.853</v>
      </c>
      <c r="I16" s="17">
        <f>I$3*Assumptions!$B24</f>
        <v>2034041.198</v>
      </c>
      <c r="J16" s="17">
        <f>J$3*Assumptions!$B24</f>
        <v>2085095.632</v>
      </c>
      <c r="K16" s="17">
        <f>K$3*Assumptions!$B24</f>
        <v>2137431.533</v>
      </c>
      <c r="L16" s="17">
        <f>L$3*Assumptions!$B24</f>
        <v>2191081.064</v>
      </c>
      <c r="M16" s="17">
        <f>M$3*Assumptions!$B24</f>
        <v>2246077.199</v>
      </c>
    </row>
    <row r="17">
      <c r="A17" s="3" t="s">
        <v>35</v>
      </c>
      <c r="B17" s="17">
        <f>B$3*Assumptions!$B25</f>
        <v>2907000</v>
      </c>
      <c r="C17" s="17">
        <f>C$3*Assumptions!$B25</f>
        <v>2979965.7</v>
      </c>
      <c r="D17" s="17">
        <f>D$3*Assumptions!$B25</f>
        <v>3054762.839</v>
      </c>
      <c r="E17" s="17">
        <f>E$3*Assumptions!$B25</f>
        <v>3131437.386</v>
      </c>
      <c r="F17" s="17">
        <f>F$3*Assumptions!$B25</f>
        <v>3210036.465</v>
      </c>
      <c r="G17" s="17">
        <f>G$3*Assumptions!$B25</f>
        <v>3290608.38</v>
      </c>
      <c r="H17" s="17">
        <f>H$3*Assumptions!$B25</f>
        <v>3373202.65</v>
      </c>
      <c r="I17" s="17">
        <f>I$3*Assumptions!$B25</f>
        <v>3457870.037</v>
      </c>
      <c r="J17" s="17">
        <f>J$3*Assumptions!$B25</f>
        <v>3544662.575</v>
      </c>
      <c r="K17" s="17">
        <f>K$3*Assumptions!$B25</f>
        <v>3633633.605</v>
      </c>
      <c r="L17" s="17">
        <f>L$3*Assumptions!$B25</f>
        <v>3724837.809</v>
      </c>
      <c r="M17" s="17">
        <f>M$3*Assumptions!$B25</f>
        <v>3818331.238</v>
      </c>
    </row>
    <row r="18">
      <c r="A18" s="3"/>
    </row>
    <row r="19">
      <c r="A19" s="3" t="s">
        <v>54</v>
      </c>
    </row>
    <row r="20">
      <c r="A20" s="3" t="s">
        <v>29</v>
      </c>
      <c r="B20" s="17">
        <f>B$4*Assumptions!$C19</f>
        <v>1925000</v>
      </c>
      <c r="C20" s="17">
        <f>C$4*Assumptions!$C19</f>
        <v>1963692.5</v>
      </c>
      <c r="D20" s="17">
        <f>D$4*Assumptions!$C19</f>
        <v>2003162.719</v>
      </c>
      <c r="E20" s="17">
        <f>E$4*Assumptions!$C19</f>
        <v>2043426.29</v>
      </c>
      <c r="F20" s="17">
        <f>F$4*Assumptions!$C19</f>
        <v>2084499.158</v>
      </c>
      <c r="G20" s="17">
        <f>G$4*Assumptions!$C19</f>
        <v>2126397.591</v>
      </c>
      <c r="H20" s="17">
        <f>H$4*Assumptions!$C19</f>
        <v>2169138.183</v>
      </c>
      <c r="I20" s="17">
        <f>I$4*Assumptions!$C19</f>
        <v>2212737.86</v>
      </c>
      <c r="J20" s="17">
        <f>J$4*Assumptions!$C19</f>
        <v>2257213.891</v>
      </c>
      <c r="K20" s="17">
        <f>K$4*Assumptions!$C19</f>
        <v>2302583.891</v>
      </c>
      <c r="L20" s="17">
        <f>L$4*Assumptions!$C19</f>
        <v>2348865.827</v>
      </c>
      <c r="M20" s="17">
        <f>M$4*Assumptions!$C19</f>
        <v>2396078.03</v>
      </c>
    </row>
    <row r="21">
      <c r="A21" s="3" t="s">
        <v>30</v>
      </c>
      <c r="B21" s="17">
        <f>B$4*Assumptions!$C20</f>
        <v>962500</v>
      </c>
      <c r="C21" s="17">
        <f>C$4*Assumptions!$C20</f>
        <v>981846.25</v>
      </c>
      <c r="D21" s="17">
        <f>D$4*Assumptions!$C20</f>
        <v>1001581.36</v>
      </c>
      <c r="E21" s="17">
        <f>E$4*Assumptions!$C20</f>
        <v>1021713.145</v>
      </c>
      <c r="F21" s="17">
        <f>F$4*Assumptions!$C20</f>
        <v>1042249.579</v>
      </c>
      <c r="G21" s="17">
        <f>G$4*Assumptions!$C20</f>
        <v>1063198.796</v>
      </c>
      <c r="H21" s="17">
        <f>H$4*Assumptions!$C20</f>
        <v>1084569.092</v>
      </c>
      <c r="I21" s="17">
        <f>I$4*Assumptions!$C20</f>
        <v>1106368.93</v>
      </c>
      <c r="J21" s="17">
        <f>J$4*Assumptions!$C20</f>
        <v>1128606.946</v>
      </c>
      <c r="K21" s="17">
        <f>K$4*Assumptions!$C20</f>
        <v>1151291.945</v>
      </c>
      <c r="L21" s="17">
        <f>L$4*Assumptions!$C20</f>
        <v>1174432.913</v>
      </c>
      <c r="M21" s="17">
        <f>M$4*Assumptions!$C20</f>
        <v>1198039.015</v>
      </c>
    </row>
    <row r="22">
      <c r="A22" s="3" t="s">
        <v>31</v>
      </c>
      <c r="B22" s="17">
        <f>B$4*Assumptions!$C21</f>
        <v>2310000</v>
      </c>
      <c r="C22" s="17">
        <f>C$4*Assumptions!$C21</f>
        <v>2356431</v>
      </c>
      <c r="D22" s="17">
        <f>D$4*Assumptions!$C21</f>
        <v>2403795.263</v>
      </c>
      <c r="E22" s="17">
        <f>E$4*Assumptions!$C21</f>
        <v>2452111.548</v>
      </c>
      <c r="F22" s="17">
        <f>F$4*Assumptions!$C21</f>
        <v>2501398.99</v>
      </c>
      <c r="G22" s="17">
        <f>G$4*Assumptions!$C21</f>
        <v>2551677.11</v>
      </c>
      <c r="H22" s="17">
        <f>H$4*Assumptions!$C21</f>
        <v>2602965.82</v>
      </c>
      <c r="I22" s="17">
        <f>I$4*Assumptions!$C21</f>
        <v>2655285.433</v>
      </c>
      <c r="J22" s="17">
        <f>J$4*Assumptions!$C21</f>
        <v>2708656.67</v>
      </c>
      <c r="K22" s="17">
        <f>K$4*Assumptions!$C21</f>
        <v>2763100.669</v>
      </c>
      <c r="L22" s="17">
        <f>L$4*Assumptions!$C21</f>
        <v>2818638.992</v>
      </c>
      <c r="M22" s="17">
        <f>M$4*Assumptions!$C21</f>
        <v>2875293.636</v>
      </c>
    </row>
    <row r="23">
      <c r="A23" s="3" t="s">
        <v>32</v>
      </c>
      <c r="B23" s="17">
        <f>B$4*Assumptions!$C22</f>
        <v>2887500</v>
      </c>
      <c r="C23" s="17">
        <f>C$4*Assumptions!$C22</f>
        <v>2945538.75</v>
      </c>
      <c r="D23" s="17">
        <f>D$4*Assumptions!$C22</f>
        <v>3004744.079</v>
      </c>
      <c r="E23" s="17">
        <f>E$4*Assumptions!$C22</f>
        <v>3065139.435</v>
      </c>
      <c r="F23" s="17">
        <f>F$4*Assumptions!$C22</f>
        <v>3126748.738</v>
      </c>
      <c r="G23" s="17">
        <f>G$4*Assumptions!$C22</f>
        <v>3189596.387</v>
      </c>
      <c r="H23" s="17">
        <f>H$4*Assumptions!$C22</f>
        <v>3253707.275</v>
      </c>
      <c r="I23" s="17">
        <f>I$4*Assumptions!$C22</f>
        <v>3319106.791</v>
      </c>
      <c r="J23" s="17">
        <f>J$4*Assumptions!$C22</f>
        <v>3385820.837</v>
      </c>
      <c r="K23" s="17">
        <f>K$4*Assumptions!$C22</f>
        <v>3453875.836</v>
      </c>
      <c r="L23" s="17">
        <f>L$4*Assumptions!$C22</f>
        <v>3523298.74</v>
      </c>
      <c r="M23" s="17">
        <f>M$4*Assumptions!$C22</f>
        <v>3594117.045</v>
      </c>
    </row>
    <row r="24">
      <c r="A24" s="3" t="s">
        <v>33</v>
      </c>
      <c r="B24" s="17">
        <f>B$4*Assumptions!$C23</f>
        <v>3850000</v>
      </c>
      <c r="C24" s="17">
        <f>C$4*Assumptions!$C23</f>
        <v>3927385</v>
      </c>
      <c r="D24" s="17">
        <f>D$4*Assumptions!$C23</f>
        <v>4006325.439</v>
      </c>
      <c r="E24" s="17">
        <f>E$4*Assumptions!$C23</f>
        <v>4086852.58</v>
      </c>
      <c r="F24" s="17">
        <f>F$4*Assumptions!$C23</f>
        <v>4168998.317</v>
      </c>
      <c r="G24" s="17">
        <f>G$4*Assumptions!$C23</f>
        <v>4252795.183</v>
      </c>
      <c r="H24" s="17">
        <f>H$4*Assumptions!$C23</f>
        <v>4338276.366</v>
      </c>
      <c r="I24" s="17">
        <f>I$4*Assumptions!$C23</f>
        <v>4425475.721</v>
      </c>
      <c r="J24" s="17">
        <f>J$4*Assumptions!$C23</f>
        <v>4514427.783</v>
      </c>
      <c r="K24" s="17">
        <f>K$4*Assumptions!$C23</f>
        <v>4605167.781</v>
      </c>
      <c r="L24" s="17">
        <f>L$4*Assumptions!$C23</f>
        <v>4697731.654</v>
      </c>
      <c r="M24" s="17">
        <f>M$4*Assumptions!$C23</f>
        <v>4792156.06</v>
      </c>
    </row>
    <row r="25">
      <c r="A25" s="3" t="s">
        <v>34</v>
      </c>
      <c r="B25" s="17">
        <f>B$4*Assumptions!$C24</f>
        <v>1540000</v>
      </c>
      <c r="C25" s="17">
        <f>C$4*Assumptions!$C24</f>
        <v>1570954</v>
      </c>
      <c r="D25" s="17">
        <f>D$4*Assumptions!$C24</f>
        <v>1602530.175</v>
      </c>
      <c r="E25" s="17">
        <f>E$4*Assumptions!$C24</f>
        <v>1634741.032</v>
      </c>
      <c r="F25" s="17">
        <f>F$4*Assumptions!$C24</f>
        <v>1667599.327</v>
      </c>
      <c r="G25" s="17">
        <f>G$4*Assumptions!$C24</f>
        <v>1701118.073</v>
      </c>
      <c r="H25" s="17">
        <f>H$4*Assumptions!$C24</f>
        <v>1735310.546</v>
      </c>
      <c r="I25" s="17">
        <f>I$4*Assumptions!$C24</f>
        <v>1770190.288</v>
      </c>
      <c r="J25" s="17">
        <f>J$4*Assumptions!$C24</f>
        <v>1805771.113</v>
      </c>
      <c r="K25" s="17">
        <f>K$4*Assumptions!$C24</f>
        <v>1842067.113</v>
      </c>
      <c r="L25" s="17">
        <f>L$4*Assumptions!$C24</f>
        <v>1879092.662</v>
      </c>
      <c r="M25" s="17">
        <f>M$4*Assumptions!$C24</f>
        <v>1916862.424</v>
      </c>
    </row>
    <row r="26">
      <c r="A26" s="3" t="s">
        <v>35</v>
      </c>
      <c r="B26" s="17">
        <f>B$4*Assumptions!$C25</f>
        <v>5775000</v>
      </c>
      <c r="C26" s="17">
        <f>C$4*Assumptions!$C25</f>
        <v>5891077.5</v>
      </c>
      <c r="D26" s="17">
        <f>D$4*Assumptions!$C25</f>
        <v>6009488.158</v>
      </c>
      <c r="E26" s="17">
        <f>E$4*Assumptions!$C25</f>
        <v>6130278.87</v>
      </c>
      <c r="F26" s="17">
        <f>F$4*Assumptions!$C25</f>
        <v>6253497.475</v>
      </c>
      <c r="G26" s="17">
        <f>G$4*Assumptions!$C25</f>
        <v>6379192.774</v>
      </c>
      <c r="H26" s="17">
        <f>H$4*Assumptions!$C25</f>
        <v>6507414.549</v>
      </c>
      <c r="I26" s="17">
        <f>I$4*Assumptions!$C25</f>
        <v>6638213.581</v>
      </c>
      <c r="J26" s="17">
        <f>J$4*Assumptions!$C25</f>
        <v>6771641.674</v>
      </c>
      <c r="K26" s="17">
        <f>K$4*Assumptions!$C25</f>
        <v>6907751.672</v>
      </c>
      <c r="L26" s="17">
        <f>L$4*Assumptions!$C25</f>
        <v>7046597.481</v>
      </c>
      <c r="M26" s="17">
        <f>M$4*Assumptions!$C25</f>
        <v>7188234.09</v>
      </c>
    </row>
    <row r="27">
      <c r="A27" s="3"/>
    </row>
    <row r="28">
      <c r="A28" s="3" t="s">
        <v>55</v>
      </c>
    </row>
    <row r="29">
      <c r="A29" s="3" t="s">
        <v>29</v>
      </c>
      <c r="B29" s="17">
        <f>B$5*Assumptions!$D19</f>
        <v>133000</v>
      </c>
      <c r="C29" s="17">
        <f>C$5*Assumptions!$D19</f>
        <v>137016.6</v>
      </c>
      <c r="D29" s="17">
        <f>D$5*Assumptions!$D19</f>
        <v>141154.5013</v>
      </c>
      <c r="E29" s="17">
        <f>E$5*Assumptions!$D19</f>
        <v>145417.3673</v>
      </c>
      <c r="F29" s="17">
        <f>F$5*Assumptions!$D19</f>
        <v>149808.9718</v>
      </c>
      <c r="G29" s="17">
        <f>G$5*Assumptions!$D19</f>
        <v>154333.2027</v>
      </c>
      <c r="H29" s="17">
        <f>H$5*Assumptions!$D19</f>
        <v>158994.0654</v>
      </c>
      <c r="I29" s="17">
        <f>I$5*Assumptions!$D19</f>
        <v>163795.6862</v>
      </c>
      <c r="J29" s="17">
        <f>J$5*Assumptions!$D19</f>
        <v>168742.3159</v>
      </c>
      <c r="K29" s="17">
        <f>K$5*Assumptions!$D19</f>
        <v>173838.3339</v>
      </c>
      <c r="L29" s="17">
        <f>L$5*Assumptions!$D19</f>
        <v>179088.2515</v>
      </c>
      <c r="M29" s="17">
        <f>M$5*Assumptions!$D19</f>
        <v>184496.7167</v>
      </c>
    </row>
    <row r="30">
      <c r="A30" s="3" t="s">
        <v>30</v>
      </c>
      <c r="B30" s="17">
        <f>B$5*Assumptions!$D20</f>
        <v>79800</v>
      </c>
      <c r="C30" s="17">
        <f>C$5*Assumptions!$D20</f>
        <v>82209.96</v>
      </c>
      <c r="D30" s="17">
        <f>D$5*Assumptions!$D20</f>
        <v>84692.70079</v>
      </c>
      <c r="E30" s="17">
        <f>E$5*Assumptions!$D20</f>
        <v>87250.42036</v>
      </c>
      <c r="F30" s="17">
        <f>F$5*Assumptions!$D20</f>
        <v>89885.38305</v>
      </c>
      <c r="G30" s="17">
        <f>G$5*Assumptions!$D20</f>
        <v>92599.92162</v>
      </c>
      <c r="H30" s="17">
        <f>H$5*Assumptions!$D20</f>
        <v>95396.43925</v>
      </c>
      <c r="I30" s="17">
        <f>I$5*Assumptions!$D20</f>
        <v>98277.41172</v>
      </c>
      <c r="J30" s="17">
        <f>J$5*Assumptions!$D20</f>
        <v>101245.3896</v>
      </c>
      <c r="K30" s="17">
        <f>K$5*Assumptions!$D20</f>
        <v>104303.0003</v>
      </c>
      <c r="L30" s="17">
        <f>L$5*Assumptions!$D20</f>
        <v>107452.9509</v>
      </c>
      <c r="M30" s="17">
        <f>M$5*Assumptions!$D20</f>
        <v>110698.03</v>
      </c>
    </row>
    <row r="31">
      <c r="A31" s="3" t="s">
        <v>31</v>
      </c>
      <c r="B31" s="17">
        <f>B$5*Assumptions!$D21</f>
        <v>159600</v>
      </c>
      <c r="C31" s="17">
        <f>C$5*Assumptions!$D21</f>
        <v>164419.92</v>
      </c>
      <c r="D31" s="17">
        <f>D$5*Assumptions!$D21</f>
        <v>169385.4016</v>
      </c>
      <c r="E31" s="17">
        <f>E$5*Assumptions!$D21</f>
        <v>174500.8407</v>
      </c>
      <c r="F31" s="17">
        <f>F$5*Assumptions!$D21</f>
        <v>179770.7661</v>
      </c>
      <c r="G31" s="17">
        <f>G$5*Assumptions!$D21</f>
        <v>185199.8432</v>
      </c>
      <c r="H31" s="17">
        <f>H$5*Assumptions!$D21</f>
        <v>190792.8785</v>
      </c>
      <c r="I31" s="17">
        <f>I$5*Assumptions!$D21</f>
        <v>196554.8234</v>
      </c>
      <c r="J31" s="17">
        <f>J$5*Assumptions!$D21</f>
        <v>202490.7791</v>
      </c>
      <c r="K31" s="17">
        <f>K$5*Assumptions!$D21</f>
        <v>208606.0006</v>
      </c>
      <c r="L31" s="17">
        <f>L$5*Assumptions!$D21</f>
        <v>214905.9018</v>
      </c>
      <c r="M31" s="17">
        <f>M$5*Assumptions!$D21</f>
        <v>221396.0601</v>
      </c>
    </row>
    <row r="32">
      <c r="A32" s="3" t="s">
        <v>32</v>
      </c>
      <c r="B32" s="17">
        <f>B$5*Assumptions!$D22</f>
        <v>212800</v>
      </c>
      <c r="C32" s="17">
        <f>C$5*Assumptions!$D22</f>
        <v>219226.56</v>
      </c>
      <c r="D32" s="17">
        <f>D$5*Assumptions!$D22</f>
        <v>225847.2021</v>
      </c>
      <c r="E32" s="17">
        <f>E$5*Assumptions!$D22</f>
        <v>232667.7876</v>
      </c>
      <c r="F32" s="17">
        <f>F$5*Assumptions!$D22</f>
        <v>239694.3548</v>
      </c>
      <c r="G32" s="17">
        <f>G$5*Assumptions!$D22</f>
        <v>246933.1243</v>
      </c>
      <c r="H32" s="17">
        <f>H$5*Assumptions!$D22</f>
        <v>254390.5047</v>
      </c>
      <c r="I32" s="17">
        <f>I$5*Assumptions!$D22</f>
        <v>262073.0979</v>
      </c>
      <c r="J32" s="17">
        <f>J$5*Assumptions!$D22</f>
        <v>269987.7055</v>
      </c>
      <c r="K32" s="17">
        <f>K$5*Assumptions!$D22</f>
        <v>278141.3342</v>
      </c>
      <c r="L32" s="17">
        <f>L$5*Assumptions!$D22</f>
        <v>286541.2025</v>
      </c>
      <c r="M32" s="17">
        <f>M$5*Assumptions!$D22</f>
        <v>295194.7468</v>
      </c>
    </row>
    <row r="33">
      <c r="A33" s="3" t="s">
        <v>33</v>
      </c>
      <c r="B33" s="17">
        <f>B$5*Assumptions!$D23</f>
        <v>399000</v>
      </c>
      <c r="C33" s="17">
        <f>C$5*Assumptions!$D23</f>
        <v>411049.8</v>
      </c>
      <c r="D33" s="17">
        <f>D$5*Assumptions!$D23</f>
        <v>423463.504</v>
      </c>
      <c r="E33" s="17">
        <f>E$5*Assumptions!$D23</f>
        <v>436252.1018</v>
      </c>
      <c r="F33" s="17">
        <f>F$5*Assumptions!$D23</f>
        <v>449426.9153</v>
      </c>
      <c r="G33" s="17">
        <f>G$5*Assumptions!$D23</f>
        <v>462999.6081</v>
      </c>
      <c r="H33" s="17">
        <f>H$5*Assumptions!$D23</f>
        <v>476982.1963</v>
      </c>
      <c r="I33" s="17">
        <f>I$5*Assumptions!$D23</f>
        <v>491387.0586</v>
      </c>
      <c r="J33" s="17">
        <f>J$5*Assumptions!$D23</f>
        <v>506226.9478</v>
      </c>
      <c r="K33" s="17">
        <f>K$5*Assumptions!$D23</f>
        <v>521515.0016</v>
      </c>
      <c r="L33" s="17">
        <f>L$5*Assumptions!$D23</f>
        <v>537264.7546</v>
      </c>
      <c r="M33" s="17">
        <f>M$5*Assumptions!$D23</f>
        <v>553490.1502</v>
      </c>
    </row>
    <row r="34">
      <c r="A34" s="3" t="s">
        <v>34</v>
      </c>
      <c r="B34" s="17">
        <f>B$5*Assumptions!$D24</f>
        <v>133000</v>
      </c>
      <c r="C34" s="17">
        <f>C$5*Assumptions!$D24</f>
        <v>137016.6</v>
      </c>
      <c r="D34" s="17">
        <f>D$5*Assumptions!$D24</f>
        <v>141154.5013</v>
      </c>
      <c r="E34" s="17">
        <f>E$5*Assumptions!$D24</f>
        <v>145417.3673</v>
      </c>
      <c r="F34" s="17">
        <f>F$5*Assumptions!$D24</f>
        <v>149808.9718</v>
      </c>
      <c r="G34" s="17">
        <f>G$5*Assumptions!$D24</f>
        <v>154333.2027</v>
      </c>
      <c r="H34" s="17">
        <f>H$5*Assumptions!$D24</f>
        <v>158994.0654</v>
      </c>
      <c r="I34" s="17">
        <f>I$5*Assumptions!$D24</f>
        <v>163795.6862</v>
      </c>
      <c r="J34" s="17">
        <f>J$5*Assumptions!$D24</f>
        <v>168742.3159</v>
      </c>
      <c r="K34" s="17">
        <f>K$5*Assumptions!$D24</f>
        <v>173838.3339</v>
      </c>
      <c r="L34" s="17">
        <f>L$5*Assumptions!$D24</f>
        <v>179088.2515</v>
      </c>
      <c r="M34" s="17">
        <f>M$5*Assumptions!$D24</f>
        <v>184496.7167</v>
      </c>
    </row>
    <row r="35">
      <c r="A35" s="3" t="s">
        <v>35</v>
      </c>
      <c r="B35" s="17">
        <f>B$5*Assumptions!$D25</f>
        <v>1542800</v>
      </c>
      <c r="C35" s="17">
        <f>C$5*Assumptions!$D25</f>
        <v>1589392.56</v>
      </c>
      <c r="D35" s="17">
        <f>D$5*Assumptions!$D25</f>
        <v>1637392.215</v>
      </c>
      <c r="E35" s="17">
        <f>E$5*Assumptions!$D25</f>
        <v>1686841.46</v>
      </c>
      <c r="F35" s="17">
        <f>F$5*Assumptions!$D25</f>
        <v>1737784.072</v>
      </c>
      <c r="G35" s="17">
        <f>G$5*Assumptions!$D25</f>
        <v>1790265.151</v>
      </c>
      <c r="H35" s="17">
        <f>H$5*Assumptions!$D25</f>
        <v>1844331.159</v>
      </c>
      <c r="I35" s="17">
        <f>I$5*Assumptions!$D25</f>
        <v>1900029.96</v>
      </c>
      <c r="J35" s="17">
        <f>J$5*Assumptions!$D25</f>
        <v>1957410.865</v>
      </c>
      <c r="K35" s="17">
        <f>K$5*Assumptions!$D25</f>
        <v>2016524.673</v>
      </c>
      <c r="L35" s="17">
        <f>L$5*Assumptions!$D25</f>
        <v>2077423.718</v>
      </c>
      <c r="M35" s="17">
        <f>M$5*Assumptions!$D25</f>
        <v>2140161.914</v>
      </c>
    </row>
    <row r="36">
      <c r="A36" s="3"/>
    </row>
    <row r="37">
      <c r="A37" s="3" t="s">
        <v>20</v>
      </c>
    </row>
    <row r="38">
      <c r="A38" s="3" t="s">
        <v>29</v>
      </c>
      <c r="B38" s="17">
        <f>B$6*Assumptions!$E19</f>
        <v>360000</v>
      </c>
      <c r="C38" s="17">
        <f>C$6*Assumptions!$E19</f>
        <v>370872</v>
      </c>
      <c r="D38" s="17">
        <f>D$6*Assumptions!$E19</f>
        <v>382072.3344</v>
      </c>
      <c r="E38" s="17">
        <f>E$6*Assumptions!$E19</f>
        <v>393610.9189</v>
      </c>
      <c r="F38" s="17">
        <f>F$6*Assumptions!$E19</f>
        <v>405497.9686</v>
      </c>
      <c r="G38" s="17">
        <f>G$6*Assumptions!$E19</f>
        <v>417744.0073</v>
      </c>
      <c r="H38" s="17">
        <f>H$6*Assumptions!$E19</f>
        <v>430359.8763</v>
      </c>
      <c r="I38" s="17">
        <f>I$6*Assumptions!$E19</f>
        <v>443356.7446</v>
      </c>
      <c r="J38" s="17">
        <f>J$6*Assumptions!$E19</f>
        <v>456746.1183</v>
      </c>
      <c r="K38" s="17">
        <f>K$6*Assumptions!$E19</f>
        <v>470539.851</v>
      </c>
      <c r="L38" s="17">
        <f>L$6*Assumptions!$E19</f>
        <v>484750.1545</v>
      </c>
      <c r="M38" s="17">
        <f>M$6*Assumptions!$E19</f>
        <v>499389.6092</v>
      </c>
    </row>
    <row r="39">
      <c r="A39" s="3" t="s">
        <v>30</v>
      </c>
      <c r="B39" s="17">
        <f>B$6*Assumptions!$E20</f>
        <v>0</v>
      </c>
      <c r="C39" s="17">
        <f>C$6*Assumptions!$E20</f>
        <v>0</v>
      </c>
      <c r="D39" s="17">
        <f>D$6*Assumptions!$E20</f>
        <v>0</v>
      </c>
      <c r="E39" s="17">
        <f>E$6*Assumptions!$E20</f>
        <v>0</v>
      </c>
      <c r="F39" s="17">
        <f>F$6*Assumptions!$E20</f>
        <v>0</v>
      </c>
      <c r="G39" s="17">
        <f>G$6*Assumptions!$E20</f>
        <v>0</v>
      </c>
      <c r="H39" s="17">
        <f>H$6*Assumptions!$E20</f>
        <v>0</v>
      </c>
      <c r="I39" s="17">
        <f>I$6*Assumptions!$E20</f>
        <v>0</v>
      </c>
      <c r="J39" s="17">
        <f>J$6*Assumptions!$E20</f>
        <v>0</v>
      </c>
      <c r="K39" s="17">
        <f>K$6*Assumptions!$E20</f>
        <v>0</v>
      </c>
      <c r="L39" s="17">
        <f>L$6*Assumptions!$E20</f>
        <v>0</v>
      </c>
      <c r="M39" s="17">
        <f>M$6*Assumptions!$E20</f>
        <v>0</v>
      </c>
    </row>
    <row r="40">
      <c r="A40" s="3" t="s">
        <v>31</v>
      </c>
      <c r="B40" s="17">
        <f>B$6*Assumptions!$E21</f>
        <v>450000</v>
      </c>
      <c r="C40" s="17">
        <f>C$6*Assumptions!$E21</f>
        <v>463590</v>
      </c>
      <c r="D40" s="17">
        <f>D$6*Assumptions!$E21</f>
        <v>477590.418</v>
      </c>
      <c r="E40" s="17">
        <f>E$6*Assumptions!$E21</f>
        <v>492013.6486</v>
      </c>
      <c r="F40" s="17">
        <f>F$6*Assumptions!$E21</f>
        <v>506872.4608</v>
      </c>
      <c r="G40" s="17">
        <f>G$6*Assumptions!$E21</f>
        <v>522180.0091</v>
      </c>
      <c r="H40" s="17">
        <f>H$6*Assumptions!$E21</f>
        <v>537949.8454</v>
      </c>
      <c r="I40" s="17">
        <f>I$6*Assumptions!$E21</f>
        <v>554195.9307</v>
      </c>
      <c r="J40" s="17">
        <f>J$6*Assumptions!$E21</f>
        <v>570932.6478</v>
      </c>
      <c r="K40" s="17">
        <f>K$6*Assumptions!$E21</f>
        <v>588174.8138</v>
      </c>
      <c r="L40" s="17">
        <f>L$6*Assumptions!$E21</f>
        <v>605937.6932</v>
      </c>
      <c r="M40" s="17">
        <f>M$6*Assumptions!$E21</f>
        <v>624237.0115</v>
      </c>
    </row>
    <row r="41">
      <c r="A41" s="3" t="s">
        <v>32</v>
      </c>
      <c r="B41" s="17">
        <f>B$6*Assumptions!$E22</f>
        <v>540000</v>
      </c>
      <c r="C41" s="17">
        <f>C$6*Assumptions!$E22</f>
        <v>556308</v>
      </c>
      <c r="D41" s="17">
        <f>D$6*Assumptions!$E22</f>
        <v>573108.5016</v>
      </c>
      <c r="E41" s="17">
        <f>E$6*Assumptions!$E22</f>
        <v>590416.3783</v>
      </c>
      <c r="F41" s="17">
        <f>F$6*Assumptions!$E22</f>
        <v>608246.953</v>
      </c>
      <c r="G41" s="17">
        <f>G$6*Assumptions!$E22</f>
        <v>626616.011</v>
      </c>
      <c r="H41" s="17">
        <f>H$6*Assumptions!$E22</f>
        <v>645539.8145</v>
      </c>
      <c r="I41" s="17">
        <f>I$6*Assumptions!$E22</f>
        <v>665035.1169</v>
      </c>
      <c r="J41" s="17">
        <f>J$6*Assumptions!$E22</f>
        <v>685119.1774</v>
      </c>
      <c r="K41" s="17">
        <f>K$6*Assumptions!$E22</f>
        <v>705809.7766</v>
      </c>
      <c r="L41" s="17">
        <f>L$6*Assumptions!$E22</f>
        <v>727125.2318</v>
      </c>
      <c r="M41" s="17">
        <f>M$6*Assumptions!$E22</f>
        <v>749084.4138</v>
      </c>
    </row>
    <row r="42">
      <c r="A42" s="3" t="s">
        <v>33</v>
      </c>
      <c r="B42" s="17">
        <f>B$6*Assumptions!$E23</f>
        <v>0</v>
      </c>
      <c r="C42" s="17">
        <f>C$6*Assumptions!$E23</f>
        <v>0</v>
      </c>
      <c r="D42" s="17">
        <f>D$6*Assumptions!$E23</f>
        <v>0</v>
      </c>
      <c r="E42" s="17">
        <f>E$6*Assumptions!$E23</f>
        <v>0</v>
      </c>
      <c r="F42" s="17">
        <f>F$6*Assumptions!$E23</f>
        <v>0</v>
      </c>
      <c r="G42" s="17">
        <f>G$6*Assumptions!$E23</f>
        <v>0</v>
      </c>
      <c r="H42" s="17">
        <f>H$6*Assumptions!$E23</f>
        <v>0</v>
      </c>
      <c r="I42" s="17">
        <f>I$6*Assumptions!$E23</f>
        <v>0</v>
      </c>
      <c r="J42" s="17">
        <f>J$6*Assumptions!$E23</f>
        <v>0</v>
      </c>
      <c r="K42" s="17">
        <f>K$6*Assumptions!$E23</f>
        <v>0</v>
      </c>
      <c r="L42" s="17">
        <f>L$6*Assumptions!$E23</f>
        <v>0</v>
      </c>
      <c r="M42" s="17">
        <f>M$6*Assumptions!$E23</f>
        <v>0</v>
      </c>
    </row>
    <row r="43">
      <c r="A43" s="3" t="s">
        <v>34</v>
      </c>
      <c r="B43" s="17">
        <f>B$6*Assumptions!$E24</f>
        <v>405000</v>
      </c>
      <c r="C43" s="17">
        <f>C$6*Assumptions!$E24</f>
        <v>417231</v>
      </c>
      <c r="D43" s="17">
        <f>D$6*Assumptions!$E24</f>
        <v>429831.3762</v>
      </c>
      <c r="E43" s="17">
        <f>E$6*Assumptions!$E24</f>
        <v>442812.2838</v>
      </c>
      <c r="F43" s="17">
        <f>F$6*Assumptions!$E24</f>
        <v>456185.2147</v>
      </c>
      <c r="G43" s="17">
        <f>G$6*Assumptions!$E24</f>
        <v>469962.0082</v>
      </c>
      <c r="H43" s="17">
        <f>H$6*Assumptions!$E24</f>
        <v>484154.8609</v>
      </c>
      <c r="I43" s="17">
        <f>I$6*Assumptions!$E24</f>
        <v>498776.3377</v>
      </c>
      <c r="J43" s="17">
        <f>J$6*Assumptions!$E24</f>
        <v>513839.3831</v>
      </c>
      <c r="K43" s="17">
        <f>K$6*Assumptions!$E24</f>
        <v>529357.3324</v>
      </c>
      <c r="L43" s="17">
        <f>L$6*Assumptions!$E24</f>
        <v>545343.9239</v>
      </c>
      <c r="M43" s="17">
        <f>M$6*Assumptions!$E24</f>
        <v>561813.3104</v>
      </c>
    </row>
    <row r="44">
      <c r="A44" s="3" t="s">
        <v>35</v>
      </c>
      <c r="B44" s="17">
        <f>B$6*Assumptions!$E25</f>
        <v>2745000</v>
      </c>
      <c r="C44" s="17">
        <f>C$6*Assumptions!$E25</f>
        <v>2827899</v>
      </c>
      <c r="D44" s="17">
        <f>D$6*Assumptions!$E25</f>
        <v>2913301.55</v>
      </c>
      <c r="E44" s="17">
        <f>E$6*Assumptions!$E25</f>
        <v>3001283.257</v>
      </c>
      <c r="F44" s="17">
        <f>F$6*Assumptions!$E25</f>
        <v>3091922.011</v>
      </c>
      <c r="G44" s="17">
        <f>G$6*Assumptions!$E25</f>
        <v>3185298.056</v>
      </c>
      <c r="H44" s="17">
        <f>H$6*Assumptions!$E25</f>
        <v>3281494.057</v>
      </c>
      <c r="I44" s="17">
        <f>I$6*Assumptions!$E25</f>
        <v>3380595.177</v>
      </c>
      <c r="J44" s="17">
        <f>J$6*Assumptions!$E25</f>
        <v>3482689.152</v>
      </c>
      <c r="K44" s="17">
        <f>K$6*Assumptions!$E25</f>
        <v>3587866.364</v>
      </c>
      <c r="L44" s="17">
        <f>L$6*Assumptions!$E25</f>
        <v>3696219.928</v>
      </c>
      <c r="M44" s="17">
        <f>M$6*Assumptions!$E25</f>
        <v>3807845.77</v>
      </c>
    </row>
    <row r="45">
      <c r="A45" s="3"/>
    </row>
    <row r="46">
      <c r="A46" s="18" t="s">
        <v>59</v>
      </c>
    </row>
    <row r="47">
      <c r="A47" s="3" t="s">
        <v>17</v>
      </c>
    </row>
    <row r="48">
      <c r="A48" s="3" t="s">
        <v>29</v>
      </c>
      <c r="B48" s="17">
        <f>B11*(1-Assumptions!$B28)</f>
        <v>1949400</v>
      </c>
      <c r="C48" s="17">
        <f>C11*(1-Assumptions!$B28)</f>
        <v>1998329.94</v>
      </c>
      <c r="D48" s="17">
        <f>D11*(1-Assumptions!$B28)</f>
        <v>2048488.021</v>
      </c>
      <c r="E48" s="17">
        <f>E11*(1-Assumptions!$B28)</f>
        <v>2099905.071</v>
      </c>
      <c r="F48" s="17">
        <f>F11*(1-Assumptions!$B28)</f>
        <v>2152612.688</v>
      </c>
      <c r="G48" s="17">
        <f>G11*(1-Assumptions!$B28)</f>
        <v>2206643.267</v>
      </c>
      <c r="H48" s="17">
        <f>H11*(1-Assumptions!$B28)</f>
        <v>2262030.013</v>
      </c>
      <c r="I48" s="17">
        <f>I11*(1-Assumptions!$B28)</f>
        <v>2318806.966</v>
      </c>
      <c r="J48" s="17">
        <f>J11*(1-Assumptions!$B28)</f>
        <v>2377009.021</v>
      </c>
      <c r="K48" s="17">
        <f>K11*(1-Assumptions!$B28)</f>
        <v>2436671.947</v>
      </c>
      <c r="L48" s="17">
        <f>L11*(1-Assumptions!$B28)</f>
        <v>2497832.413</v>
      </c>
      <c r="M48" s="17">
        <f>M11*(1-Assumptions!$B28)</f>
        <v>2560528.007</v>
      </c>
    </row>
    <row r="49">
      <c r="A49" s="3" t="s">
        <v>30</v>
      </c>
      <c r="B49" s="17">
        <f>B12*(1-Assumptions!$B29)</f>
        <v>1258560</v>
      </c>
      <c r="C49" s="17">
        <f>C12*(1-Assumptions!$B29)</f>
        <v>1290149.856</v>
      </c>
      <c r="D49" s="17">
        <f>D12*(1-Assumptions!$B29)</f>
        <v>1322532.617</v>
      </c>
      <c r="E49" s="17">
        <f>E12*(1-Assumptions!$B29)</f>
        <v>1355728.186</v>
      </c>
      <c r="F49" s="17">
        <f>F12*(1-Assumptions!$B29)</f>
        <v>1389756.964</v>
      </c>
      <c r="G49" s="17">
        <f>G12*(1-Assumptions!$B29)</f>
        <v>1424639.863</v>
      </c>
      <c r="H49" s="17">
        <f>H12*(1-Assumptions!$B29)</f>
        <v>1460398.324</v>
      </c>
      <c r="I49" s="17">
        <f>I12*(1-Assumptions!$B29)</f>
        <v>1497054.322</v>
      </c>
      <c r="J49" s="17">
        <f>J12*(1-Assumptions!$B29)</f>
        <v>1534630.385</v>
      </c>
      <c r="K49" s="17">
        <f>K12*(1-Assumptions!$B29)</f>
        <v>1573149.608</v>
      </c>
      <c r="L49" s="17">
        <f>L12*(1-Assumptions!$B29)</f>
        <v>1612635.663</v>
      </c>
      <c r="M49" s="17">
        <f>M12*(1-Assumptions!$B29)</f>
        <v>1653112.818</v>
      </c>
    </row>
    <row r="50">
      <c r="A50" s="3" t="s">
        <v>31</v>
      </c>
      <c r="B50" s="17">
        <f>B13*(1-Assumptions!$B30)</f>
        <v>2308500</v>
      </c>
      <c r="C50" s="17">
        <f>C13*(1-Assumptions!$B30)</f>
        <v>2366443.35</v>
      </c>
      <c r="D50" s="17">
        <f>D13*(1-Assumptions!$B30)</f>
        <v>2425841.078</v>
      </c>
      <c r="E50" s="17">
        <f>E13*(1-Assumptions!$B30)</f>
        <v>2486729.689</v>
      </c>
      <c r="F50" s="17">
        <f>F13*(1-Assumptions!$B30)</f>
        <v>2549146.604</v>
      </c>
      <c r="G50" s="17">
        <f>G13*(1-Assumptions!$B30)</f>
        <v>2613130.184</v>
      </c>
      <c r="H50" s="17">
        <f>H13*(1-Assumptions!$B30)</f>
        <v>2678719.752</v>
      </c>
      <c r="I50" s="17">
        <f>I13*(1-Assumptions!$B30)</f>
        <v>2745955.618</v>
      </c>
      <c r="J50" s="17">
        <f>J13*(1-Assumptions!$B30)</f>
        <v>2814879.104</v>
      </c>
      <c r="K50" s="17">
        <f>K13*(1-Assumptions!$B30)</f>
        <v>2885532.569</v>
      </c>
      <c r="L50" s="17">
        <f>L13*(1-Assumptions!$B30)</f>
        <v>2957959.436</v>
      </c>
      <c r="M50" s="17">
        <f>M13*(1-Assumptions!$B30)</f>
        <v>3032204.218</v>
      </c>
    </row>
    <row r="51">
      <c r="A51" s="3" t="s">
        <v>32</v>
      </c>
      <c r="B51" s="17">
        <f>B14*(1-Assumptions!$B31)</f>
        <v>3009600</v>
      </c>
      <c r="C51" s="17">
        <f>C14*(1-Assumptions!$B31)</f>
        <v>3085140.96</v>
      </c>
      <c r="D51" s="17">
        <f>D14*(1-Assumptions!$B31)</f>
        <v>3162577.998</v>
      </c>
      <c r="E51" s="17">
        <f>E14*(1-Assumptions!$B31)</f>
        <v>3241958.706</v>
      </c>
      <c r="F51" s="17">
        <f>F14*(1-Assumptions!$B31)</f>
        <v>3323331.869</v>
      </c>
      <c r="G51" s="17">
        <f>G14*(1-Assumptions!$B31)</f>
        <v>3406747.499</v>
      </c>
      <c r="H51" s="17">
        <f>H14*(1-Assumptions!$B31)</f>
        <v>3492256.862</v>
      </c>
      <c r="I51" s="17">
        <f>I14*(1-Assumptions!$B31)</f>
        <v>3579912.509</v>
      </c>
      <c r="J51" s="17">
        <f>J14*(1-Assumptions!$B31)</f>
        <v>3669768.313</v>
      </c>
      <c r="K51" s="17">
        <f>K14*(1-Assumptions!$B31)</f>
        <v>3761879.497</v>
      </c>
      <c r="L51" s="17">
        <f>L14*(1-Assumptions!$B31)</f>
        <v>3856302.673</v>
      </c>
      <c r="M51" s="17">
        <f>M14*(1-Assumptions!$B31)</f>
        <v>3953095.87</v>
      </c>
    </row>
    <row r="52">
      <c r="A52" s="3" t="s">
        <v>33</v>
      </c>
      <c r="B52" s="17">
        <f>B15*(1-Assumptions!$B32)</f>
        <v>2616300</v>
      </c>
      <c r="C52" s="17">
        <f>C15*(1-Assumptions!$B32)</f>
        <v>2681969.13</v>
      </c>
      <c r="D52" s="17">
        <f>D15*(1-Assumptions!$B32)</f>
        <v>2749286.555</v>
      </c>
      <c r="E52" s="17">
        <f>E15*(1-Assumptions!$B32)</f>
        <v>2818293.648</v>
      </c>
      <c r="F52" s="17">
        <f>F15*(1-Assumptions!$B32)</f>
        <v>2889032.818</v>
      </c>
      <c r="G52" s="17">
        <f>G15*(1-Assumptions!$B32)</f>
        <v>2961547.542</v>
      </c>
      <c r="H52" s="17">
        <f>H15*(1-Assumptions!$B32)</f>
        <v>3035882.385</v>
      </c>
      <c r="I52" s="17">
        <f>I15*(1-Assumptions!$B32)</f>
        <v>3112083.033</v>
      </c>
      <c r="J52" s="17">
        <f>J15*(1-Assumptions!$B32)</f>
        <v>3190196.317</v>
      </c>
      <c r="K52" s="17">
        <f>K15*(1-Assumptions!$B32)</f>
        <v>3270270.245</v>
      </c>
      <c r="L52" s="17">
        <f>L15*(1-Assumptions!$B32)</f>
        <v>3352354.028</v>
      </c>
      <c r="M52" s="17">
        <f>M15*(1-Assumptions!$B32)</f>
        <v>3436498.114</v>
      </c>
    </row>
    <row r="53">
      <c r="A53" s="3" t="s">
        <v>34</v>
      </c>
      <c r="B53" s="17">
        <f>B16*(1-Assumptions!$B33)</f>
        <v>1658700</v>
      </c>
      <c r="C53" s="17">
        <f>C16*(1-Assumptions!$B33)</f>
        <v>1700333.37</v>
      </c>
      <c r="D53" s="17">
        <f>D16*(1-Assumptions!$B33)</f>
        <v>1743011.738</v>
      </c>
      <c r="E53" s="17">
        <f>E16*(1-Assumptions!$B33)</f>
        <v>1786761.332</v>
      </c>
      <c r="F53" s="17">
        <f>F16*(1-Assumptions!$B33)</f>
        <v>1831609.042</v>
      </c>
      <c r="G53" s="17">
        <f>G16*(1-Assumptions!$B33)</f>
        <v>1877582.429</v>
      </c>
      <c r="H53" s="17">
        <f>H16*(1-Assumptions!$B33)</f>
        <v>1924709.748</v>
      </c>
      <c r="I53" s="17">
        <f>I16*(1-Assumptions!$B33)</f>
        <v>1973019.962</v>
      </c>
      <c r="J53" s="17">
        <f>J16*(1-Assumptions!$B33)</f>
        <v>2022542.763</v>
      </c>
      <c r="K53" s="17">
        <f>K16*(1-Assumptions!$B33)</f>
        <v>2073308.587</v>
      </c>
      <c r="L53" s="17">
        <f>L16*(1-Assumptions!$B33)</f>
        <v>2125348.632</v>
      </c>
      <c r="M53" s="17">
        <f>M16*(1-Assumptions!$B33)</f>
        <v>2178694.883</v>
      </c>
    </row>
    <row r="54">
      <c r="A54" s="3" t="s">
        <v>35</v>
      </c>
      <c r="B54" s="17">
        <f>B17*(1-Assumptions!$B34)</f>
        <v>2761650</v>
      </c>
      <c r="C54" s="17">
        <f>C17*(1-Assumptions!$B34)</f>
        <v>2830967.415</v>
      </c>
      <c r="D54" s="17">
        <f>D17*(1-Assumptions!$B34)</f>
        <v>2902024.697</v>
      </c>
      <c r="E54" s="17">
        <f>E17*(1-Assumptions!$B34)</f>
        <v>2974865.517</v>
      </c>
      <c r="F54" s="17">
        <f>F17*(1-Assumptions!$B34)</f>
        <v>3049534.641</v>
      </c>
      <c r="G54" s="17">
        <f>G17*(1-Assumptions!$B34)</f>
        <v>3126077.961</v>
      </c>
      <c r="H54" s="17">
        <f>H17*(1-Assumptions!$B34)</f>
        <v>3204542.518</v>
      </c>
      <c r="I54" s="17">
        <f>I17*(1-Assumptions!$B34)</f>
        <v>3284976.535</v>
      </c>
      <c r="J54" s="17">
        <f>J17*(1-Assumptions!$B34)</f>
        <v>3367429.446</v>
      </c>
      <c r="K54" s="17">
        <f>K17*(1-Assumptions!$B34)</f>
        <v>3451951.925</v>
      </c>
      <c r="L54" s="17">
        <f>L17*(1-Assumptions!$B34)</f>
        <v>3538595.918</v>
      </c>
      <c r="M54" s="17">
        <f>M17*(1-Assumptions!$B34)</f>
        <v>3627414.676</v>
      </c>
    </row>
    <row r="55">
      <c r="A55" s="3" t="s">
        <v>60</v>
      </c>
      <c r="B55" s="17">
        <f t="shared" ref="B55:M55" si="2">SUM(B48:B54)</f>
        <v>15562710</v>
      </c>
      <c r="C55" s="17">
        <f t="shared" si="2"/>
        <v>15953334.02</v>
      </c>
      <c r="D55" s="17">
        <f t="shared" si="2"/>
        <v>16353762.7</v>
      </c>
      <c r="E55" s="17">
        <f t="shared" si="2"/>
        <v>16764242.15</v>
      </c>
      <c r="F55" s="17">
        <f t="shared" si="2"/>
        <v>17185024.63</v>
      </c>
      <c r="G55" s="17">
        <f t="shared" si="2"/>
        <v>17616368.74</v>
      </c>
      <c r="H55" s="17">
        <f t="shared" si="2"/>
        <v>18058539.6</v>
      </c>
      <c r="I55" s="17">
        <f t="shared" si="2"/>
        <v>18511808.94</v>
      </c>
      <c r="J55" s="17">
        <f t="shared" si="2"/>
        <v>18976455.35</v>
      </c>
      <c r="K55" s="17">
        <f t="shared" si="2"/>
        <v>19452764.38</v>
      </c>
      <c r="L55" s="17">
        <f t="shared" si="2"/>
        <v>19941028.76</v>
      </c>
      <c r="M55" s="17">
        <f t="shared" si="2"/>
        <v>20441548.59</v>
      </c>
    </row>
    <row r="56">
      <c r="A56" s="3"/>
    </row>
    <row r="57">
      <c r="A57" s="3" t="s">
        <v>54</v>
      </c>
    </row>
    <row r="58">
      <c r="A58" s="3" t="s">
        <v>29</v>
      </c>
      <c r="B58" s="17">
        <f>B20*(1-Assumptions!$C28)</f>
        <v>1848000</v>
      </c>
      <c r="C58" s="17">
        <f>C20*(1-Assumptions!$C28)</f>
        <v>1885144.8</v>
      </c>
      <c r="D58" s="17">
        <f>D20*(1-Assumptions!$C28)</f>
        <v>1923036.21</v>
      </c>
      <c r="E58" s="17">
        <f>E20*(1-Assumptions!$C28)</f>
        <v>1961689.238</v>
      </c>
      <c r="F58" s="17">
        <f>F20*(1-Assumptions!$C28)</f>
        <v>2001119.192</v>
      </c>
      <c r="G58" s="17">
        <f>G20*(1-Assumptions!$C28)</f>
        <v>2041341.688</v>
      </c>
      <c r="H58" s="17">
        <f>H20*(1-Assumptions!$C28)</f>
        <v>2082372.656</v>
      </c>
      <c r="I58" s="17">
        <f>I20*(1-Assumptions!$C28)</f>
        <v>2124228.346</v>
      </c>
      <c r="J58" s="17">
        <f>J20*(1-Assumptions!$C28)</f>
        <v>2166925.336</v>
      </c>
      <c r="K58" s="17">
        <f>K20*(1-Assumptions!$C28)</f>
        <v>2210480.535</v>
      </c>
      <c r="L58" s="17">
        <f>L20*(1-Assumptions!$C28)</f>
        <v>2254911.194</v>
      </c>
      <c r="M58" s="17">
        <f>M20*(1-Assumptions!$C28)</f>
        <v>2300234.909</v>
      </c>
    </row>
    <row r="59">
      <c r="A59" s="3" t="s">
        <v>30</v>
      </c>
      <c r="B59" s="17">
        <f>B21*(1-Assumptions!$C29)</f>
        <v>933625</v>
      </c>
      <c r="C59" s="17">
        <f>C21*(1-Assumptions!$C29)</f>
        <v>952390.8625</v>
      </c>
      <c r="D59" s="17">
        <f>D21*(1-Assumptions!$C29)</f>
        <v>971533.9188</v>
      </c>
      <c r="E59" s="17">
        <f>E21*(1-Assumptions!$C29)</f>
        <v>991061.7506</v>
      </c>
      <c r="F59" s="17">
        <f>F21*(1-Assumptions!$C29)</f>
        <v>1010982.092</v>
      </c>
      <c r="G59" s="17">
        <f>G21*(1-Assumptions!$C29)</f>
        <v>1031302.832</v>
      </c>
      <c r="H59" s="17">
        <f>H21*(1-Assumptions!$C29)</f>
        <v>1052032.019</v>
      </c>
      <c r="I59" s="17">
        <f>I21*(1-Assumptions!$C29)</f>
        <v>1073177.862</v>
      </c>
      <c r="J59" s="17">
        <f>J21*(1-Assumptions!$C29)</f>
        <v>1094748.737</v>
      </c>
      <c r="K59" s="17">
        <f>K21*(1-Assumptions!$C29)</f>
        <v>1116753.187</v>
      </c>
      <c r="L59" s="17">
        <f>L21*(1-Assumptions!$C29)</f>
        <v>1139199.926</v>
      </c>
      <c r="M59" s="17">
        <f>M21*(1-Assumptions!$C29)</f>
        <v>1162097.845</v>
      </c>
    </row>
    <row r="60">
      <c r="A60" s="3" t="s">
        <v>31</v>
      </c>
      <c r="B60" s="17">
        <f>B22*(1-Assumptions!$C30)</f>
        <v>2125200</v>
      </c>
      <c r="C60" s="17">
        <f>C22*(1-Assumptions!$C30)</f>
        <v>2167916.52</v>
      </c>
      <c r="D60" s="17">
        <f>D22*(1-Assumptions!$C30)</f>
        <v>2211491.642</v>
      </c>
      <c r="E60" s="17">
        <f>E22*(1-Assumptions!$C30)</f>
        <v>2255942.624</v>
      </c>
      <c r="F60" s="17">
        <f>F22*(1-Assumptions!$C30)</f>
        <v>2301287.071</v>
      </c>
      <c r="G60" s="17">
        <f>G22*(1-Assumptions!$C30)</f>
        <v>2347542.941</v>
      </c>
      <c r="H60" s="17">
        <f>H22*(1-Assumptions!$C30)</f>
        <v>2394728.554</v>
      </c>
      <c r="I60" s="17">
        <f>I22*(1-Assumptions!$C30)</f>
        <v>2442862.598</v>
      </c>
      <c r="J60" s="17">
        <f>J22*(1-Assumptions!$C30)</f>
        <v>2491964.136</v>
      </c>
      <c r="K60" s="17">
        <f>K22*(1-Assumptions!$C30)</f>
        <v>2542052.615</v>
      </c>
      <c r="L60" s="17">
        <f>L22*(1-Assumptions!$C30)</f>
        <v>2593147.873</v>
      </c>
      <c r="M60" s="17">
        <f>M22*(1-Assumptions!$C30)</f>
        <v>2645270.145</v>
      </c>
    </row>
    <row r="61">
      <c r="A61" s="3" t="s">
        <v>32</v>
      </c>
      <c r="B61" s="17">
        <f>B23*(1-Assumptions!$C31)</f>
        <v>2541000</v>
      </c>
      <c r="C61" s="17">
        <f>C23*(1-Assumptions!$C31)</f>
        <v>2592074.1</v>
      </c>
      <c r="D61" s="17">
        <f>D23*(1-Assumptions!$C31)</f>
        <v>2644174.789</v>
      </c>
      <c r="E61" s="17">
        <f>E23*(1-Assumptions!$C31)</f>
        <v>2697322.703</v>
      </c>
      <c r="F61" s="17">
        <f>F23*(1-Assumptions!$C31)</f>
        <v>2751538.889</v>
      </c>
      <c r="G61" s="17">
        <f>G23*(1-Assumptions!$C31)</f>
        <v>2806844.821</v>
      </c>
      <c r="H61" s="17">
        <f>H23*(1-Assumptions!$C31)</f>
        <v>2863262.402</v>
      </c>
      <c r="I61" s="17">
        <f>I23*(1-Assumptions!$C31)</f>
        <v>2920813.976</v>
      </c>
      <c r="J61" s="17">
        <f>J23*(1-Assumptions!$C31)</f>
        <v>2979522.337</v>
      </c>
      <c r="K61" s="17">
        <f>K23*(1-Assumptions!$C31)</f>
        <v>3039410.736</v>
      </c>
      <c r="L61" s="17">
        <f>L23*(1-Assumptions!$C31)</f>
        <v>3100502.892</v>
      </c>
      <c r="M61" s="17">
        <f>M23*(1-Assumptions!$C31)</f>
        <v>3162823</v>
      </c>
    </row>
    <row r="62">
      <c r="A62" s="3" t="s">
        <v>33</v>
      </c>
      <c r="B62" s="17">
        <f>B24*(1-Assumptions!$C32)</f>
        <v>3272500</v>
      </c>
      <c r="C62" s="17">
        <f>C24*(1-Assumptions!$C32)</f>
        <v>3338277.25</v>
      </c>
      <c r="D62" s="17">
        <f>D24*(1-Assumptions!$C32)</f>
        <v>3405376.623</v>
      </c>
      <c r="E62" s="17">
        <f>E24*(1-Assumptions!$C32)</f>
        <v>3473824.693</v>
      </c>
      <c r="F62" s="17">
        <f>F24*(1-Assumptions!$C32)</f>
        <v>3543648.569</v>
      </c>
      <c r="G62" s="17">
        <f>G24*(1-Assumptions!$C32)</f>
        <v>3614875.905</v>
      </c>
      <c r="H62" s="17">
        <f>H24*(1-Assumptions!$C32)</f>
        <v>3687534.911</v>
      </c>
      <c r="I62" s="17">
        <f>I24*(1-Assumptions!$C32)</f>
        <v>3761654.363</v>
      </c>
      <c r="J62" s="17">
        <f>J24*(1-Assumptions!$C32)</f>
        <v>3837263.616</v>
      </c>
      <c r="K62" s="17">
        <f>K24*(1-Assumptions!$C32)</f>
        <v>3914392.614</v>
      </c>
      <c r="L62" s="17">
        <f>L24*(1-Assumptions!$C32)</f>
        <v>3993071.906</v>
      </c>
      <c r="M62" s="17">
        <f>M24*(1-Assumptions!$C32)</f>
        <v>4073332.651</v>
      </c>
    </row>
    <row r="63">
      <c r="A63" s="3" t="s">
        <v>34</v>
      </c>
      <c r="B63" s="17">
        <f>B25*(1-Assumptions!$C33)</f>
        <v>1463000</v>
      </c>
      <c r="C63" s="17">
        <f>C25*(1-Assumptions!$C33)</f>
        <v>1492406.3</v>
      </c>
      <c r="D63" s="17">
        <f>D25*(1-Assumptions!$C33)</f>
        <v>1522403.667</v>
      </c>
      <c r="E63" s="17">
        <f>E25*(1-Assumptions!$C33)</f>
        <v>1553003.98</v>
      </c>
      <c r="F63" s="17">
        <f>F25*(1-Assumptions!$C33)</f>
        <v>1584219.36</v>
      </c>
      <c r="G63" s="17">
        <f>G25*(1-Assumptions!$C33)</f>
        <v>1616062.169</v>
      </c>
      <c r="H63" s="17">
        <f>H25*(1-Assumptions!$C33)</f>
        <v>1648545.019</v>
      </c>
      <c r="I63" s="17">
        <f>I25*(1-Assumptions!$C33)</f>
        <v>1681680.774</v>
      </c>
      <c r="J63" s="17">
        <f>J25*(1-Assumptions!$C33)</f>
        <v>1715482.558</v>
      </c>
      <c r="K63" s="17">
        <f>K25*(1-Assumptions!$C33)</f>
        <v>1749963.757</v>
      </c>
      <c r="L63" s="17">
        <f>L25*(1-Assumptions!$C33)</f>
        <v>1785138.028</v>
      </c>
      <c r="M63" s="17">
        <f>M25*(1-Assumptions!$C33)</f>
        <v>1821019.303</v>
      </c>
    </row>
    <row r="64">
      <c r="A64" s="3" t="s">
        <v>35</v>
      </c>
      <c r="B64" s="17">
        <f>B26*(1-Assumptions!$C34)</f>
        <v>5601750</v>
      </c>
      <c r="C64" s="17">
        <f>C26*(1-Assumptions!$C34)</f>
        <v>5714345.175</v>
      </c>
      <c r="D64" s="17">
        <f>D26*(1-Assumptions!$C34)</f>
        <v>5829203.513</v>
      </c>
      <c r="E64" s="17">
        <f>E26*(1-Assumptions!$C34)</f>
        <v>5946370.504</v>
      </c>
      <c r="F64" s="17">
        <f>F26*(1-Assumptions!$C34)</f>
        <v>6065892.551</v>
      </c>
      <c r="G64" s="17">
        <f>G26*(1-Assumptions!$C34)</f>
        <v>6187816.991</v>
      </c>
      <c r="H64" s="17">
        <f>H26*(1-Assumptions!$C34)</f>
        <v>6312192.113</v>
      </c>
      <c r="I64" s="17">
        <f>I26*(1-Assumptions!$C34)</f>
        <v>6439067.174</v>
      </c>
      <c r="J64" s="17">
        <f>J26*(1-Assumptions!$C34)</f>
        <v>6568492.424</v>
      </c>
      <c r="K64" s="17">
        <f>K26*(1-Assumptions!$C34)</f>
        <v>6700519.122</v>
      </c>
      <c r="L64" s="17">
        <f>L26*(1-Assumptions!$C34)</f>
        <v>6835199.556</v>
      </c>
      <c r="M64" s="17">
        <f>M26*(1-Assumptions!$C34)</f>
        <v>6972587.067</v>
      </c>
    </row>
    <row r="65">
      <c r="A65" s="3" t="s">
        <v>61</v>
      </c>
      <c r="B65" s="17">
        <f t="shared" ref="B65:M65" si="3">SUM(B58:B64)</f>
        <v>17785075</v>
      </c>
      <c r="C65" s="17">
        <f t="shared" si="3"/>
        <v>18142555.01</v>
      </c>
      <c r="D65" s="17">
        <f t="shared" si="3"/>
        <v>18507220.36</v>
      </c>
      <c r="E65" s="17">
        <f t="shared" si="3"/>
        <v>18879215.49</v>
      </c>
      <c r="F65" s="17">
        <f t="shared" si="3"/>
        <v>19258687.72</v>
      </c>
      <c r="G65" s="17">
        <f t="shared" si="3"/>
        <v>19645787.35</v>
      </c>
      <c r="H65" s="17">
        <f t="shared" si="3"/>
        <v>20040667.67</v>
      </c>
      <c r="I65" s="17">
        <f t="shared" si="3"/>
        <v>20443485.09</v>
      </c>
      <c r="J65" s="17">
        <f t="shared" si="3"/>
        <v>20854399.14</v>
      </c>
      <c r="K65" s="17">
        <f t="shared" si="3"/>
        <v>21273572.57</v>
      </c>
      <c r="L65" s="17">
        <f t="shared" si="3"/>
        <v>21701171.37</v>
      </c>
      <c r="M65" s="17">
        <f t="shared" si="3"/>
        <v>22137364.92</v>
      </c>
    </row>
    <row r="66">
      <c r="A66" s="3"/>
    </row>
    <row r="67">
      <c r="A67" s="3" t="s">
        <v>19</v>
      </c>
    </row>
    <row r="68">
      <c r="A68" s="3" t="s">
        <v>29</v>
      </c>
      <c r="B68" s="17">
        <f>B29*(1-Assumptions!$D28)</f>
        <v>126350</v>
      </c>
      <c r="C68" s="17">
        <f>C29*(1-Assumptions!$D28)</f>
        <v>130165.77</v>
      </c>
      <c r="D68" s="17">
        <f>D29*(1-Assumptions!$D28)</f>
        <v>134096.7763</v>
      </c>
      <c r="E68" s="17">
        <f>E29*(1-Assumptions!$D28)</f>
        <v>138146.4989</v>
      </c>
      <c r="F68" s="17">
        <f>F29*(1-Assumptions!$D28)</f>
        <v>142318.5232</v>
      </c>
      <c r="G68" s="17">
        <f>G29*(1-Assumptions!$D28)</f>
        <v>146616.5426</v>
      </c>
      <c r="H68" s="17">
        <f>H29*(1-Assumptions!$D28)</f>
        <v>151044.3621</v>
      </c>
      <c r="I68" s="17">
        <f>I29*(1-Assumptions!$D28)</f>
        <v>155605.9019</v>
      </c>
      <c r="J68" s="17">
        <f>J29*(1-Assumptions!$D28)</f>
        <v>160305.2001</v>
      </c>
      <c r="K68" s="17">
        <f>K29*(1-Assumptions!$D28)</f>
        <v>165146.4172</v>
      </c>
      <c r="L68" s="17">
        <f>L29*(1-Assumptions!$D28)</f>
        <v>170133.839</v>
      </c>
      <c r="M68" s="17">
        <f>M29*(1-Assumptions!$D28)</f>
        <v>175271.8809</v>
      </c>
    </row>
    <row r="69">
      <c r="A69" s="3" t="s">
        <v>30</v>
      </c>
      <c r="B69" s="17">
        <f>B30*(1-Assumptions!$D29)</f>
        <v>73416</v>
      </c>
      <c r="C69" s="17">
        <f>C30*(1-Assumptions!$D29)</f>
        <v>75633.1632</v>
      </c>
      <c r="D69" s="17">
        <f>D30*(1-Assumptions!$D29)</f>
        <v>77917.28473</v>
      </c>
      <c r="E69" s="17">
        <f>E30*(1-Assumptions!$D29)</f>
        <v>80270.38673</v>
      </c>
      <c r="F69" s="17">
        <f>F30*(1-Assumptions!$D29)</f>
        <v>82694.55241</v>
      </c>
      <c r="G69" s="17">
        <f>G30*(1-Assumptions!$D29)</f>
        <v>85191.92789</v>
      </c>
      <c r="H69" s="17">
        <f>H30*(1-Assumptions!$D29)</f>
        <v>87764.72411</v>
      </c>
      <c r="I69" s="17">
        <f>I30*(1-Assumptions!$D29)</f>
        <v>90415.21878</v>
      </c>
      <c r="J69" s="17">
        <f>J30*(1-Assumptions!$D29)</f>
        <v>93145.75839</v>
      </c>
      <c r="K69" s="17">
        <f>K30*(1-Assumptions!$D29)</f>
        <v>95958.76029</v>
      </c>
      <c r="L69" s="17">
        <f>L30*(1-Assumptions!$D29)</f>
        <v>98856.71485</v>
      </c>
      <c r="M69" s="17">
        <f>M30*(1-Assumptions!$D29)</f>
        <v>101842.1876</v>
      </c>
    </row>
    <row r="70">
      <c r="A70" s="3" t="s">
        <v>31</v>
      </c>
      <c r="B70" s="17">
        <f>B31*(1-Assumptions!$D30)</f>
        <v>143640</v>
      </c>
      <c r="C70" s="17">
        <f>C31*(1-Assumptions!$D30)</f>
        <v>147977.928</v>
      </c>
      <c r="D70" s="17">
        <f>D31*(1-Assumptions!$D30)</f>
        <v>152446.8614</v>
      </c>
      <c r="E70" s="17">
        <f>E31*(1-Assumptions!$D30)</f>
        <v>157050.7566</v>
      </c>
      <c r="F70" s="17">
        <f>F31*(1-Assumptions!$D30)</f>
        <v>161793.6895</v>
      </c>
      <c r="G70" s="17">
        <f>G31*(1-Assumptions!$D30)</f>
        <v>166679.8589</v>
      </c>
      <c r="H70" s="17">
        <f>H31*(1-Assumptions!$D30)</f>
        <v>171713.5907</v>
      </c>
      <c r="I70" s="17">
        <f>I31*(1-Assumptions!$D30)</f>
        <v>176899.3411</v>
      </c>
      <c r="J70" s="17">
        <f>J31*(1-Assumptions!$D30)</f>
        <v>182241.7012</v>
      </c>
      <c r="K70" s="17">
        <f>K31*(1-Assumptions!$D30)</f>
        <v>187745.4006</v>
      </c>
      <c r="L70" s="17">
        <f>L31*(1-Assumptions!$D30)</f>
        <v>193415.3117</v>
      </c>
      <c r="M70" s="17">
        <f>M31*(1-Assumptions!$D30)</f>
        <v>199256.4541</v>
      </c>
    </row>
    <row r="71">
      <c r="A71" s="3" t="s">
        <v>32</v>
      </c>
      <c r="B71" s="17">
        <f>B32*(1-Assumptions!$D31)</f>
        <v>187264</v>
      </c>
      <c r="C71" s="17">
        <f>C32*(1-Assumptions!$D31)</f>
        <v>192919.3728</v>
      </c>
      <c r="D71" s="17">
        <f>D32*(1-Assumptions!$D31)</f>
        <v>198745.5379</v>
      </c>
      <c r="E71" s="17">
        <f>E32*(1-Assumptions!$D31)</f>
        <v>204747.6531</v>
      </c>
      <c r="F71" s="17">
        <f>F32*(1-Assumptions!$D31)</f>
        <v>210931.0322</v>
      </c>
      <c r="G71" s="17">
        <f>G32*(1-Assumptions!$D31)</f>
        <v>217301.1494</v>
      </c>
      <c r="H71" s="17">
        <f>H32*(1-Assumptions!$D31)</f>
        <v>223863.6441</v>
      </c>
      <c r="I71" s="17">
        <f>I32*(1-Assumptions!$D31)</f>
        <v>230624.3262</v>
      </c>
      <c r="J71" s="17">
        <f>J32*(1-Assumptions!$D31)</f>
        <v>237589.1808</v>
      </c>
      <c r="K71" s="17">
        <f>K32*(1-Assumptions!$D31)</f>
        <v>244764.3741</v>
      </c>
      <c r="L71" s="17">
        <f>L32*(1-Assumptions!$D31)</f>
        <v>252156.2582</v>
      </c>
      <c r="M71" s="17">
        <f>M32*(1-Assumptions!$D31)</f>
        <v>259771.3772</v>
      </c>
    </row>
    <row r="72">
      <c r="A72" s="3" t="s">
        <v>33</v>
      </c>
      <c r="B72" s="17">
        <f>B33*(1-Assumptions!$D32)</f>
        <v>339150</v>
      </c>
      <c r="C72" s="17">
        <f>C33*(1-Assumptions!$D32)</f>
        <v>349392.33</v>
      </c>
      <c r="D72" s="17">
        <f>D33*(1-Assumptions!$D32)</f>
        <v>359943.9784</v>
      </c>
      <c r="E72" s="17">
        <f>E33*(1-Assumptions!$D32)</f>
        <v>370814.2865</v>
      </c>
      <c r="F72" s="17">
        <f>F33*(1-Assumptions!$D32)</f>
        <v>382012.878</v>
      </c>
      <c r="G72" s="17">
        <f>G33*(1-Assumptions!$D32)</f>
        <v>393549.6669</v>
      </c>
      <c r="H72" s="17">
        <f>H33*(1-Assumptions!$D32)</f>
        <v>405434.8668</v>
      </c>
      <c r="I72" s="17">
        <f>I33*(1-Assumptions!$D32)</f>
        <v>417678.9998</v>
      </c>
      <c r="J72" s="17">
        <f>J33*(1-Assumptions!$D32)</f>
        <v>430292.9056</v>
      </c>
      <c r="K72" s="17">
        <f>K33*(1-Assumptions!$D32)</f>
        <v>443287.7513</v>
      </c>
      <c r="L72" s="17">
        <f>L33*(1-Assumptions!$D32)</f>
        <v>456675.0414</v>
      </c>
      <c r="M72" s="17">
        <f>M33*(1-Assumptions!$D32)</f>
        <v>470466.6277</v>
      </c>
    </row>
    <row r="73">
      <c r="A73" s="3" t="s">
        <v>34</v>
      </c>
      <c r="B73" s="17">
        <f>B34*(1-Assumptions!$D33)</f>
        <v>127680</v>
      </c>
      <c r="C73" s="17">
        <f>C34*(1-Assumptions!$D33)</f>
        <v>131535.936</v>
      </c>
      <c r="D73" s="17">
        <f>D34*(1-Assumptions!$D33)</f>
        <v>135508.3213</v>
      </c>
      <c r="E73" s="17">
        <f>E34*(1-Assumptions!$D33)</f>
        <v>139600.6726</v>
      </c>
      <c r="F73" s="17">
        <f>F34*(1-Assumptions!$D33)</f>
        <v>143816.6129</v>
      </c>
      <c r="G73" s="17">
        <f>G34*(1-Assumptions!$D33)</f>
        <v>148159.8746</v>
      </c>
      <c r="H73" s="17">
        <f>H34*(1-Assumptions!$D33)</f>
        <v>152634.3028</v>
      </c>
      <c r="I73" s="17">
        <f>I34*(1-Assumptions!$D33)</f>
        <v>157243.8587</v>
      </c>
      <c r="J73" s="17">
        <f>J34*(1-Assumptions!$D33)</f>
        <v>161992.6233</v>
      </c>
      <c r="K73" s="17">
        <f>K34*(1-Assumptions!$D33)</f>
        <v>166884.8005</v>
      </c>
      <c r="L73" s="17">
        <f>L34*(1-Assumptions!$D33)</f>
        <v>171924.7215</v>
      </c>
      <c r="M73" s="17">
        <f>M34*(1-Assumptions!$D33)</f>
        <v>177116.8481</v>
      </c>
    </row>
    <row r="74">
      <c r="A74" s="3" t="s">
        <v>35</v>
      </c>
      <c r="B74" s="17">
        <f>B35*(1-Assumptions!$D34)</f>
        <v>1511944</v>
      </c>
      <c r="C74" s="17">
        <f>C35*(1-Assumptions!$D34)</f>
        <v>1557604.709</v>
      </c>
      <c r="D74" s="17">
        <f>D35*(1-Assumptions!$D34)</f>
        <v>1604644.371</v>
      </c>
      <c r="E74" s="17">
        <f>E35*(1-Assumptions!$D34)</f>
        <v>1653104.631</v>
      </c>
      <c r="F74" s="17">
        <f>F35*(1-Assumptions!$D34)</f>
        <v>1703028.391</v>
      </c>
      <c r="G74" s="17">
        <f>G35*(1-Assumptions!$D34)</f>
        <v>1754459.848</v>
      </c>
      <c r="H74" s="17">
        <f>H35*(1-Assumptions!$D34)</f>
        <v>1807444.536</v>
      </c>
      <c r="I74" s="17">
        <f>I35*(1-Assumptions!$D34)</f>
        <v>1862029.361</v>
      </c>
      <c r="J74" s="17">
        <f>J35*(1-Assumptions!$D34)</f>
        <v>1918262.647</v>
      </c>
      <c r="K74" s="17">
        <f>K35*(1-Assumptions!$D34)</f>
        <v>1976194.179</v>
      </c>
      <c r="L74" s="17">
        <f>L35*(1-Assumptions!$D34)</f>
        <v>2035875.244</v>
      </c>
      <c r="M74" s="17">
        <f>M35*(1-Assumptions!$D34)</f>
        <v>2097358.676</v>
      </c>
    </row>
    <row r="75">
      <c r="A75" s="3" t="s">
        <v>62</v>
      </c>
      <c r="B75" s="17">
        <f t="shared" ref="B75:M75" si="4">SUM(B68:B74)</f>
        <v>2509444</v>
      </c>
      <c r="C75" s="17">
        <f t="shared" si="4"/>
        <v>2585229.209</v>
      </c>
      <c r="D75" s="17">
        <f t="shared" si="4"/>
        <v>2663303.131</v>
      </c>
      <c r="E75" s="17">
        <f t="shared" si="4"/>
        <v>2743734.885</v>
      </c>
      <c r="F75" s="17">
        <f t="shared" si="4"/>
        <v>2826595.679</v>
      </c>
      <c r="G75" s="17">
        <f t="shared" si="4"/>
        <v>2911958.869</v>
      </c>
      <c r="H75" s="17">
        <f t="shared" si="4"/>
        <v>2999900.026</v>
      </c>
      <c r="I75" s="17">
        <f t="shared" si="4"/>
        <v>3090497.007</v>
      </c>
      <c r="J75" s="17">
        <f t="shared" si="4"/>
        <v>3183830.017</v>
      </c>
      <c r="K75" s="17">
        <f t="shared" si="4"/>
        <v>3279981.683</v>
      </c>
      <c r="L75" s="17">
        <f t="shared" si="4"/>
        <v>3379037.13</v>
      </c>
      <c r="M75" s="17">
        <f t="shared" si="4"/>
        <v>3481084.051</v>
      </c>
    </row>
    <row r="76">
      <c r="A76" s="3"/>
    </row>
    <row r="77">
      <c r="A77" s="3" t="s">
        <v>20</v>
      </c>
    </row>
    <row r="78">
      <c r="A78" s="3" t="s">
        <v>29</v>
      </c>
      <c r="B78" s="17">
        <f>B38*(1-Assumptions!$E28)</f>
        <v>342000</v>
      </c>
      <c r="C78" s="17">
        <f>C38*(1-Assumptions!$E28)</f>
        <v>352328.4</v>
      </c>
      <c r="D78" s="17">
        <f>D38*(1-Assumptions!$E28)</f>
        <v>362968.7177</v>
      </c>
      <c r="E78" s="17">
        <f>E38*(1-Assumptions!$E28)</f>
        <v>373930.373</v>
      </c>
      <c r="F78" s="17">
        <f>F38*(1-Assumptions!$E28)</f>
        <v>385223.0702</v>
      </c>
      <c r="G78" s="17">
        <f>G38*(1-Assumptions!$E28)</f>
        <v>396856.8069</v>
      </c>
      <c r="H78" s="17">
        <f>H38*(1-Assumptions!$E28)</f>
        <v>408841.8825</v>
      </c>
      <c r="I78" s="17">
        <f>I38*(1-Assumptions!$E28)</f>
        <v>421188.9074</v>
      </c>
      <c r="J78" s="17">
        <f>J38*(1-Assumptions!$E28)</f>
        <v>433908.8124</v>
      </c>
      <c r="K78" s="17">
        <f>K38*(1-Assumptions!$E28)</f>
        <v>447012.8585</v>
      </c>
      <c r="L78" s="17">
        <f>L38*(1-Assumptions!$E28)</f>
        <v>460512.6468</v>
      </c>
      <c r="M78" s="17">
        <f>M38*(1-Assumptions!$E28)</f>
        <v>474420.1288</v>
      </c>
    </row>
    <row r="79">
      <c r="A79" s="3" t="s">
        <v>30</v>
      </c>
      <c r="B79" s="17">
        <f>B39*(1-Assumptions!$E29)</f>
        <v>0</v>
      </c>
      <c r="C79" s="17">
        <f>C39*(1-Assumptions!$E29)</f>
        <v>0</v>
      </c>
      <c r="D79" s="17">
        <f>D39*(1-Assumptions!$E29)</f>
        <v>0</v>
      </c>
      <c r="E79" s="17">
        <f>E39*(1-Assumptions!$E29)</f>
        <v>0</v>
      </c>
      <c r="F79" s="17">
        <f>F39*(1-Assumptions!$E29)</f>
        <v>0</v>
      </c>
      <c r="G79" s="17">
        <f>G39*(1-Assumptions!$E29)</f>
        <v>0</v>
      </c>
      <c r="H79" s="17">
        <f>H39*(1-Assumptions!$E29)</f>
        <v>0</v>
      </c>
      <c r="I79" s="17">
        <f>I39*(1-Assumptions!$E29)</f>
        <v>0</v>
      </c>
      <c r="J79" s="17">
        <f>J39*(1-Assumptions!$E29)</f>
        <v>0</v>
      </c>
      <c r="K79" s="17">
        <f>K39*(1-Assumptions!$E29)</f>
        <v>0</v>
      </c>
      <c r="L79" s="17">
        <f>L39*(1-Assumptions!$E29)</f>
        <v>0</v>
      </c>
      <c r="M79" s="17">
        <f>M39*(1-Assumptions!$E29)</f>
        <v>0</v>
      </c>
    </row>
    <row r="80">
      <c r="A80" s="3" t="s">
        <v>31</v>
      </c>
      <c r="B80" s="17">
        <f>B40*(1-Assumptions!$E30)</f>
        <v>436500</v>
      </c>
      <c r="C80" s="17">
        <f>C40*(1-Assumptions!$E30)</f>
        <v>449682.3</v>
      </c>
      <c r="D80" s="17">
        <f>D40*(1-Assumptions!$E30)</f>
        <v>463262.7055</v>
      </c>
      <c r="E80" s="17">
        <f>E40*(1-Assumptions!$E30)</f>
        <v>477253.2392</v>
      </c>
      <c r="F80" s="17">
        <f>F40*(1-Assumptions!$E30)</f>
        <v>491666.287</v>
      </c>
      <c r="G80" s="17">
        <f>G40*(1-Assumptions!$E30)</f>
        <v>506514.6089</v>
      </c>
      <c r="H80" s="17">
        <f>H40*(1-Assumptions!$E30)</f>
        <v>521811.35</v>
      </c>
      <c r="I80" s="17">
        <f>I40*(1-Assumptions!$E30)</f>
        <v>537570.0528</v>
      </c>
      <c r="J80" s="17">
        <f>J40*(1-Assumptions!$E30)</f>
        <v>553804.6684</v>
      </c>
      <c r="K80" s="17">
        <f>K40*(1-Assumptions!$E30)</f>
        <v>570529.5694</v>
      </c>
      <c r="L80" s="17">
        <f>L40*(1-Assumptions!$E30)</f>
        <v>587759.5624</v>
      </c>
      <c r="M80" s="17">
        <f>M40*(1-Assumptions!$E30)</f>
        <v>605509.9012</v>
      </c>
    </row>
    <row r="81">
      <c r="A81" s="3" t="s">
        <v>32</v>
      </c>
      <c r="B81" s="17">
        <f>B41*(1-Assumptions!$E31)</f>
        <v>486000</v>
      </c>
      <c r="C81" s="17">
        <f>C41*(1-Assumptions!$E31)</f>
        <v>500677.2</v>
      </c>
      <c r="D81" s="17">
        <f>D41*(1-Assumptions!$E31)</f>
        <v>515797.6514</v>
      </c>
      <c r="E81" s="17">
        <f>E41*(1-Assumptions!$E31)</f>
        <v>531374.7405</v>
      </c>
      <c r="F81" s="17">
        <f>F41*(1-Assumptions!$E31)</f>
        <v>547422.2577</v>
      </c>
      <c r="G81" s="17">
        <f>G41*(1-Assumptions!$E31)</f>
        <v>563954.4099</v>
      </c>
      <c r="H81" s="17">
        <f>H41*(1-Assumptions!$E31)</f>
        <v>580985.833</v>
      </c>
      <c r="I81" s="17">
        <f>I41*(1-Assumptions!$E31)</f>
        <v>598531.6052</v>
      </c>
      <c r="J81" s="17">
        <f>J41*(1-Assumptions!$E31)</f>
        <v>616607.2597</v>
      </c>
      <c r="K81" s="17">
        <f>K41*(1-Assumptions!$E31)</f>
        <v>635228.7989</v>
      </c>
      <c r="L81" s="17">
        <f>L41*(1-Assumptions!$E31)</f>
        <v>654412.7086</v>
      </c>
      <c r="M81" s="17">
        <f>M41*(1-Assumptions!$E31)</f>
        <v>674175.9724</v>
      </c>
    </row>
    <row r="82">
      <c r="A82" s="3" t="s">
        <v>33</v>
      </c>
      <c r="B82" s="17">
        <f>B42*(1-Assumptions!$E32)</f>
        <v>0</v>
      </c>
      <c r="C82" s="17">
        <f>C42*(1-Assumptions!$E32)</f>
        <v>0</v>
      </c>
      <c r="D82" s="17">
        <f>D42*(1-Assumptions!$E32)</f>
        <v>0</v>
      </c>
      <c r="E82" s="17">
        <f>E42*(1-Assumptions!$E32)</f>
        <v>0</v>
      </c>
      <c r="F82" s="17">
        <f>F42*(1-Assumptions!$E32)</f>
        <v>0</v>
      </c>
      <c r="G82" s="17">
        <f>G42*(1-Assumptions!$E32)</f>
        <v>0</v>
      </c>
      <c r="H82" s="17">
        <f>H42*(1-Assumptions!$E32)</f>
        <v>0</v>
      </c>
      <c r="I82" s="17">
        <f>I42*(1-Assumptions!$E32)</f>
        <v>0</v>
      </c>
      <c r="J82" s="17">
        <f>J42*(1-Assumptions!$E32)</f>
        <v>0</v>
      </c>
      <c r="K82" s="17">
        <f>K42*(1-Assumptions!$E32)</f>
        <v>0</v>
      </c>
      <c r="L82" s="17">
        <f>L42*(1-Assumptions!$E32)</f>
        <v>0</v>
      </c>
      <c r="M82" s="17">
        <f>M42*(1-Assumptions!$E32)</f>
        <v>0</v>
      </c>
    </row>
    <row r="83">
      <c r="A83" s="3" t="s">
        <v>34</v>
      </c>
      <c r="B83" s="17">
        <f>B43*(1-Assumptions!$E33)</f>
        <v>372600</v>
      </c>
      <c r="C83" s="17">
        <f>C43*(1-Assumptions!$E33)</f>
        <v>383852.52</v>
      </c>
      <c r="D83" s="17">
        <f>D43*(1-Assumptions!$E33)</f>
        <v>395444.8661</v>
      </c>
      <c r="E83" s="17">
        <f>E43*(1-Assumptions!$E33)</f>
        <v>407387.3011</v>
      </c>
      <c r="F83" s="17">
        <f>F43*(1-Assumptions!$E33)</f>
        <v>419690.3976</v>
      </c>
      <c r="G83" s="17">
        <f>G43*(1-Assumptions!$E33)</f>
        <v>432365.0476</v>
      </c>
      <c r="H83" s="17">
        <f>H43*(1-Assumptions!$E33)</f>
        <v>445422.472</v>
      </c>
      <c r="I83" s="17">
        <f>I43*(1-Assumptions!$E33)</f>
        <v>458874.2306</v>
      </c>
      <c r="J83" s="17">
        <f>J43*(1-Assumptions!$E33)</f>
        <v>472732.2324</v>
      </c>
      <c r="K83" s="17">
        <f>K43*(1-Assumptions!$E33)</f>
        <v>487008.7458</v>
      </c>
      <c r="L83" s="17">
        <f>L43*(1-Assumptions!$E33)</f>
        <v>501716.41</v>
      </c>
      <c r="M83" s="17">
        <f>M43*(1-Assumptions!$E33)</f>
        <v>516868.2455</v>
      </c>
    </row>
    <row r="84">
      <c r="A84" s="3" t="s">
        <v>35</v>
      </c>
      <c r="B84" s="17">
        <f>B44*(1-Assumptions!$E34)</f>
        <v>2690100</v>
      </c>
      <c r="C84" s="17">
        <f>C44*(1-Assumptions!$E34)</f>
        <v>2771341.02</v>
      </c>
      <c r="D84" s="17">
        <f>D44*(1-Assumptions!$E34)</f>
        <v>2855035.519</v>
      </c>
      <c r="E84" s="17">
        <f>E44*(1-Assumptions!$E34)</f>
        <v>2941257.591</v>
      </c>
      <c r="F84" s="17">
        <f>F44*(1-Assumptions!$E34)</f>
        <v>3030083.571</v>
      </c>
      <c r="G84" s="17">
        <f>G44*(1-Assumptions!$E34)</f>
        <v>3121592.095</v>
      </c>
      <c r="H84" s="17">
        <f>H44*(1-Assumptions!$E34)</f>
        <v>3215864.176</v>
      </c>
      <c r="I84" s="17">
        <f>I44*(1-Assumptions!$E34)</f>
        <v>3312983.274</v>
      </c>
      <c r="J84" s="17">
        <f>J44*(1-Assumptions!$E34)</f>
        <v>3413035.369</v>
      </c>
      <c r="K84" s="17">
        <f>K44*(1-Assumptions!$E34)</f>
        <v>3516109.037</v>
      </c>
      <c r="L84" s="17">
        <f>L44*(1-Assumptions!$E34)</f>
        <v>3622295.53</v>
      </c>
      <c r="M84" s="17">
        <f>M44*(1-Assumptions!$E34)</f>
        <v>3731688.855</v>
      </c>
    </row>
    <row r="85">
      <c r="A85" s="3" t="s">
        <v>63</v>
      </c>
      <c r="B85" s="17">
        <f t="shared" ref="B85:M85" si="5">SUM(B78:B84)</f>
        <v>4327200</v>
      </c>
      <c r="C85" s="17">
        <f t="shared" si="5"/>
        <v>4457881.44</v>
      </c>
      <c r="D85" s="17">
        <f t="shared" si="5"/>
        <v>4592509.459</v>
      </c>
      <c r="E85" s="17">
        <f t="shared" si="5"/>
        <v>4731203.245</v>
      </c>
      <c r="F85" s="17">
        <f t="shared" si="5"/>
        <v>4874085.583</v>
      </c>
      <c r="G85" s="17">
        <f t="shared" si="5"/>
        <v>5021282.968</v>
      </c>
      <c r="H85" s="17">
        <f t="shared" si="5"/>
        <v>5172925.713</v>
      </c>
      <c r="I85" s="17">
        <f t="shared" si="5"/>
        <v>5329148.07</v>
      </c>
      <c r="J85" s="17">
        <f t="shared" si="5"/>
        <v>5490088.342</v>
      </c>
      <c r="K85" s="17">
        <f t="shared" si="5"/>
        <v>5655889.01</v>
      </c>
      <c r="L85" s="17">
        <f t="shared" si="5"/>
        <v>5826696.858</v>
      </c>
      <c r="M85" s="17">
        <f t="shared" si="5"/>
        <v>6002663.103</v>
      </c>
    </row>
    <row r="86">
      <c r="A86" s="3"/>
    </row>
    <row r="87">
      <c r="A87" s="3" t="s">
        <v>64</v>
      </c>
      <c r="B87" s="17">
        <f t="shared" ref="B87:M87" si="6">B55+B65+B75+B85</f>
        <v>40184429</v>
      </c>
      <c r="C87" s="17">
        <f t="shared" si="6"/>
        <v>41138999.68</v>
      </c>
      <c r="D87" s="17">
        <f t="shared" si="6"/>
        <v>42116795.66</v>
      </c>
      <c r="E87" s="17">
        <f t="shared" si="6"/>
        <v>43118395.77</v>
      </c>
      <c r="F87" s="17">
        <f t="shared" si="6"/>
        <v>44144393.61</v>
      </c>
      <c r="G87" s="17">
        <f t="shared" si="6"/>
        <v>45195397.93</v>
      </c>
      <c r="H87" s="17">
        <f t="shared" si="6"/>
        <v>46272033.01</v>
      </c>
      <c r="I87" s="17">
        <f t="shared" si="6"/>
        <v>47374939.11</v>
      </c>
      <c r="J87" s="17">
        <f t="shared" si="6"/>
        <v>48504772.85</v>
      </c>
      <c r="K87" s="17">
        <f t="shared" si="6"/>
        <v>49662207.64</v>
      </c>
      <c r="L87" s="17">
        <f t="shared" si="6"/>
        <v>50847934.13</v>
      </c>
      <c r="M87" s="17">
        <f t="shared" si="6"/>
        <v>52062660.66</v>
      </c>
    </row>
    <row r="88">
      <c r="A88" s="3"/>
    </row>
    <row r="89">
      <c r="A89" s="3" t="s">
        <v>65</v>
      </c>
    </row>
    <row r="90">
      <c r="A90" s="3" t="s">
        <v>38</v>
      </c>
      <c r="B90" s="17">
        <f>Assumptions!$C37</f>
        <v>150000</v>
      </c>
      <c r="C90" s="17">
        <f>Assumptions!$C37</f>
        <v>150000</v>
      </c>
      <c r="D90" s="17">
        <f>Assumptions!$C37</f>
        <v>150000</v>
      </c>
      <c r="E90" s="17">
        <f>Assumptions!$C37</f>
        <v>150000</v>
      </c>
      <c r="F90" s="17">
        <f>Assumptions!$C37</f>
        <v>150000</v>
      </c>
      <c r="G90" s="17">
        <f>Assumptions!$C37</f>
        <v>150000</v>
      </c>
      <c r="H90" s="17">
        <f>Assumptions!$C37</f>
        <v>150000</v>
      </c>
      <c r="I90" s="17">
        <f>Assumptions!$C37</f>
        <v>150000</v>
      </c>
      <c r="J90" s="17">
        <f>Assumptions!$C37</f>
        <v>150000</v>
      </c>
      <c r="K90" s="17">
        <f>Assumptions!$C37</f>
        <v>150000</v>
      </c>
      <c r="L90" s="17">
        <f>Assumptions!$C37</f>
        <v>150000</v>
      </c>
      <c r="M90" s="17">
        <f>Assumptions!$C37</f>
        <v>150000</v>
      </c>
    </row>
    <row r="91">
      <c r="A91" s="3" t="s">
        <v>39</v>
      </c>
      <c r="B91" s="17">
        <f>Assumptions!$C38</f>
        <v>80000</v>
      </c>
      <c r="C91" s="17">
        <f>Assumptions!$C38</f>
        <v>80000</v>
      </c>
      <c r="D91" s="17">
        <f>Assumptions!$C38</f>
        <v>80000</v>
      </c>
      <c r="E91" s="17">
        <f>Assumptions!$C38</f>
        <v>80000</v>
      </c>
      <c r="F91" s="17">
        <f>Assumptions!$C38</f>
        <v>80000</v>
      </c>
      <c r="G91" s="17">
        <f>Assumptions!$C38</f>
        <v>80000</v>
      </c>
      <c r="H91" s="17">
        <f>Assumptions!$C38</f>
        <v>80000</v>
      </c>
      <c r="I91" s="17">
        <f>Assumptions!$C38</f>
        <v>80000</v>
      </c>
      <c r="J91" s="17">
        <f>Assumptions!$C38</f>
        <v>80000</v>
      </c>
      <c r="K91" s="17">
        <f>Assumptions!$C38</f>
        <v>80000</v>
      </c>
      <c r="L91" s="17">
        <f>Assumptions!$C38</f>
        <v>80000</v>
      </c>
      <c r="M91" s="17">
        <f>Assumptions!$C38</f>
        <v>80000</v>
      </c>
    </row>
    <row r="92">
      <c r="A92" s="3" t="s">
        <v>40</v>
      </c>
      <c r="B92" s="17">
        <f>Assumptions!$C39</f>
        <v>100000</v>
      </c>
      <c r="C92" s="17">
        <f>Assumptions!$C39</f>
        <v>100000</v>
      </c>
      <c r="D92" s="17">
        <f>Assumptions!$C39</f>
        <v>100000</v>
      </c>
      <c r="E92" s="17">
        <f>Assumptions!$C39</f>
        <v>100000</v>
      </c>
      <c r="F92" s="17">
        <f>Assumptions!$C39</f>
        <v>100000</v>
      </c>
      <c r="G92" s="17">
        <f>Assumptions!$C39</f>
        <v>100000</v>
      </c>
      <c r="H92" s="17">
        <f>Assumptions!$C39</f>
        <v>100000</v>
      </c>
      <c r="I92" s="17">
        <f>Assumptions!$C39</f>
        <v>100000</v>
      </c>
      <c r="J92" s="17">
        <f>Assumptions!$C39</f>
        <v>100000</v>
      </c>
      <c r="K92" s="17">
        <f>Assumptions!$C39</f>
        <v>100000</v>
      </c>
      <c r="L92" s="17">
        <f>Assumptions!$C39</f>
        <v>100000</v>
      </c>
      <c r="M92" s="17">
        <f>Assumptions!$C39</f>
        <v>100000</v>
      </c>
    </row>
    <row r="93">
      <c r="A93" s="3"/>
    </row>
    <row r="94">
      <c r="A94" s="3" t="s">
        <v>66</v>
      </c>
      <c r="B94" s="17">
        <f t="shared" ref="B94:M94" si="7">B87+B90+B91+B92</f>
        <v>40514429</v>
      </c>
      <c r="C94" s="17">
        <f t="shared" si="7"/>
        <v>41468999.68</v>
      </c>
      <c r="D94" s="17">
        <f t="shared" si="7"/>
        <v>42446795.66</v>
      </c>
      <c r="E94" s="17">
        <f t="shared" si="7"/>
        <v>43448395.77</v>
      </c>
      <c r="F94" s="17">
        <f t="shared" si="7"/>
        <v>44474393.61</v>
      </c>
      <c r="G94" s="17">
        <f t="shared" si="7"/>
        <v>45525397.93</v>
      </c>
      <c r="H94" s="17">
        <f t="shared" si="7"/>
        <v>46602033.01</v>
      </c>
      <c r="I94" s="17">
        <f t="shared" si="7"/>
        <v>47704939.11</v>
      </c>
      <c r="J94" s="17">
        <f t="shared" si="7"/>
        <v>48834772.85</v>
      </c>
      <c r="K94" s="17">
        <f t="shared" si="7"/>
        <v>49992207.64</v>
      </c>
      <c r="L94" s="17">
        <f t="shared" si="7"/>
        <v>51177934.13</v>
      </c>
      <c r="M94" s="17">
        <f t="shared" si="7"/>
        <v>52392660.66</v>
      </c>
    </row>
    <row r="95">
      <c r="A95" s="3"/>
    </row>
    <row r="96">
      <c r="A96" s="3" t="s">
        <v>67</v>
      </c>
      <c r="B96" s="17">
        <f t="shared" ref="B96:M96" si="8">B7-B94</f>
        <v>2995571</v>
      </c>
      <c r="C96" s="17">
        <f t="shared" si="8"/>
        <v>3073367.323</v>
      </c>
      <c r="D96" s="17">
        <f t="shared" si="8"/>
        <v>3153018.911</v>
      </c>
      <c r="E96" s="17">
        <f t="shared" si="8"/>
        <v>3234570.878</v>
      </c>
      <c r="F96" s="17">
        <f t="shared" si="8"/>
        <v>3318069.453</v>
      </c>
      <c r="G96" s="17">
        <f t="shared" si="8"/>
        <v>3403562.013</v>
      </c>
      <c r="H96" s="17">
        <f t="shared" si="8"/>
        <v>3491097.111</v>
      </c>
      <c r="I96" s="17">
        <f t="shared" si="8"/>
        <v>3580724.503</v>
      </c>
      <c r="J96" s="17">
        <f t="shared" si="8"/>
        <v>3672495.183</v>
      </c>
      <c r="K96" s="17">
        <f t="shared" si="8"/>
        <v>3766461.411</v>
      </c>
      <c r="L96" s="17">
        <f t="shared" si="8"/>
        <v>3862676.746</v>
      </c>
      <c r="M96" s="17">
        <f t="shared" si="8"/>
        <v>3961196.078</v>
      </c>
    </row>
    <row r="97">
      <c r="A97" s="3"/>
    </row>
    <row r="98">
      <c r="A98" s="3"/>
    </row>
    <row r="99">
      <c r="A99" s="3"/>
    </row>
    <row r="100">
      <c r="A10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3" t="s">
        <v>57</v>
      </c>
    </row>
    <row r="3">
      <c r="A3" s="3" t="s">
        <v>17</v>
      </c>
      <c r="B3" s="17">
        <f>'Calcs-1'!B14*'Calcs-1'!B31</f>
        <v>8740000</v>
      </c>
      <c r="C3" s="17">
        <f>'Calcs-1'!C14*'Calcs-1'!C31</f>
        <v>8915455.5</v>
      </c>
      <c r="D3" s="17">
        <f>'Calcs-1'!D14*'Calcs-1'!D31</f>
        <v>9094433.269</v>
      </c>
      <c r="E3" s="17">
        <f>'Calcs-1'!E14*'Calcs-1'!E31</f>
        <v>9277004.017</v>
      </c>
      <c r="F3" s="17">
        <f>'Calcs-1'!F14*'Calcs-1'!F31</f>
        <v>9463239.873</v>
      </c>
      <c r="G3" s="17">
        <f>'Calcs-1'!G14*'Calcs-1'!G31</f>
        <v>9653214.413</v>
      </c>
      <c r="H3" s="17">
        <f>'Calcs-1'!H14*'Calcs-1'!H31</f>
        <v>9847002.692</v>
      </c>
      <c r="I3" s="17">
        <f>'Calcs-1'!I14*'Calcs-1'!I31</f>
        <v>10044681.27</v>
      </c>
      <c r="J3" s="17">
        <f>'Calcs-1'!J14*'Calcs-1'!J31</f>
        <v>10246328.25</v>
      </c>
      <c r="K3" s="17">
        <f>'Calcs-1'!K14*'Calcs-1'!K31</f>
        <v>10452023.29</v>
      </c>
      <c r="L3" s="17">
        <f>'Calcs-1'!L14*'Calcs-1'!L31</f>
        <v>10661847.66</v>
      </c>
      <c r="M3" s="17">
        <f>'Calcs-1'!M14*'Calcs-1'!M31</f>
        <v>10875884.25</v>
      </c>
    </row>
    <row r="4">
      <c r="A4" s="3" t="s">
        <v>54</v>
      </c>
      <c r="B4" s="17">
        <f>'Calcs-1'!B15*'Calcs-1'!B32</f>
        <v>12960000</v>
      </c>
      <c r="C4" s="17">
        <f>'Calcs-1'!C15*'Calcs-1'!C32</f>
        <v>13220172</v>
      </c>
      <c r="D4" s="17">
        <f>'Calcs-1'!D15*'Calcs-1'!D32</f>
        <v>13485566.95</v>
      </c>
      <c r="E4" s="17">
        <f>'Calcs-1'!E15*'Calcs-1'!E32</f>
        <v>13756289.71</v>
      </c>
      <c r="F4" s="17">
        <f>'Calcs-1'!F15*'Calcs-1'!F32</f>
        <v>14032447.23</v>
      </c>
      <c r="G4" s="17">
        <f>'Calcs-1'!G15*'Calcs-1'!G32</f>
        <v>14314148.6</v>
      </c>
      <c r="H4" s="17">
        <f>'Calcs-1'!H15*'Calcs-1'!H32</f>
        <v>14601505.14</v>
      </c>
      <c r="I4" s="17">
        <f>'Calcs-1'!I15*'Calcs-1'!I32</f>
        <v>14894630.35</v>
      </c>
      <c r="J4" s="17">
        <f>'Calcs-1'!J15*'Calcs-1'!J32</f>
        <v>15193640.06</v>
      </c>
      <c r="K4" s="17">
        <f>'Calcs-1'!K15*'Calcs-1'!K32</f>
        <v>15498652.38</v>
      </c>
      <c r="L4" s="17">
        <f>'Calcs-1'!L15*'Calcs-1'!L32</f>
        <v>15809787.83</v>
      </c>
      <c r="M4" s="17">
        <f>'Calcs-1'!M15*'Calcs-1'!M32</f>
        <v>16127169.32</v>
      </c>
    </row>
    <row r="5">
      <c r="A5" s="3" t="s">
        <v>55</v>
      </c>
      <c r="B5" s="17">
        <f>'Calcs-1'!B16*'Calcs-1'!B33</f>
        <v>875000</v>
      </c>
      <c r="C5" s="17">
        <f>'Calcs-1'!C16*'Calcs-1'!C33</f>
        <v>883771.875</v>
      </c>
      <c r="D5" s="17">
        <f>'Calcs-1'!D16*'Calcs-1'!D33</f>
        <v>892631.688</v>
      </c>
      <c r="E5" s="17">
        <f>'Calcs-1'!E16*'Calcs-1'!E33</f>
        <v>901580.3207</v>
      </c>
      <c r="F5" s="17">
        <f>'Calcs-1'!F16*'Calcs-1'!F33</f>
        <v>910618.6634</v>
      </c>
      <c r="G5" s="17">
        <f>'Calcs-1'!G16*'Calcs-1'!G33</f>
        <v>919747.6155</v>
      </c>
      <c r="H5" s="17">
        <f>'Calcs-1'!H16*'Calcs-1'!H33</f>
        <v>928968.0854</v>
      </c>
      <c r="I5" s="17">
        <f>'Calcs-1'!I16*'Calcs-1'!I33</f>
        <v>938280.9904</v>
      </c>
      <c r="J5" s="17">
        <f>'Calcs-1'!J16*'Calcs-1'!J33</f>
        <v>947687.2574</v>
      </c>
      <c r="K5" s="17">
        <f>'Calcs-1'!K16*'Calcs-1'!K33</f>
        <v>957187.8221</v>
      </c>
      <c r="L5" s="17">
        <f>'Calcs-1'!L16*'Calcs-1'!L33</f>
        <v>966783.63</v>
      </c>
      <c r="M5" s="17">
        <f>'Calcs-1'!M16*'Calcs-1'!M33</f>
        <v>976475.6359</v>
      </c>
    </row>
    <row r="6">
      <c r="A6" s="3" t="s">
        <v>20</v>
      </c>
      <c r="B6" s="17">
        <f>'Calcs-1'!B17*'Calcs-1'!B34</f>
        <v>2240000</v>
      </c>
      <c r="C6" s="17">
        <f>'Calcs-1'!C17*'Calcs-1'!C34</f>
        <v>2262456</v>
      </c>
      <c r="D6" s="17">
        <f>'Calcs-1'!D17*'Calcs-1'!D34</f>
        <v>2285137.121</v>
      </c>
      <c r="E6" s="17">
        <f>'Calcs-1'!E17*'Calcs-1'!E34</f>
        <v>2308045.621</v>
      </c>
      <c r="F6" s="17">
        <f>'Calcs-1'!F17*'Calcs-1'!F34</f>
        <v>2331183.778</v>
      </c>
      <c r="G6" s="17">
        <f>'Calcs-1'!G17*'Calcs-1'!G34</f>
        <v>2354553.896</v>
      </c>
      <c r="H6" s="17">
        <f>'Calcs-1'!H17*'Calcs-1'!H34</f>
        <v>2378158.299</v>
      </c>
      <c r="I6" s="17">
        <f>'Calcs-1'!I17*'Calcs-1'!I34</f>
        <v>2401999.336</v>
      </c>
      <c r="J6" s="17">
        <f>'Calcs-1'!J17*'Calcs-1'!J34</f>
        <v>2426079.379</v>
      </c>
      <c r="K6" s="17">
        <f>'Calcs-1'!K17*'Calcs-1'!K34</f>
        <v>2450400.825</v>
      </c>
      <c r="L6" s="17">
        <f>'Calcs-1'!L17*'Calcs-1'!L34</f>
        <v>2474966.093</v>
      </c>
      <c r="M6" s="17">
        <f>'Calcs-1'!M17*'Calcs-1'!M34</f>
        <v>2499777.628</v>
      </c>
    </row>
    <row r="7">
      <c r="A7" s="3" t="s">
        <v>58</v>
      </c>
      <c r="B7" s="17">
        <f t="shared" ref="B7:M7" si="1">SUM(B3:B6)</f>
        <v>24815000</v>
      </c>
      <c r="C7" s="17">
        <f t="shared" si="1"/>
        <v>25281855.38</v>
      </c>
      <c r="D7" s="17">
        <f t="shared" si="1"/>
        <v>25757769.03</v>
      </c>
      <c r="E7" s="17">
        <f t="shared" si="1"/>
        <v>26242919.67</v>
      </c>
      <c r="F7" s="17">
        <f t="shared" si="1"/>
        <v>26737489.54</v>
      </c>
      <c r="G7" s="17">
        <f t="shared" si="1"/>
        <v>27241664.53</v>
      </c>
      <c r="H7" s="17">
        <f t="shared" si="1"/>
        <v>27755634.21</v>
      </c>
      <c r="I7" s="17">
        <f t="shared" si="1"/>
        <v>28279591.95</v>
      </c>
      <c r="J7" s="17">
        <f t="shared" si="1"/>
        <v>28813734.94</v>
      </c>
      <c r="K7" s="17">
        <f t="shared" si="1"/>
        <v>29358264.32</v>
      </c>
      <c r="L7" s="17">
        <f t="shared" si="1"/>
        <v>29913385.21</v>
      </c>
      <c r="M7" s="17">
        <f t="shared" si="1"/>
        <v>30479306.83</v>
      </c>
    </row>
    <row r="8">
      <c r="A8" s="3"/>
    </row>
    <row r="9">
      <c r="A9" s="3" t="s">
        <v>28</v>
      </c>
    </row>
    <row r="10">
      <c r="A10" s="3" t="s">
        <v>17</v>
      </c>
    </row>
    <row r="11">
      <c r="A11" s="3" t="s">
        <v>29</v>
      </c>
      <c r="B11" s="17">
        <f>B$3*Assumptions!$B19</f>
        <v>1048800</v>
      </c>
      <c r="C11" s="17">
        <f>C$3*Assumptions!$B19</f>
        <v>1069854.66</v>
      </c>
      <c r="D11" s="17">
        <f>D$3*Assumptions!$B19</f>
        <v>1091331.992</v>
      </c>
      <c r="E11" s="17">
        <f>E$3*Assumptions!$B19</f>
        <v>1113240.482</v>
      </c>
      <c r="F11" s="17">
        <f>F$3*Assumptions!$B19</f>
        <v>1135588.785</v>
      </c>
      <c r="G11" s="17">
        <f>G$3*Assumptions!$B19</f>
        <v>1158385.73</v>
      </c>
      <c r="H11" s="17">
        <f>H$3*Assumptions!$B19</f>
        <v>1181640.323</v>
      </c>
      <c r="I11" s="17">
        <f>I$3*Assumptions!$B19</f>
        <v>1205361.753</v>
      </c>
      <c r="J11" s="17">
        <f>J$3*Assumptions!$B19</f>
        <v>1229559.39</v>
      </c>
      <c r="K11" s="17">
        <f>K$3*Assumptions!$B19</f>
        <v>1254242.795</v>
      </c>
      <c r="L11" s="17">
        <f>L$3*Assumptions!$B19</f>
        <v>1279421.719</v>
      </c>
      <c r="M11" s="17">
        <f>M$3*Assumptions!$B19</f>
        <v>1305106.11</v>
      </c>
    </row>
    <row r="12">
      <c r="A12" s="3" t="s">
        <v>30</v>
      </c>
      <c r="B12" s="17">
        <f>B$3*Assumptions!$B20</f>
        <v>699200</v>
      </c>
      <c r="C12" s="17">
        <f>C$3*Assumptions!$B20</f>
        <v>713236.44</v>
      </c>
      <c r="D12" s="17">
        <f>D$3*Assumptions!$B20</f>
        <v>727554.6615</v>
      </c>
      <c r="E12" s="17">
        <f>E$3*Assumptions!$B20</f>
        <v>742160.3214</v>
      </c>
      <c r="F12" s="17">
        <f>F$3*Assumptions!$B20</f>
        <v>757059.1898</v>
      </c>
      <c r="G12" s="17">
        <f>G$3*Assumptions!$B20</f>
        <v>772257.1531</v>
      </c>
      <c r="H12" s="17">
        <f>H$3*Assumptions!$B20</f>
        <v>787760.2154</v>
      </c>
      <c r="I12" s="17">
        <f>I$3*Assumptions!$B20</f>
        <v>803574.5017</v>
      </c>
      <c r="J12" s="17">
        <f>J$3*Assumptions!$B20</f>
        <v>819706.2598</v>
      </c>
      <c r="K12" s="17">
        <f>K$3*Assumptions!$B20</f>
        <v>836161.863</v>
      </c>
      <c r="L12" s="17">
        <f>L$3*Assumptions!$B20</f>
        <v>852947.8124</v>
      </c>
      <c r="M12" s="17">
        <f>M$3*Assumptions!$B20</f>
        <v>870070.7397</v>
      </c>
    </row>
    <row r="13">
      <c r="A13" s="3" t="s">
        <v>31</v>
      </c>
      <c r="B13" s="17">
        <f>B$3*Assumptions!$B21</f>
        <v>1311000</v>
      </c>
      <c r="C13" s="17">
        <f>C$3*Assumptions!$B21</f>
        <v>1337318.325</v>
      </c>
      <c r="D13" s="17">
        <f>D$3*Assumptions!$B21</f>
        <v>1364164.99</v>
      </c>
      <c r="E13" s="17">
        <f>E$3*Assumptions!$B21</f>
        <v>1391550.603</v>
      </c>
      <c r="F13" s="17">
        <f>F$3*Assumptions!$B21</f>
        <v>1419485.981</v>
      </c>
      <c r="G13" s="17">
        <f>G$3*Assumptions!$B21</f>
        <v>1447982.162</v>
      </c>
      <c r="H13" s="17">
        <f>H$3*Assumptions!$B21</f>
        <v>1477050.404</v>
      </c>
      <c r="I13" s="17">
        <f>I$3*Assumptions!$B21</f>
        <v>1506702.191</v>
      </c>
      <c r="J13" s="17">
        <f>J$3*Assumptions!$B21</f>
        <v>1536949.237</v>
      </c>
      <c r="K13" s="17">
        <f>K$3*Assumptions!$B21</f>
        <v>1567803.493</v>
      </c>
      <c r="L13" s="17">
        <f>L$3*Assumptions!$B21</f>
        <v>1599277.148</v>
      </c>
      <c r="M13" s="17">
        <f>M$3*Assumptions!$B21</f>
        <v>1631382.637</v>
      </c>
    </row>
    <row r="14">
      <c r="A14" s="3" t="s">
        <v>32</v>
      </c>
      <c r="B14" s="17">
        <f>B$3*Assumptions!$B22</f>
        <v>1748000</v>
      </c>
      <c r="C14" s="17">
        <f>C$3*Assumptions!$B22</f>
        <v>1783091.1</v>
      </c>
      <c r="D14" s="17">
        <f>D$3*Assumptions!$B22</f>
        <v>1818886.654</v>
      </c>
      <c r="E14" s="17">
        <f>E$3*Assumptions!$B22</f>
        <v>1855400.803</v>
      </c>
      <c r="F14" s="17">
        <f>F$3*Assumptions!$B22</f>
        <v>1892647.975</v>
      </c>
      <c r="G14" s="17">
        <f>G$3*Assumptions!$B22</f>
        <v>1930642.883</v>
      </c>
      <c r="H14" s="17">
        <f>H$3*Assumptions!$B22</f>
        <v>1969400.538</v>
      </c>
      <c r="I14" s="17">
        <f>I$3*Assumptions!$B22</f>
        <v>2008936.254</v>
      </c>
      <c r="J14" s="17">
        <f>J$3*Assumptions!$B22</f>
        <v>2049265.65</v>
      </c>
      <c r="K14" s="17">
        <f>K$3*Assumptions!$B22</f>
        <v>2090404.658</v>
      </c>
      <c r="L14" s="17">
        <f>L$3*Assumptions!$B22</f>
        <v>2132369.531</v>
      </c>
      <c r="M14" s="17">
        <f>M$3*Assumptions!$B22</f>
        <v>2175176.849</v>
      </c>
    </row>
    <row r="15">
      <c r="A15" s="3" t="s">
        <v>33</v>
      </c>
      <c r="B15" s="17">
        <f>B$3*Assumptions!$B23</f>
        <v>1573200</v>
      </c>
      <c r="C15" s="17">
        <f>C$3*Assumptions!$B23</f>
        <v>1604781.99</v>
      </c>
      <c r="D15" s="17">
        <f>D$3*Assumptions!$B23</f>
        <v>1636997.988</v>
      </c>
      <c r="E15" s="17">
        <f>E$3*Assumptions!$B23</f>
        <v>1669860.723</v>
      </c>
      <c r="F15" s="17">
        <f>F$3*Assumptions!$B23</f>
        <v>1703383.177</v>
      </c>
      <c r="G15" s="17">
        <f>G$3*Assumptions!$B23</f>
        <v>1737578.594</v>
      </c>
      <c r="H15" s="17">
        <f>H$3*Assumptions!$B23</f>
        <v>1772460.485</v>
      </c>
      <c r="I15" s="17">
        <f>I$3*Assumptions!$B23</f>
        <v>1808042.629</v>
      </c>
      <c r="J15" s="17">
        <f>J$3*Assumptions!$B23</f>
        <v>1844339.085</v>
      </c>
      <c r="K15" s="17">
        <f>K$3*Assumptions!$B23</f>
        <v>1881364.192</v>
      </c>
      <c r="L15" s="17">
        <f>L$3*Assumptions!$B23</f>
        <v>1919132.578</v>
      </c>
      <c r="M15" s="17">
        <f>M$3*Assumptions!$B23</f>
        <v>1957659.164</v>
      </c>
    </row>
    <row r="16">
      <c r="A16" s="3" t="s">
        <v>34</v>
      </c>
      <c r="B16" s="17">
        <f>B$3*Assumptions!$B24</f>
        <v>874000</v>
      </c>
      <c r="C16" s="17">
        <f>C$3*Assumptions!$B24</f>
        <v>891545.55</v>
      </c>
      <c r="D16" s="17">
        <f>D$3*Assumptions!$B24</f>
        <v>909443.3269</v>
      </c>
      <c r="E16" s="17">
        <f>E$3*Assumptions!$B24</f>
        <v>927700.4017</v>
      </c>
      <c r="F16" s="17">
        <f>F$3*Assumptions!$B24</f>
        <v>946323.9873</v>
      </c>
      <c r="G16" s="17">
        <f>G$3*Assumptions!$B24</f>
        <v>965321.4413</v>
      </c>
      <c r="H16" s="17">
        <f>H$3*Assumptions!$B24</f>
        <v>984700.2692</v>
      </c>
      <c r="I16" s="17">
        <f>I$3*Assumptions!$B24</f>
        <v>1004468.127</v>
      </c>
      <c r="J16" s="17">
        <f>J$3*Assumptions!$B24</f>
        <v>1024632.825</v>
      </c>
      <c r="K16" s="17">
        <f>K$3*Assumptions!$B24</f>
        <v>1045202.329</v>
      </c>
      <c r="L16" s="17">
        <f>L$3*Assumptions!$B24</f>
        <v>1066184.766</v>
      </c>
      <c r="M16" s="17">
        <f>M$3*Assumptions!$B24</f>
        <v>1087588.425</v>
      </c>
    </row>
    <row r="17">
      <c r="A17" s="3" t="s">
        <v>35</v>
      </c>
      <c r="B17" s="17">
        <f>B$3*Assumptions!$B25</f>
        <v>1485800</v>
      </c>
      <c r="C17" s="17">
        <f>C$3*Assumptions!$B25</f>
        <v>1515627.435</v>
      </c>
      <c r="D17" s="17">
        <f>D$3*Assumptions!$B25</f>
        <v>1546053.656</v>
      </c>
      <c r="E17" s="17">
        <f>E$3*Assumptions!$B25</f>
        <v>1577090.683</v>
      </c>
      <c r="F17" s="17">
        <f>F$3*Assumptions!$B25</f>
        <v>1608750.778</v>
      </c>
      <c r="G17" s="17">
        <f>G$3*Assumptions!$B25</f>
        <v>1641046.45</v>
      </c>
      <c r="H17" s="17">
        <f>H$3*Assumptions!$B25</f>
        <v>1673990.458</v>
      </c>
      <c r="I17" s="17">
        <f>I$3*Assumptions!$B25</f>
        <v>1707595.816</v>
      </c>
      <c r="J17" s="17">
        <f>J$3*Assumptions!$B25</f>
        <v>1741875.802</v>
      </c>
      <c r="K17" s="17">
        <f>K$3*Assumptions!$B25</f>
        <v>1776843.959</v>
      </c>
      <c r="L17" s="17">
        <f>L$3*Assumptions!$B25</f>
        <v>1812514.101</v>
      </c>
      <c r="M17" s="17">
        <f>M$3*Assumptions!$B25</f>
        <v>1848900.322</v>
      </c>
    </row>
    <row r="18">
      <c r="A18" s="3"/>
    </row>
    <row r="19">
      <c r="A19" s="3" t="s">
        <v>54</v>
      </c>
    </row>
    <row r="20">
      <c r="A20" s="3" t="s">
        <v>29</v>
      </c>
      <c r="B20" s="17">
        <f>B$4*Assumptions!$C19</f>
        <v>1296000</v>
      </c>
      <c r="C20" s="17">
        <f>C$4*Assumptions!$C19</f>
        <v>1322017.2</v>
      </c>
      <c r="D20" s="17">
        <f>D$4*Assumptions!$C19</f>
        <v>1348556.695</v>
      </c>
      <c r="E20" s="17">
        <f>E$4*Assumptions!$C19</f>
        <v>1375628.971</v>
      </c>
      <c r="F20" s="17">
        <f>F$4*Assumptions!$C19</f>
        <v>1403244.723</v>
      </c>
      <c r="G20" s="17">
        <f>G$4*Assumptions!$C19</f>
        <v>1431414.86</v>
      </c>
      <c r="H20" s="17">
        <f>H$4*Assumptions!$C19</f>
        <v>1460150.514</v>
      </c>
      <c r="I20" s="17">
        <f>I$4*Assumptions!$C19</f>
        <v>1489463.035</v>
      </c>
      <c r="J20" s="17">
        <f>J$4*Assumptions!$C19</f>
        <v>1519364.006</v>
      </c>
      <c r="K20" s="17">
        <f>K$4*Assumptions!$C19</f>
        <v>1549865.238</v>
      </c>
      <c r="L20" s="17">
        <f>L$4*Assumptions!$C19</f>
        <v>1580978.783</v>
      </c>
      <c r="M20" s="17">
        <f>M$4*Assumptions!$C19</f>
        <v>1612716.932</v>
      </c>
    </row>
    <row r="21">
      <c r="A21" s="3" t="s">
        <v>30</v>
      </c>
      <c r="B21" s="17">
        <f>B$4*Assumptions!$C20</f>
        <v>648000</v>
      </c>
      <c r="C21" s="17">
        <f>C$4*Assumptions!$C20</f>
        <v>661008.6</v>
      </c>
      <c r="D21" s="17">
        <f>D$4*Assumptions!$C20</f>
        <v>674278.3476</v>
      </c>
      <c r="E21" s="17">
        <f>E$4*Assumptions!$C20</f>
        <v>687814.4855</v>
      </c>
      <c r="F21" s="17">
        <f>F$4*Assumptions!$C20</f>
        <v>701622.3613</v>
      </c>
      <c r="G21" s="17">
        <f>G$4*Assumptions!$C20</f>
        <v>715707.4302</v>
      </c>
      <c r="H21" s="17">
        <f>H$4*Assumptions!$C20</f>
        <v>730075.2568</v>
      </c>
      <c r="I21" s="17">
        <f>I$4*Assumptions!$C20</f>
        <v>744731.5176</v>
      </c>
      <c r="J21" s="17">
        <f>J$4*Assumptions!$C20</f>
        <v>759682.0028</v>
      </c>
      <c r="K21" s="17">
        <f>K$4*Assumptions!$C20</f>
        <v>774932.619</v>
      </c>
      <c r="L21" s="17">
        <f>L$4*Assumptions!$C20</f>
        <v>790489.3914</v>
      </c>
      <c r="M21" s="17">
        <f>M$4*Assumptions!$C20</f>
        <v>806358.4659</v>
      </c>
    </row>
    <row r="22">
      <c r="A22" s="3" t="s">
        <v>31</v>
      </c>
      <c r="B22" s="17">
        <f>B$4*Assumptions!$C21</f>
        <v>1555200</v>
      </c>
      <c r="C22" s="17">
        <f>C$4*Assumptions!$C21</f>
        <v>1586420.64</v>
      </c>
      <c r="D22" s="17">
        <f>D$4*Assumptions!$C21</f>
        <v>1618268.034</v>
      </c>
      <c r="E22" s="17">
        <f>E$4*Assumptions!$C21</f>
        <v>1650754.765</v>
      </c>
      <c r="F22" s="17">
        <f>F$4*Assumptions!$C21</f>
        <v>1683893.667</v>
      </c>
      <c r="G22" s="17">
        <f>G$4*Assumptions!$C21</f>
        <v>1717697.832</v>
      </c>
      <c r="H22" s="17">
        <f>H$4*Assumptions!$C21</f>
        <v>1752180.616</v>
      </c>
      <c r="I22" s="17">
        <f>I$4*Assumptions!$C21</f>
        <v>1787355.642</v>
      </c>
      <c r="J22" s="17">
        <f>J$4*Assumptions!$C21</f>
        <v>1823236.807</v>
      </c>
      <c r="K22" s="17">
        <f>K$4*Assumptions!$C21</f>
        <v>1859838.286</v>
      </c>
      <c r="L22" s="17">
        <f>L$4*Assumptions!$C21</f>
        <v>1897174.539</v>
      </c>
      <c r="M22" s="17">
        <f>M$4*Assumptions!$C21</f>
        <v>1935260.318</v>
      </c>
    </row>
    <row r="23">
      <c r="A23" s="3" t="s">
        <v>32</v>
      </c>
      <c r="B23" s="17">
        <f>B$4*Assumptions!$C22</f>
        <v>1944000</v>
      </c>
      <c r="C23" s="17">
        <f>C$4*Assumptions!$C22</f>
        <v>1983025.8</v>
      </c>
      <c r="D23" s="17">
        <f>D$4*Assumptions!$C22</f>
        <v>2022835.043</v>
      </c>
      <c r="E23" s="17">
        <f>E$4*Assumptions!$C22</f>
        <v>2063443.456</v>
      </c>
      <c r="F23" s="17">
        <f>F$4*Assumptions!$C22</f>
        <v>2104867.084</v>
      </c>
      <c r="G23" s="17">
        <f>G$4*Assumptions!$C22</f>
        <v>2147122.291</v>
      </c>
      <c r="H23" s="17">
        <f>H$4*Assumptions!$C22</f>
        <v>2190225.77</v>
      </c>
      <c r="I23" s="17">
        <f>I$4*Assumptions!$C22</f>
        <v>2234194.553</v>
      </c>
      <c r="J23" s="17">
        <f>J$4*Assumptions!$C22</f>
        <v>2279046.008</v>
      </c>
      <c r="K23" s="17">
        <f>K$4*Assumptions!$C22</f>
        <v>2324797.857</v>
      </c>
      <c r="L23" s="17">
        <f>L$4*Assumptions!$C22</f>
        <v>2371468.174</v>
      </c>
      <c r="M23" s="17">
        <f>M$4*Assumptions!$C22</f>
        <v>2419075.398</v>
      </c>
    </row>
    <row r="24">
      <c r="A24" s="3" t="s">
        <v>33</v>
      </c>
      <c r="B24" s="17">
        <f>B$4*Assumptions!$C23</f>
        <v>2592000</v>
      </c>
      <c r="C24" s="17">
        <f>C$4*Assumptions!$C23</f>
        <v>2644034.4</v>
      </c>
      <c r="D24" s="17">
        <f>D$4*Assumptions!$C23</f>
        <v>2697113.391</v>
      </c>
      <c r="E24" s="17">
        <f>E$4*Assumptions!$C23</f>
        <v>2751257.942</v>
      </c>
      <c r="F24" s="17">
        <f>F$4*Assumptions!$C23</f>
        <v>2806489.445</v>
      </c>
      <c r="G24" s="17">
        <f>G$4*Assumptions!$C23</f>
        <v>2862829.721</v>
      </c>
      <c r="H24" s="17">
        <f>H$4*Assumptions!$C23</f>
        <v>2920301.027</v>
      </c>
      <c r="I24" s="17">
        <f>I$4*Assumptions!$C23</f>
        <v>2978926.07</v>
      </c>
      <c r="J24" s="17">
        <f>J$4*Assumptions!$C23</f>
        <v>3038728.011</v>
      </c>
      <c r="K24" s="17">
        <f>K$4*Assumptions!$C23</f>
        <v>3099730.476</v>
      </c>
      <c r="L24" s="17">
        <f>L$4*Assumptions!$C23</f>
        <v>3161957.565</v>
      </c>
      <c r="M24" s="17">
        <f>M$4*Assumptions!$C23</f>
        <v>3225433.864</v>
      </c>
    </row>
    <row r="25">
      <c r="A25" s="3" t="s">
        <v>34</v>
      </c>
      <c r="B25" s="17">
        <f>B$4*Assumptions!$C24</f>
        <v>1036800</v>
      </c>
      <c r="C25" s="17">
        <f>C$4*Assumptions!$C24</f>
        <v>1057613.76</v>
      </c>
      <c r="D25" s="17">
        <f>D$4*Assumptions!$C24</f>
        <v>1078845.356</v>
      </c>
      <c r="E25" s="17">
        <f>E$4*Assumptions!$C24</f>
        <v>1100503.177</v>
      </c>
      <c r="F25" s="17">
        <f>F$4*Assumptions!$C24</f>
        <v>1122595.778</v>
      </c>
      <c r="G25" s="17">
        <f>G$4*Assumptions!$C24</f>
        <v>1145131.888</v>
      </c>
      <c r="H25" s="17">
        <f>H$4*Assumptions!$C24</f>
        <v>1168120.411</v>
      </c>
      <c r="I25" s="17">
        <f>I$4*Assumptions!$C24</f>
        <v>1191570.428</v>
      </c>
      <c r="J25" s="17">
        <f>J$4*Assumptions!$C24</f>
        <v>1215491.205</v>
      </c>
      <c r="K25" s="17">
        <f>K$4*Assumptions!$C24</f>
        <v>1239892.19</v>
      </c>
      <c r="L25" s="17">
        <f>L$4*Assumptions!$C24</f>
        <v>1264783.026</v>
      </c>
      <c r="M25" s="17">
        <f>M$4*Assumptions!$C24</f>
        <v>1290173.545</v>
      </c>
    </row>
    <row r="26">
      <c r="A26" s="3" t="s">
        <v>35</v>
      </c>
      <c r="B26" s="17">
        <f>B$4*Assumptions!$C25</f>
        <v>3888000</v>
      </c>
      <c r="C26" s="17">
        <f>C$4*Assumptions!$C25</f>
        <v>3966051.6</v>
      </c>
      <c r="D26" s="17">
        <f>D$4*Assumptions!$C25</f>
        <v>4045670.086</v>
      </c>
      <c r="E26" s="17">
        <f>E$4*Assumptions!$C25</f>
        <v>4126886.913</v>
      </c>
      <c r="F26" s="17">
        <f>F$4*Assumptions!$C25</f>
        <v>4209734.168</v>
      </c>
      <c r="G26" s="17">
        <f>G$4*Assumptions!$C25</f>
        <v>4294244.581</v>
      </c>
      <c r="H26" s="17">
        <f>H$4*Assumptions!$C25</f>
        <v>4380451.541</v>
      </c>
      <c r="I26" s="17">
        <f>I$4*Assumptions!$C25</f>
        <v>4468389.106</v>
      </c>
      <c r="J26" s="17">
        <f>J$4*Assumptions!$C25</f>
        <v>4558092.017</v>
      </c>
      <c r="K26" s="17">
        <f>K$4*Assumptions!$C25</f>
        <v>4649595.714</v>
      </c>
      <c r="L26" s="17">
        <f>L$4*Assumptions!$C25</f>
        <v>4742936.348</v>
      </c>
      <c r="M26" s="17">
        <f>M$4*Assumptions!$C25</f>
        <v>4838150.795</v>
      </c>
    </row>
    <row r="27">
      <c r="A27" s="3"/>
    </row>
    <row r="28">
      <c r="A28" s="3" t="s">
        <v>55</v>
      </c>
    </row>
    <row r="29">
      <c r="A29" s="3" t="s">
        <v>29</v>
      </c>
      <c r="B29" s="17">
        <f>B$5*Assumptions!$D19</f>
        <v>43750</v>
      </c>
      <c r="C29" s="17">
        <f>C$5*Assumptions!$D19</f>
        <v>44188.59375</v>
      </c>
      <c r="D29" s="17">
        <f>D$5*Assumptions!$D19</f>
        <v>44631.5844</v>
      </c>
      <c r="E29" s="17">
        <f>E$5*Assumptions!$D19</f>
        <v>45079.01604</v>
      </c>
      <c r="F29" s="17">
        <f>F$5*Assumptions!$D19</f>
        <v>45530.93317</v>
      </c>
      <c r="G29" s="17">
        <f>G$5*Assumptions!$D19</f>
        <v>45987.38078</v>
      </c>
      <c r="H29" s="17">
        <f>H$5*Assumptions!$D19</f>
        <v>46448.40427</v>
      </c>
      <c r="I29" s="17">
        <f>I$5*Assumptions!$D19</f>
        <v>46914.04952</v>
      </c>
      <c r="J29" s="17">
        <f>J$5*Assumptions!$D19</f>
        <v>47384.36287</v>
      </c>
      <c r="K29" s="17">
        <f>K$5*Assumptions!$D19</f>
        <v>47859.39111</v>
      </c>
      <c r="L29" s="17">
        <f>L$5*Assumptions!$D19</f>
        <v>48339.1815</v>
      </c>
      <c r="M29" s="17">
        <f>M$5*Assumptions!$D19</f>
        <v>48823.7818</v>
      </c>
    </row>
    <row r="30">
      <c r="A30" s="3" t="s">
        <v>30</v>
      </c>
      <c r="B30" s="17">
        <f>B$5*Assumptions!$D20</f>
        <v>26250</v>
      </c>
      <c r="C30" s="17">
        <f>C$5*Assumptions!$D20</f>
        <v>26513.15625</v>
      </c>
      <c r="D30" s="17">
        <f>D$5*Assumptions!$D20</f>
        <v>26778.95064</v>
      </c>
      <c r="E30" s="17">
        <f>E$5*Assumptions!$D20</f>
        <v>27047.40962</v>
      </c>
      <c r="F30" s="17">
        <f>F$5*Assumptions!$D20</f>
        <v>27318.5599</v>
      </c>
      <c r="G30" s="17">
        <f>G$5*Assumptions!$D20</f>
        <v>27592.42847</v>
      </c>
      <c r="H30" s="17">
        <f>H$5*Assumptions!$D20</f>
        <v>27869.04256</v>
      </c>
      <c r="I30" s="17">
        <f>I$5*Assumptions!$D20</f>
        <v>28148.42971</v>
      </c>
      <c r="J30" s="17">
        <f>J$5*Assumptions!$D20</f>
        <v>28430.61772</v>
      </c>
      <c r="K30" s="17">
        <f>K$5*Assumptions!$D20</f>
        <v>28715.63466</v>
      </c>
      <c r="L30" s="17">
        <f>L$5*Assumptions!$D20</f>
        <v>29003.5089</v>
      </c>
      <c r="M30" s="17">
        <f>M$5*Assumptions!$D20</f>
        <v>29294.26908</v>
      </c>
    </row>
    <row r="31">
      <c r="A31" s="3" t="s">
        <v>31</v>
      </c>
      <c r="B31" s="17">
        <f>B$5*Assumptions!$D21</f>
        <v>52500</v>
      </c>
      <c r="C31" s="17">
        <f>C$5*Assumptions!$D21</f>
        <v>53026.3125</v>
      </c>
      <c r="D31" s="17">
        <f>D$5*Assumptions!$D21</f>
        <v>53557.90128</v>
      </c>
      <c r="E31" s="17">
        <f>E$5*Assumptions!$D21</f>
        <v>54094.81924</v>
      </c>
      <c r="F31" s="17">
        <f>F$5*Assumptions!$D21</f>
        <v>54637.11981</v>
      </c>
      <c r="G31" s="17">
        <f>G$5*Assumptions!$D21</f>
        <v>55184.85693</v>
      </c>
      <c r="H31" s="17">
        <f>H$5*Assumptions!$D21</f>
        <v>55738.08512</v>
      </c>
      <c r="I31" s="17">
        <f>I$5*Assumptions!$D21</f>
        <v>56296.85943</v>
      </c>
      <c r="J31" s="17">
        <f>J$5*Assumptions!$D21</f>
        <v>56861.23544</v>
      </c>
      <c r="K31" s="17">
        <f>K$5*Assumptions!$D21</f>
        <v>57431.26933</v>
      </c>
      <c r="L31" s="17">
        <f>L$5*Assumptions!$D21</f>
        <v>58007.0178</v>
      </c>
      <c r="M31" s="17">
        <f>M$5*Assumptions!$D21</f>
        <v>58588.53816</v>
      </c>
    </row>
    <row r="32">
      <c r="A32" s="3" t="s">
        <v>32</v>
      </c>
      <c r="B32" s="17">
        <f>B$5*Assumptions!$D22</f>
        <v>70000</v>
      </c>
      <c r="C32" s="17">
        <f>C$5*Assumptions!$D22</f>
        <v>70701.75</v>
      </c>
      <c r="D32" s="17">
        <f>D$5*Assumptions!$D22</f>
        <v>71410.53504</v>
      </c>
      <c r="E32" s="17">
        <f>E$5*Assumptions!$D22</f>
        <v>72126.42566</v>
      </c>
      <c r="F32" s="17">
        <f>F$5*Assumptions!$D22</f>
        <v>72849.49307</v>
      </c>
      <c r="G32" s="17">
        <f>G$5*Assumptions!$D22</f>
        <v>73579.80924</v>
      </c>
      <c r="H32" s="17">
        <f>H$5*Assumptions!$D22</f>
        <v>74317.44683</v>
      </c>
      <c r="I32" s="17">
        <f>I$5*Assumptions!$D22</f>
        <v>75062.47923</v>
      </c>
      <c r="J32" s="17">
        <f>J$5*Assumptions!$D22</f>
        <v>75814.98059</v>
      </c>
      <c r="K32" s="17">
        <f>K$5*Assumptions!$D22</f>
        <v>76575.02577</v>
      </c>
      <c r="L32" s="17">
        <f>L$5*Assumptions!$D22</f>
        <v>77342.6904</v>
      </c>
      <c r="M32" s="17">
        <f>M$5*Assumptions!$D22</f>
        <v>78118.05087</v>
      </c>
    </row>
    <row r="33">
      <c r="A33" s="3" t="s">
        <v>33</v>
      </c>
      <c r="B33" s="17">
        <f>B$5*Assumptions!$D23</f>
        <v>131250</v>
      </c>
      <c r="C33" s="17">
        <f>C$5*Assumptions!$D23</f>
        <v>132565.7813</v>
      </c>
      <c r="D33" s="17">
        <f>D$5*Assumptions!$D23</f>
        <v>133894.7532</v>
      </c>
      <c r="E33" s="17">
        <f>E$5*Assumptions!$D23</f>
        <v>135237.0481</v>
      </c>
      <c r="F33" s="17">
        <f>F$5*Assumptions!$D23</f>
        <v>136592.7995</v>
      </c>
      <c r="G33" s="17">
        <f>G$5*Assumptions!$D23</f>
        <v>137962.1423</v>
      </c>
      <c r="H33" s="17">
        <f>H$5*Assumptions!$D23</f>
        <v>139345.2128</v>
      </c>
      <c r="I33" s="17">
        <f>I$5*Assumptions!$D23</f>
        <v>140742.1486</v>
      </c>
      <c r="J33" s="17">
        <f>J$5*Assumptions!$D23</f>
        <v>142153.0886</v>
      </c>
      <c r="K33" s="17">
        <f>K$5*Assumptions!$D23</f>
        <v>143578.1733</v>
      </c>
      <c r="L33" s="17">
        <f>L$5*Assumptions!$D23</f>
        <v>145017.5445</v>
      </c>
      <c r="M33" s="17">
        <f>M$5*Assumptions!$D23</f>
        <v>146471.3454</v>
      </c>
    </row>
    <row r="34">
      <c r="A34" s="3" t="s">
        <v>34</v>
      </c>
      <c r="B34" s="17">
        <f>B$5*Assumptions!$D24</f>
        <v>43750</v>
      </c>
      <c r="C34" s="17">
        <f>C$5*Assumptions!$D24</f>
        <v>44188.59375</v>
      </c>
      <c r="D34" s="17">
        <f>D$5*Assumptions!$D24</f>
        <v>44631.5844</v>
      </c>
      <c r="E34" s="17">
        <f>E$5*Assumptions!$D24</f>
        <v>45079.01604</v>
      </c>
      <c r="F34" s="17">
        <f>F$5*Assumptions!$D24</f>
        <v>45530.93317</v>
      </c>
      <c r="G34" s="17">
        <f>G$5*Assumptions!$D24</f>
        <v>45987.38078</v>
      </c>
      <c r="H34" s="17">
        <f>H$5*Assumptions!$D24</f>
        <v>46448.40427</v>
      </c>
      <c r="I34" s="17">
        <f>I$5*Assumptions!$D24</f>
        <v>46914.04952</v>
      </c>
      <c r="J34" s="17">
        <f>J$5*Assumptions!$D24</f>
        <v>47384.36287</v>
      </c>
      <c r="K34" s="17">
        <f>K$5*Assumptions!$D24</f>
        <v>47859.39111</v>
      </c>
      <c r="L34" s="17">
        <f>L$5*Assumptions!$D24</f>
        <v>48339.1815</v>
      </c>
      <c r="M34" s="17">
        <f>M$5*Assumptions!$D24</f>
        <v>48823.7818</v>
      </c>
    </row>
    <row r="35">
      <c r="A35" s="3" t="s">
        <v>35</v>
      </c>
      <c r="B35" s="17">
        <f>B$5*Assumptions!$D25</f>
        <v>507500</v>
      </c>
      <c r="C35" s="17">
        <f>C$5*Assumptions!$D25</f>
        <v>512587.6875</v>
      </c>
      <c r="D35" s="17">
        <f>D$5*Assumptions!$D25</f>
        <v>517726.3791</v>
      </c>
      <c r="E35" s="17">
        <f>E$5*Assumptions!$D25</f>
        <v>522916.586</v>
      </c>
      <c r="F35" s="17">
        <f>F$5*Assumptions!$D25</f>
        <v>528158.8248</v>
      </c>
      <c r="G35" s="17">
        <f>G$5*Assumptions!$D25</f>
        <v>533453.617</v>
      </c>
      <c r="H35" s="17">
        <f>H$5*Assumptions!$D25</f>
        <v>538801.4895</v>
      </c>
      <c r="I35" s="17">
        <f>I$5*Assumptions!$D25</f>
        <v>544202.9745</v>
      </c>
      <c r="J35" s="17">
        <f>J$5*Assumptions!$D25</f>
        <v>549658.6093</v>
      </c>
      <c r="K35" s="17">
        <f>K$5*Assumptions!$D25</f>
        <v>555168.9368</v>
      </c>
      <c r="L35" s="17">
        <f>L$5*Assumptions!$D25</f>
        <v>560734.5054</v>
      </c>
      <c r="M35" s="17">
        <f>M$5*Assumptions!$D25</f>
        <v>566355.8688</v>
      </c>
    </row>
    <row r="36">
      <c r="A36" s="3"/>
    </row>
    <row r="37">
      <c r="A37" s="3" t="s">
        <v>20</v>
      </c>
    </row>
    <row r="38">
      <c r="A38" s="3" t="s">
        <v>29</v>
      </c>
      <c r="B38" s="17">
        <f>B$6*Assumptions!$E19</f>
        <v>179200</v>
      </c>
      <c r="C38" s="17">
        <f>C$6*Assumptions!$E19</f>
        <v>180996.48</v>
      </c>
      <c r="D38" s="17">
        <f>D$6*Assumptions!$E19</f>
        <v>182810.9697</v>
      </c>
      <c r="E38" s="17">
        <f>E$6*Assumptions!$E19</f>
        <v>184643.6497</v>
      </c>
      <c r="F38" s="17">
        <f>F$6*Assumptions!$E19</f>
        <v>186494.7023</v>
      </c>
      <c r="G38" s="17">
        <f>G$6*Assumptions!$E19</f>
        <v>188364.3117</v>
      </c>
      <c r="H38" s="17">
        <f>H$6*Assumptions!$E19</f>
        <v>190252.6639</v>
      </c>
      <c r="I38" s="17">
        <f>I$6*Assumptions!$E19</f>
        <v>192159.9468</v>
      </c>
      <c r="J38" s="17">
        <f>J$6*Assumptions!$E19</f>
        <v>194086.3503</v>
      </c>
      <c r="K38" s="17">
        <f>K$6*Assumptions!$E19</f>
        <v>196032.066</v>
      </c>
      <c r="L38" s="17">
        <f>L$6*Assumptions!$E19</f>
        <v>197997.2874</v>
      </c>
      <c r="M38" s="17">
        <f>M$6*Assumptions!$E19</f>
        <v>199982.2102</v>
      </c>
    </row>
    <row r="39">
      <c r="A39" s="3" t="s">
        <v>30</v>
      </c>
      <c r="B39" s="17">
        <f>B$6*Assumptions!$E20</f>
        <v>0</v>
      </c>
      <c r="C39" s="17">
        <f>C$6*Assumptions!$E20</f>
        <v>0</v>
      </c>
      <c r="D39" s="17">
        <f>D$6*Assumptions!$E20</f>
        <v>0</v>
      </c>
      <c r="E39" s="17">
        <f>E$6*Assumptions!$E20</f>
        <v>0</v>
      </c>
      <c r="F39" s="17">
        <f>F$6*Assumptions!$E20</f>
        <v>0</v>
      </c>
      <c r="G39" s="17">
        <f>G$6*Assumptions!$E20</f>
        <v>0</v>
      </c>
      <c r="H39" s="17">
        <f>H$6*Assumptions!$E20</f>
        <v>0</v>
      </c>
      <c r="I39" s="17">
        <f>I$6*Assumptions!$E20</f>
        <v>0</v>
      </c>
      <c r="J39" s="17">
        <f>J$6*Assumptions!$E20</f>
        <v>0</v>
      </c>
      <c r="K39" s="17">
        <f>K$6*Assumptions!$E20</f>
        <v>0</v>
      </c>
      <c r="L39" s="17">
        <f>L$6*Assumptions!$E20</f>
        <v>0</v>
      </c>
      <c r="M39" s="17">
        <f>M$6*Assumptions!$E20</f>
        <v>0</v>
      </c>
    </row>
    <row r="40">
      <c r="A40" s="3" t="s">
        <v>31</v>
      </c>
      <c r="B40" s="17">
        <f>B$6*Assumptions!$E21</f>
        <v>224000</v>
      </c>
      <c r="C40" s="17">
        <f>C$6*Assumptions!$E21</f>
        <v>226245.6</v>
      </c>
      <c r="D40" s="17">
        <f>D$6*Assumptions!$E21</f>
        <v>228513.7121</v>
      </c>
      <c r="E40" s="17">
        <f>E$6*Assumptions!$E21</f>
        <v>230804.5621</v>
      </c>
      <c r="F40" s="17">
        <f>F$6*Assumptions!$E21</f>
        <v>233118.3778</v>
      </c>
      <c r="G40" s="17">
        <f>G$6*Assumptions!$E21</f>
        <v>235455.3896</v>
      </c>
      <c r="H40" s="17">
        <f>H$6*Assumptions!$E21</f>
        <v>237815.8299</v>
      </c>
      <c r="I40" s="17">
        <f>I$6*Assumptions!$E21</f>
        <v>240199.9336</v>
      </c>
      <c r="J40" s="17">
        <f>J$6*Assumptions!$E21</f>
        <v>242607.9379</v>
      </c>
      <c r="K40" s="17">
        <f>K$6*Assumptions!$E21</f>
        <v>245040.0825</v>
      </c>
      <c r="L40" s="17">
        <f>L$6*Assumptions!$E21</f>
        <v>247496.6093</v>
      </c>
      <c r="M40" s="17">
        <f>M$6*Assumptions!$E21</f>
        <v>249977.7628</v>
      </c>
    </row>
    <row r="41">
      <c r="A41" s="3" t="s">
        <v>32</v>
      </c>
      <c r="B41" s="17">
        <f>B$6*Assumptions!$E22</f>
        <v>268800</v>
      </c>
      <c r="C41" s="17">
        <f>C$6*Assumptions!$E22</f>
        <v>271494.72</v>
      </c>
      <c r="D41" s="17">
        <f>D$6*Assumptions!$E22</f>
        <v>274216.4546</v>
      </c>
      <c r="E41" s="17">
        <f>E$6*Assumptions!$E22</f>
        <v>276965.4745</v>
      </c>
      <c r="F41" s="17">
        <f>F$6*Assumptions!$E22</f>
        <v>279742.0534</v>
      </c>
      <c r="G41" s="17">
        <f>G$6*Assumptions!$E22</f>
        <v>282546.4675</v>
      </c>
      <c r="H41" s="17">
        <f>H$6*Assumptions!$E22</f>
        <v>285378.9958</v>
      </c>
      <c r="I41" s="17">
        <f>I$6*Assumptions!$E22</f>
        <v>288239.9203</v>
      </c>
      <c r="J41" s="17">
        <f>J$6*Assumptions!$E22</f>
        <v>291129.5255</v>
      </c>
      <c r="K41" s="17">
        <f>K$6*Assumptions!$E22</f>
        <v>294048.099</v>
      </c>
      <c r="L41" s="17">
        <f>L$6*Assumptions!$E22</f>
        <v>296995.9311</v>
      </c>
      <c r="M41" s="17">
        <f>M$6*Assumptions!$E22</f>
        <v>299973.3154</v>
      </c>
    </row>
    <row r="42">
      <c r="A42" s="3" t="s">
        <v>33</v>
      </c>
      <c r="B42" s="17">
        <f>B$6*Assumptions!$E23</f>
        <v>0</v>
      </c>
      <c r="C42" s="17">
        <f>C$6*Assumptions!$E23</f>
        <v>0</v>
      </c>
      <c r="D42" s="17">
        <f>D$6*Assumptions!$E23</f>
        <v>0</v>
      </c>
      <c r="E42" s="17">
        <f>E$6*Assumptions!$E23</f>
        <v>0</v>
      </c>
      <c r="F42" s="17">
        <f>F$6*Assumptions!$E23</f>
        <v>0</v>
      </c>
      <c r="G42" s="17">
        <f>G$6*Assumptions!$E23</f>
        <v>0</v>
      </c>
      <c r="H42" s="17">
        <f>H$6*Assumptions!$E23</f>
        <v>0</v>
      </c>
      <c r="I42" s="17">
        <f>I$6*Assumptions!$E23</f>
        <v>0</v>
      </c>
      <c r="J42" s="17">
        <f>J$6*Assumptions!$E23</f>
        <v>0</v>
      </c>
      <c r="K42" s="17">
        <f>K$6*Assumptions!$E23</f>
        <v>0</v>
      </c>
      <c r="L42" s="17">
        <f>L$6*Assumptions!$E23</f>
        <v>0</v>
      </c>
      <c r="M42" s="17">
        <f>M$6*Assumptions!$E23</f>
        <v>0</v>
      </c>
    </row>
    <row r="43">
      <c r="A43" s="3" t="s">
        <v>34</v>
      </c>
      <c r="B43" s="17">
        <f>B$6*Assumptions!$E24</f>
        <v>201600</v>
      </c>
      <c r="C43" s="17">
        <f>C$6*Assumptions!$E24</f>
        <v>203621.04</v>
      </c>
      <c r="D43" s="17">
        <f>D$6*Assumptions!$E24</f>
        <v>205662.3409</v>
      </c>
      <c r="E43" s="17">
        <f>E$6*Assumptions!$E24</f>
        <v>207724.1059</v>
      </c>
      <c r="F43" s="17">
        <f>F$6*Assumptions!$E24</f>
        <v>209806.5401</v>
      </c>
      <c r="G43" s="17">
        <f>G$6*Assumptions!$E24</f>
        <v>211909.8506</v>
      </c>
      <c r="H43" s="17">
        <f>H$6*Assumptions!$E24</f>
        <v>214034.2469</v>
      </c>
      <c r="I43" s="17">
        <f>I$6*Assumptions!$E24</f>
        <v>216179.9402</v>
      </c>
      <c r="J43" s="17">
        <f>J$6*Assumptions!$E24</f>
        <v>218347.1441</v>
      </c>
      <c r="K43" s="17">
        <f>K$6*Assumptions!$E24</f>
        <v>220536.0742</v>
      </c>
      <c r="L43" s="17">
        <f>L$6*Assumptions!$E24</f>
        <v>222746.9484</v>
      </c>
      <c r="M43" s="17">
        <f>M$6*Assumptions!$E24</f>
        <v>224979.9865</v>
      </c>
    </row>
    <row r="44">
      <c r="A44" s="3" t="s">
        <v>35</v>
      </c>
      <c r="B44" s="17">
        <f>B$6*Assumptions!$E25</f>
        <v>1366400</v>
      </c>
      <c r="C44" s="17">
        <f>C$6*Assumptions!$E25</f>
        <v>1380098.16</v>
      </c>
      <c r="D44" s="17">
        <f>D$6*Assumptions!$E25</f>
        <v>1393933.644</v>
      </c>
      <c r="E44" s="17">
        <f>E$6*Assumptions!$E25</f>
        <v>1407907.829</v>
      </c>
      <c r="F44" s="17">
        <f>F$6*Assumptions!$E25</f>
        <v>1422022.105</v>
      </c>
      <c r="G44" s="17">
        <f>G$6*Assumptions!$E25</f>
        <v>1436277.876</v>
      </c>
      <c r="H44" s="17">
        <f>H$6*Assumptions!$E25</f>
        <v>1450676.562</v>
      </c>
      <c r="I44" s="17">
        <f>I$6*Assumptions!$E25</f>
        <v>1465219.595</v>
      </c>
      <c r="J44" s="17">
        <f>J$6*Assumptions!$E25</f>
        <v>1479908.421</v>
      </c>
      <c r="K44" s="17">
        <f>K$6*Assumptions!$E25</f>
        <v>1494744.503</v>
      </c>
      <c r="L44" s="17">
        <f>L$6*Assumptions!$E25</f>
        <v>1509729.317</v>
      </c>
      <c r="M44" s="17">
        <f>M$6*Assumptions!$E25</f>
        <v>1524864.353</v>
      </c>
    </row>
    <row r="45">
      <c r="A45" s="3"/>
    </row>
    <row r="46">
      <c r="A46" s="18" t="s">
        <v>59</v>
      </c>
    </row>
    <row r="47">
      <c r="A47" s="3" t="s">
        <v>17</v>
      </c>
    </row>
    <row r="48">
      <c r="A48" s="3" t="s">
        <v>29</v>
      </c>
      <c r="B48" s="17">
        <f>B11*(1-Assumptions!$B28)</f>
        <v>996360</v>
      </c>
      <c r="C48" s="17">
        <f>C11*(1-Assumptions!$B28)</f>
        <v>1016361.927</v>
      </c>
      <c r="D48" s="17">
        <f>D11*(1-Assumptions!$B28)</f>
        <v>1036765.393</v>
      </c>
      <c r="E48" s="17">
        <f>E11*(1-Assumptions!$B28)</f>
        <v>1057578.458</v>
      </c>
      <c r="F48" s="17">
        <f>F11*(1-Assumptions!$B28)</f>
        <v>1078809.345</v>
      </c>
      <c r="G48" s="17">
        <f>G11*(1-Assumptions!$B28)</f>
        <v>1100466.443</v>
      </c>
      <c r="H48" s="17">
        <f>H11*(1-Assumptions!$B28)</f>
        <v>1122558.307</v>
      </c>
      <c r="I48" s="17">
        <f>I11*(1-Assumptions!$B28)</f>
        <v>1145093.665</v>
      </c>
      <c r="J48" s="17">
        <f>J11*(1-Assumptions!$B28)</f>
        <v>1168081.42</v>
      </c>
      <c r="K48" s="17">
        <f>K11*(1-Assumptions!$B28)</f>
        <v>1191530.655</v>
      </c>
      <c r="L48" s="17">
        <f>L11*(1-Assumptions!$B28)</f>
        <v>1215450.633</v>
      </c>
      <c r="M48" s="17">
        <f>M11*(1-Assumptions!$B28)</f>
        <v>1239850.804</v>
      </c>
    </row>
    <row r="49">
      <c r="A49" s="3" t="s">
        <v>30</v>
      </c>
      <c r="B49" s="17">
        <f>B12*(1-Assumptions!$B29)</f>
        <v>643264</v>
      </c>
      <c r="C49" s="17">
        <f>C12*(1-Assumptions!$B29)</f>
        <v>656177.5248</v>
      </c>
      <c r="D49" s="17">
        <f>D12*(1-Assumptions!$B29)</f>
        <v>669350.2886</v>
      </c>
      <c r="E49" s="17">
        <f>E12*(1-Assumptions!$B29)</f>
        <v>682787.4957</v>
      </c>
      <c r="F49" s="17">
        <f>F12*(1-Assumptions!$B29)</f>
        <v>696494.4546</v>
      </c>
      <c r="G49" s="17">
        <f>G12*(1-Assumptions!$B29)</f>
        <v>710476.5808</v>
      </c>
      <c r="H49" s="17">
        <f>H12*(1-Assumptions!$B29)</f>
        <v>724739.3982</v>
      </c>
      <c r="I49" s="17">
        <f>I12*(1-Assumptions!$B29)</f>
        <v>739288.5416</v>
      </c>
      <c r="J49" s="17">
        <f>J12*(1-Assumptions!$B29)</f>
        <v>754129.7591</v>
      </c>
      <c r="K49" s="17">
        <f>K12*(1-Assumptions!$B29)</f>
        <v>769268.914</v>
      </c>
      <c r="L49" s="17">
        <f>L12*(1-Assumptions!$B29)</f>
        <v>784711.9874</v>
      </c>
      <c r="M49" s="17">
        <f>M12*(1-Assumptions!$B29)</f>
        <v>800465.0806</v>
      </c>
    </row>
    <row r="50">
      <c r="A50" s="3" t="s">
        <v>31</v>
      </c>
      <c r="B50" s="17">
        <f>B13*(1-Assumptions!$B30)</f>
        <v>1179900</v>
      </c>
      <c r="C50" s="17">
        <f>C13*(1-Assumptions!$B30)</f>
        <v>1203586.493</v>
      </c>
      <c r="D50" s="17">
        <f>D13*(1-Assumptions!$B30)</f>
        <v>1227748.491</v>
      </c>
      <c r="E50" s="17">
        <f>E13*(1-Assumptions!$B30)</f>
        <v>1252395.542</v>
      </c>
      <c r="F50" s="17">
        <f>F13*(1-Assumptions!$B30)</f>
        <v>1277537.383</v>
      </c>
      <c r="G50" s="17">
        <f>G13*(1-Assumptions!$B30)</f>
        <v>1303183.946</v>
      </c>
      <c r="H50" s="17">
        <f>H13*(1-Assumptions!$B30)</f>
        <v>1329345.363</v>
      </c>
      <c r="I50" s="17">
        <f>I13*(1-Assumptions!$B30)</f>
        <v>1356031.972</v>
      </c>
      <c r="J50" s="17">
        <f>J13*(1-Assumptions!$B30)</f>
        <v>1383254.313</v>
      </c>
      <c r="K50" s="17">
        <f>K13*(1-Assumptions!$B30)</f>
        <v>1411023.144</v>
      </c>
      <c r="L50" s="17">
        <f>L13*(1-Assumptions!$B30)</f>
        <v>1439349.433</v>
      </c>
      <c r="M50" s="17">
        <f>M13*(1-Assumptions!$B30)</f>
        <v>1468244.373</v>
      </c>
    </row>
    <row r="51">
      <c r="A51" s="3" t="s">
        <v>32</v>
      </c>
      <c r="B51" s="17">
        <f>B14*(1-Assumptions!$B31)</f>
        <v>1538240</v>
      </c>
      <c r="C51" s="17">
        <f>C14*(1-Assumptions!$B31)</f>
        <v>1569120.168</v>
      </c>
      <c r="D51" s="17">
        <f>D14*(1-Assumptions!$B31)</f>
        <v>1600620.255</v>
      </c>
      <c r="E51" s="17">
        <f>E14*(1-Assumptions!$B31)</f>
        <v>1632752.707</v>
      </c>
      <c r="F51" s="17">
        <f>F14*(1-Assumptions!$B31)</f>
        <v>1665530.218</v>
      </c>
      <c r="G51" s="17">
        <f>G14*(1-Assumptions!$B31)</f>
        <v>1698965.737</v>
      </c>
      <c r="H51" s="17">
        <f>H14*(1-Assumptions!$B31)</f>
        <v>1733072.474</v>
      </c>
      <c r="I51" s="17">
        <f>I14*(1-Assumptions!$B31)</f>
        <v>1767863.904</v>
      </c>
      <c r="J51" s="17">
        <f>J14*(1-Assumptions!$B31)</f>
        <v>1803353.772</v>
      </c>
      <c r="K51" s="17">
        <f>K14*(1-Assumptions!$B31)</f>
        <v>1839556.099</v>
      </c>
      <c r="L51" s="17">
        <f>L14*(1-Assumptions!$B31)</f>
        <v>1876485.187</v>
      </c>
      <c r="M51" s="17">
        <f>M14*(1-Assumptions!$B31)</f>
        <v>1914155.627</v>
      </c>
    </row>
    <row r="52">
      <c r="A52" s="3" t="s">
        <v>33</v>
      </c>
      <c r="B52" s="17">
        <f>B15*(1-Assumptions!$B32)</f>
        <v>1337220</v>
      </c>
      <c r="C52" s="17">
        <f>C15*(1-Assumptions!$B32)</f>
        <v>1364064.692</v>
      </c>
      <c r="D52" s="17">
        <f>D15*(1-Assumptions!$B32)</f>
        <v>1391448.29</v>
      </c>
      <c r="E52" s="17">
        <f>E15*(1-Assumptions!$B32)</f>
        <v>1419381.615</v>
      </c>
      <c r="F52" s="17">
        <f>F15*(1-Assumptions!$B32)</f>
        <v>1447875.701</v>
      </c>
      <c r="G52" s="17">
        <f>G15*(1-Assumptions!$B32)</f>
        <v>1476941.805</v>
      </c>
      <c r="H52" s="17">
        <f>H15*(1-Assumptions!$B32)</f>
        <v>1506591.412</v>
      </c>
      <c r="I52" s="17">
        <f>I15*(1-Assumptions!$B32)</f>
        <v>1536836.235</v>
      </c>
      <c r="J52" s="17">
        <f>J15*(1-Assumptions!$B32)</f>
        <v>1567688.222</v>
      </c>
      <c r="K52" s="17">
        <f>K15*(1-Assumptions!$B32)</f>
        <v>1599159.563</v>
      </c>
      <c r="L52" s="17">
        <f>L15*(1-Assumptions!$B32)</f>
        <v>1631262.691</v>
      </c>
      <c r="M52" s="17">
        <f>M15*(1-Assumptions!$B32)</f>
        <v>1664010.29</v>
      </c>
    </row>
    <row r="53">
      <c r="A53" s="3" t="s">
        <v>34</v>
      </c>
      <c r="B53" s="17">
        <f>B16*(1-Assumptions!$B33)</f>
        <v>847780</v>
      </c>
      <c r="C53" s="17">
        <f>C16*(1-Assumptions!$B33)</f>
        <v>864799.1835</v>
      </c>
      <c r="D53" s="17">
        <f>D16*(1-Assumptions!$B33)</f>
        <v>882160.0271</v>
      </c>
      <c r="E53" s="17">
        <f>E16*(1-Assumptions!$B33)</f>
        <v>899869.3897</v>
      </c>
      <c r="F53" s="17">
        <f>F16*(1-Assumptions!$B33)</f>
        <v>917934.2677</v>
      </c>
      <c r="G53" s="17">
        <f>G16*(1-Assumptions!$B33)</f>
        <v>936361.7981</v>
      </c>
      <c r="H53" s="17">
        <f>H16*(1-Assumptions!$B33)</f>
        <v>955159.2612</v>
      </c>
      <c r="I53" s="17">
        <f>I16*(1-Assumptions!$B33)</f>
        <v>974334.0833</v>
      </c>
      <c r="J53" s="17">
        <f>J16*(1-Assumptions!$B33)</f>
        <v>993893.8401</v>
      </c>
      <c r="K53" s="17">
        <f>K16*(1-Assumptions!$B33)</f>
        <v>1013846.259</v>
      </c>
      <c r="L53" s="17">
        <f>L16*(1-Assumptions!$B33)</f>
        <v>1034199.223</v>
      </c>
      <c r="M53" s="17">
        <f>M16*(1-Assumptions!$B33)</f>
        <v>1054960.772</v>
      </c>
    </row>
    <row r="54">
      <c r="A54" s="3" t="s">
        <v>35</v>
      </c>
      <c r="B54" s="17">
        <f>B17*(1-Assumptions!$B34)</f>
        <v>1411510</v>
      </c>
      <c r="C54" s="17">
        <f>C17*(1-Assumptions!$B34)</f>
        <v>1439846.063</v>
      </c>
      <c r="D54" s="17">
        <f>D17*(1-Assumptions!$B34)</f>
        <v>1468750.973</v>
      </c>
      <c r="E54" s="17">
        <f>E17*(1-Assumptions!$B34)</f>
        <v>1498236.149</v>
      </c>
      <c r="F54" s="17">
        <f>F17*(1-Assumptions!$B34)</f>
        <v>1528313.239</v>
      </c>
      <c r="G54" s="17">
        <f>G17*(1-Assumptions!$B34)</f>
        <v>1558994.128</v>
      </c>
      <c r="H54" s="17">
        <f>H17*(1-Assumptions!$B34)</f>
        <v>1590290.935</v>
      </c>
      <c r="I54" s="17">
        <f>I17*(1-Assumptions!$B34)</f>
        <v>1622216.025</v>
      </c>
      <c r="J54" s="17">
        <f>J17*(1-Assumptions!$B34)</f>
        <v>1654782.012</v>
      </c>
      <c r="K54" s="17">
        <f>K17*(1-Assumptions!$B34)</f>
        <v>1688001.761</v>
      </c>
      <c r="L54" s="17">
        <f>L17*(1-Assumptions!$B34)</f>
        <v>1721888.396</v>
      </c>
      <c r="M54" s="17">
        <f>M17*(1-Assumptions!$B34)</f>
        <v>1756455.306</v>
      </c>
    </row>
    <row r="55">
      <c r="A55" s="3" t="s">
        <v>60</v>
      </c>
      <c r="B55" s="17">
        <f t="shared" ref="B55:M55" si="2">SUM(B48:B54)</f>
        <v>7954274</v>
      </c>
      <c r="C55" s="17">
        <f t="shared" si="2"/>
        <v>8113956.051</v>
      </c>
      <c r="D55" s="17">
        <f t="shared" si="2"/>
        <v>8276843.718</v>
      </c>
      <c r="E55" s="17">
        <f t="shared" si="2"/>
        <v>8443001.356</v>
      </c>
      <c r="F55" s="17">
        <f t="shared" si="2"/>
        <v>8612494.608</v>
      </c>
      <c r="G55" s="17">
        <f t="shared" si="2"/>
        <v>8785390.437</v>
      </c>
      <c r="H55" s="17">
        <f t="shared" si="2"/>
        <v>8961757.15</v>
      </c>
      <c r="I55" s="17">
        <f t="shared" si="2"/>
        <v>9141664.425</v>
      </c>
      <c r="J55" s="17">
        <f t="shared" si="2"/>
        <v>9325183.339</v>
      </c>
      <c r="K55" s="17">
        <f t="shared" si="2"/>
        <v>9512386.394</v>
      </c>
      <c r="L55" s="17">
        <f t="shared" si="2"/>
        <v>9703347.551</v>
      </c>
      <c r="M55" s="17">
        <f t="shared" si="2"/>
        <v>9898142.253</v>
      </c>
    </row>
    <row r="56">
      <c r="A56" s="3"/>
    </row>
    <row r="57">
      <c r="A57" s="3" t="s">
        <v>54</v>
      </c>
    </row>
    <row r="58">
      <c r="A58" s="3" t="s">
        <v>29</v>
      </c>
      <c r="B58" s="17">
        <f>B20*(1-Assumptions!$C28)</f>
        <v>1244160</v>
      </c>
      <c r="C58" s="17">
        <f>C20*(1-Assumptions!$C28)</f>
        <v>1269136.512</v>
      </c>
      <c r="D58" s="17">
        <f>D20*(1-Assumptions!$C28)</f>
        <v>1294614.427</v>
      </c>
      <c r="E58" s="17">
        <f>E20*(1-Assumptions!$C28)</f>
        <v>1320603.812</v>
      </c>
      <c r="F58" s="17">
        <f>F20*(1-Assumptions!$C28)</f>
        <v>1347114.934</v>
      </c>
      <c r="G58" s="17">
        <f>G20*(1-Assumptions!$C28)</f>
        <v>1374158.266</v>
      </c>
      <c r="H58" s="17">
        <f>H20*(1-Assumptions!$C28)</f>
        <v>1401744.493</v>
      </c>
      <c r="I58" s="17">
        <f>I20*(1-Assumptions!$C28)</f>
        <v>1429884.514</v>
      </c>
      <c r="J58" s="17">
        <f>J20*(1-Assumptions!$C28)</f>
        <v>1458589.445</v>
      </c>
      <c r="K58" s="17">
        <f>K20*(1-Assumptions!$C28)</f>
        <v>1487870.629</v>
      </c>
      <c r="L58" s="17">
        <f>L20*(1-Assumptions!$C28)</f>
        <v>1517739.631</v>
      </c>
      <c r="M58" s="17">
        <f>M20*(1-Assumptions!$C28)</f>
        <v>1548208.255</v>
      </c>
    </row>
    <row r="59">
      <c r="A59" s="3" t="s">
        <v>30</v>
      </c>
      <c r="B59" s="17">
        <f>B21*(1-Assumptions!$C29)</f>
        <v>628560</v>
      </c>
      <c r="C59" s="17">
        <f>C21*(1-Assumptions!$C29)</f>
        <v>641178.342</v>
      </c>
      <c r="D59" s="17">
        <f>D21*(1-Assumptions!$C29)</f>
        <v>654049.9972</v>
      </c>
      <c r="E59" s="17">
        <f>E21*(1-Assumptions!$C29)</f>
        <v>667180.0509</v>
      </c>
      <c r="F59" s="17">
        <f>F21*(1-Assumptions!$C29)</f>
        <v>680573.6904</v>
      </c>
      <c r="G59" s="17">
        <f>G21*(1-Assumptions!$C29)</f>
        <v>694236.2073</v>
      </c>
      <c r="H59" s="17">
        <f>H21*(1-Assumptions!$C29)</f>
        <v>708172.9991</v>
      </c>
      <c r="I59" s="17">
        <f>I21*(1-Assumptions!$C29)</f>
        <v>722389.5721</v>
      </c>
      <c r="J59" s="17">
        <f>J21*(1-Assumptions!$C29)</f>
        <v>736891.5427</v>
      </c>
      <c r="K59" s="17">
        <f>K21*(1-Assumptions!$C29)</f>
        <v>751684.6405</v>
      </c>
      <c r="L59" s="17">
        <f>L21*(1-Assumptions!$C29)</f>
        <v>766774.7096</v>
      </c>
      <c r="M59" s="17">
        <f>M21*(1-Assumptions!$C29)</f>
        <v>782167.7119</v>
      </c>
    </row>
    <row r="60">
      <c r="A60" s="3" t="s">
        <v>31</v>
      </c>
      <c r="B60" s="17">
        <f>B22*(1-Assumptions!$C30)</f>
        <v>1430784</v>
      </c>
      <c r="C60" s="17">
        <f>C22*(1-Assumptions!$C30)</f>
        <v>1459506.989</v>
      </c>
      <c r="D60" s="17">
        <f>D22*(1-Assumptions!$C30)</f>
        <v>1488806.592</v>
      </c>
      <c r="E60" s="17">
        <f>E22*(1-Assumptions!$C30)</f>
        <v>1518694.384</v>
      </c>
      <c r="F60" s="17">
        <f>F22*(1-Assumptions!$C30)</f>
        <v>1549182.174</v>
      </c>
      <c r="G60" s="17">
        <f>G22*(1-Assumptions!$C30)</f>
        <v>1580282.006</v>
      </c>
      <c r="H60" s="17">
        <f>H22*(1-Assumptions!$C30)</f>
        <v>1612006.167</v>
      </c>
      <c r="I60" s="17">
        <f>I22*(1-Assumptions!$C30)</f>
        <v>1644367.191</v>
      </c>
      <c r="J60" s="17">
        <f>J22*(1-Assumptions!$C30)</f>
        <v>1677377.862</v>
      </c>
      <c r="K60" s="17">
        <f>K22*(1-Assumptions!$C30)</f>
        <v>1711051.223</v>
      </c>
      <c r="L60" s="17">
        <f>L22*(1-Assumptions!$C30)</f>
        <v>1745400.576</v>
      </c>
      <c r="M60" s="17">
        <f>M22*(1-Assumptions!$C30)</f>
        <v>1780439.493</v>
      </c>
    </row>
    <row r="61">
      <c r="A61" s="3" t="s">
        <v>32</v>
      </c>
      <c r="B61" s="17">
        <f>B23*(1-Assumptions!$C31)</f>
        <v>1710720</v>
      </c>
      <c r="C61" s="17">
        <f>C23*(1-Assumptions!$C31)</f>
        <v>1745062.704</v>
      </c>
      <c r="D61" s="17">
        <f>D23*(1-Assumptions!$C31)</f>
        <v>1780094.838</v>
      </c>
      <c r="E61" s="17">
        <f>E23*(1-Assumptions!$C31)</f>
        <v>1815830.242</v>
      </c>
      <c r="F61" s="17">
        <f>F23*(1-Assumptions!$C31)</f>
        <v>1852283.034</v>
      </c>
      <c r="G61" s="17">
        <f>G23*(1-Assumptions!$C31)</f>
        <v>1889467.616</v>
      </c>
      <c r="H61" s="17">
        <f>H23*(1-Assumptions!$C31)</f>
        <v>1927398.678</v>
      </c>
      <c r="I61" s="17">
        <f>I23*(1-Assumptions!$C31)</f>
        <v>1966091.207</v>
      </c>
      <c r="J61" s="17">
        <f>J23*(1-Assumptions!$C31)</f>
        <v>2005560.487</v>
      </c>
      <c r="K61" s="17">
        <f>K23*(1-Assumptions!$C31)</f>
        <v>2045822.114</v>
      </c>
      <c r="L61" s="17">
        <f>L23*(1-Assumptions!$C31)</f>
        <v>2086891.993</v>
      </c>
      <c r="M61" s="17">
        <f>M23*(1-Assumptions!$C31)</f>
        <v>2128786.35</v>
      </c>
    </row>
    <row r="62">
      <c r="A62" s="3" t="s">
        <v>33</v>
      </c>
      <c r="B62" s="17">
        <f>B24*(1-Assumptions!$C32)</f>
        <v>2203200</v>
      </c>
      <c r="C62" s="17">
        <f>C24*(1-Assumptions!$C32)</f>
        <v>2247429.24</v>
      </c>
      <c r="D62" s="17">
        <f>D24*(1-Assumptions!$C32)</f>
        <v>2292546.382</v>
      </c>
      <c r="E62" s="17">
        <f>E24*(1-Assumptions!$C32)</f>
        <v>2338569.251</v>
      </c>
      <c r="F62" s="17">
        <f>F24*(1-Assumptions!$C32)</f>
        <v>2385516.028</v>
      </c>
      <c r="G62" s="17">
        <f>G24*(1-Assumptions!$C32)</f>
        <v>2433405.263</v>
      </c>
      <c r="H62" s="17">
        <f>H24*(1-Assumptions!$C32)</f>
        <v>2482255.873</v>
      </c>
      <c r="I62" s="17">
        <f>I24*(1-Assumptions!$C32)</f>
        <v>2532087.16</v>
      </c>
      <c r="J62" s="17">
        <f>J24*(1-Assumptions!$C32)</f>
        <v>2582918.81</v>
      </c>
      <c r="K62" s="17">
        <f>K24*(1-Assumptions!$C32)</f>
        <v>2634770.905</v>
      </c>
      <c r="L62" s="17">
        <f>L24*(1-Assumptions!$C32)</f>
        <v>2687663.931</v>
      </c>
      <c r="M62" s="17">
        <f>M24*(1-Assumptions!$C32)</f>
        <v>2741618.784</v>
      </c>
    </row>
    <row r="63">
      <c r="A63" s="3" t="s">
        <v>34</v>
      </c>
      <c r="B63" s="17">
        <f>B25*(1-Assumptions!$C33)</f>
        <v>984960</v>
      </c>
      <c r="C63" s="17">
        <f>C25*(1-Assumptions!$C33)</f>
        <v>1004733.072</v>
      </c>
      <c r="D63" s="17">
        <f>D25*(1-Assumptions!$C33)</f>
        <v>1024903.088</v>
      </c>
      <c r="E63" s="17">
        <f>E25*(1-Assumptions!$C33)</f>
        <v>1045478.018</v>
      </c>
      <c r="F63" s="17">
        <f>F25*(1-Assumptions!$C33)</f>
        <v>1066465.989</v>
      </c>
      <c r="G63" s="17">
        <f>G25*(1-Assumptions!$C33)</f>
        <v>1087875.294</v>
      </c>
      <c r="H63" s="17">
        <f>H25*(1-Assumptions!$C33)</f>
        <v>1109714.39</v>
      </c>
      <c r="I63" s="17">
        <f>I25*(1-Assumptions!$C33)</f>
        <v>1131991.907</v>
      </c>
      <c r="J63" s="17">
        <f>J25*(1-Assumptions!$C33)</f>
        <v>1154716.644</v>
      </c>
      <c r="K63" s="17">
        <f>K25*(1-Assumptions!$C33)</f>
        <v>1177897.581</v>
      </c>
      <c r="L63" s="17">
        <f>L25*(1-Assumptions!$C33)</f>
        <v>1201543.875</v>
      </c>
      <c r="M63" s="17">
        <f>M25*(1-Assumptions!$C33)</f>
        <v>1225664.868</v>
      </c>
    </row>
    <row r="64">
      <c r="A64" s="3" t="s">
        <v>35</v>
      </c>
      <c r="B64" s="17">
        <f>B26*(1-Assumptions!$C34)</f>
        <v>3771360</v>
      </c>
      <c r="C64" s="17">
        <f>C26*(1-Assumptions!$C34)</f>
        <v>3847070.052</v>
      </c>
      <c r="D64" s="17">
        <f>D26*(1-Assumptions!$C34)</f>
        <v>3924299.983</v>
      </c>
      <c r="E64" s="17">
        <f>E26*(1-Assumptions!$C34)</f>
        <v>4003080.305</v>
      </c>
      <c r="F64" s="17">
        <f>F26*(1-Assumptions!$C34)</f>
        <v>4083442.143</v>
      </c>
      <c r="G64" s="17">
        <f>G26*(1-Assumptions!$C34)</f>
        <v>4165417.244</v>
      </c>
      <c r="H64" s="17">
        <f>H26*(1-Assumptions!$C34)</f>
        <v>4249037.995</v>
      </c>
      <c r="I64" s="17">
        <f>I26*(1-Assumptions!$C34)</f>
        <v>4334337.433</v>
      </c>
      <c r="J64" s="17">
        <f>J26*(1-Assumptions!$C34)</f>
        <v>4421349.256</v>
      </c>
      <c r="K64" s="17">
        <f>K26*(1-Assumptions!$C34)</f>
        <v>4510107.843</v>
      </c>
      <c r="L64" s="17">
        <f>L26*(1-Assumptions!$C34)</f>
        <v>4600648.258</v>
      </c>
      <c r="M64" s="17">
        <f>M26*(1-Assumptions!$C34)</f>
        <v>4693006.272</v>
      </c>
    </row>
    <row r="65">
      <c r="A65" s="3" t="s">
        <v>61</v>
      </c>
      <c r="B65" s="17">
        <f t="shared" ref="B65:M65" si="3">SUM(B58:B64)</f>
        <v>11973744</v>
      </c>
      <c r="C65" s="17">
        <f t="shared" si="3"/>
        <v>12214116.91</v>
      </c>
      <c r="D65" s="17">
        <f t="shared" si="3"/>
        <v>12459315.31</v>
      </c>
      <c r="E65" s="17">
        <f t="shared" si="3"/>
        <v>12709436.06</v>
      </c>
      <c r="F65" s="17">
        <f t="shared" si="3"/>
        <v>12964577.99</v>
      </c>
      <c r="G65" s="17">
        <f t="shared" si="3"/>
        <v>13224841.89</v>
      </c>
      <c r="H65" s="17">
        <f t="shared" si="3"/>
        <v>13490330.6</v>
      </c>
      <c r="I65" s="17">
        <f t="shared" si="3"/>
        <v>13761148.98</v>
      </c>
      <c r="J65" s="17">
        <f t="shared" si="3"/>
        <v>14037404.05</v>
      </c>
      <c r="K65" s="17">
        <f t="shared" si="3"/>
        <v>14319204.93</v>
      </c>
      <c r="L65" s="17">
        <f t="shared" si="3"/>
        <v>14606662.97</v>
      </c>
      <c r="M65" s="17">
        <f t="shared" si="3"/>
        <v>14899891.73</v>
      </c>
    </row>
    <row r="66">
      <c r="A66" s="3"/>
    </row>
    <row r="67">
      <c r="A67" s="3" t="s">
        <v>19</v>
      </c>
    </row>
    <row r="68">
      <c r="A68" s="3" t="s">
        <v>29</v>
      </c>
      <c r="B68" s="17">
        <f>B29*(1-Assumptions!$D28)</f>
        <v>41562.5</v>
      </c>
      <c r="C68" s="17">
        <f>C29*(1-Assumptions!$D28)</f>
        <v>41979.16406</v>
      </c>
      <c r="D68" s="17">
        <f>D29*(1-Assumptions!$D28)</f>
        <v>42400.00518</v>
      </c>
      <c r="E68" s="17">
        <f>E29*(1-Assumptions!$D28)</f>
        <v>42825.06523</v>
      </c>
      <c r="F68" s="17">
        <f>F29*(1-Assumptions!$D28)</f>
        <v>43254.38651</v>
      </c>
      <c r="G68" s="17">
        <f>G29*(1-Assumptions!$D28)</f>
        <v>43688.01174</v>
      </c>
      <c r="H68" s="17">
        <f>H29*(1-Assumptions!$D28)</f>
        <v>44125.98406</v>
      </c>
      <c r="I68" s="17">
        <f>I29*(1-Assumptions!$D28)</f>
        <v>44568.34705</v>
      </c>
      <c r="J68" s="17">
        <f>J29*(1-Assumptions!$D28)</f>
        <v>45015.14472</v>
      </c>
      <c r="K68" s="17">
        <f>K29*(1-Assumptions!$D28)</f>
        <v>45466.42155</v>
      </c>
      <c r="L68" s="17">
        <f>L29*(1-Assumptions!$D28)</f>
        <v>45922.22243</v>
      </c>
      <c r="M68" s="17">
        <f>M29*(1-Assumptions!$D28)</f>
        <v>46382.59271</v>
      </c>
    </row>
    <row r="69">
      <c r="A69" s="3" t="s">
        <v>30</v>
      </c>
      <c r="B69" s="17">
        <f>B30*(1-Assumptions!$D29)</f>
        <v>24150</v>
      </c>
      <c r="C69" s="17">
        <f>C30*(1-Assumptions!$D29)</f>
        <v>24392.10375</v>
      </c>
      <c r="D69" s="17">
        <f>D30*(1-Assumptions!$D29)</f>
        <v>24636.63459</v>
      </c>
      <c r="E69" s="17">
        <f>E30*(1-Assumptions!$D29)</f>
        <v>24883.61685</v>
      </c>
      <c r="F69" s="17">
        <f>F30*(1-Assumptions!$D29)</f>
        <v>25133.07511</v>
      </c>
      <c r="G69" s="17">
        <f>G30*(1-Assumptions!$D29)</f>
        <v>25385.03419</v>
      </c>
      <c r="H69" s="17">
        <f>H30*(1-Assumptions!$D29)</f>
        <v>25639.51916</v>
      </c>
      <c r="I69" s="17">
        <f>I30*(1-Assumptions!$D29)</f>
        <v>25896.55534</v>
      </c>
      <c r="J69" s="17">
        <f>J30*(1-Assumptions!$D29)</f>
        <v>26156.1683</v>
      </c>
      <c r="K69" s="17">
        <f>K30*(1-Assumptions!$D29)</f>
        <v>26418.38389</v>
      </c>
      <c r="L69" s="17">
        <f>L30*(1-Assumptions!$D29)</f>
        <v>26683.22819</v>
      </c>
      <c r="M69" s="17">
        <f>M30*(1-Assumptions!$D29)</f>
        <v>26950.72755</v>
      </c>
    </row>
    <row r="70">
      <c r="A70" s="3" t="s">
        <v>31</v>
      </c>
      <c r="B70" s="17">
        <f>B31*(1-Assumptions!$D30)</f>
        <v>47250</v>
      </c>
      <c r="C70" s="17">
        <f>C31*(1-Assumptions!$D30)</f>
        <v>47723.68125</v>
      </c>
      <c r="D70" s="17">
        <f>D31*(1-Assumptions!$D30)</f>
        <v>48202.11115</v>
      </c>
      <c r="E70" s="17">
        <f>E31*(1-Assumptions!$D30)</f>
        <v>48685.33732</v>
      </c>
      <c r="F70" s="17">
        <f>F31*(1-Assumptions!$D30)</f>
        <v>49173.40783</v>
      </c>
      <c r="G70" s="17">
        <f>G31*(1-Assumptions!$D30)</f>
        <v>49666.37124</v>
      </c>
      <c r="H70" s="17">
        <f>H31*(1-Assumptions!$D30)</f>
        <v>50164.27661</v>
      </c>
      <c r="I70" s="17">
        <f>I31*(1-Assumptions!$D30)</f>
        <v>50667.17348</v>
      </c>
      <c r="J70" s="17">
        <f>J31*(1-Assumptions!$D30)</f>
        <v>51175.1119</v>
      </c>
      <c r="K70" s="17">
        <f>K31*(1-Assumptions!$D30)</f>
        <v>51688.14239</v>
      </c>
      <c r="L70" s="17">
        <f>L31*(1-Assumptions!$D30)</f>
        <v>52206.31602</v>
      </c>
      <c r="M70" s="17">
        <f>M31*(1-Assumptions!$D30)</f>
        <v>52729.68434</v>
      </c>
    </row>
    <row r="71">
      <c r="A71" s="3" t="s">
        <v>32</v>
      </c>
      <c r="B71" s="17">
        <f>B32*(1-Assumptions!$D31)</f>
        <v>61600</v>
      </c>
      <c r="C71" s="17">
        <f>C32*(1-Assumptions!$D31)</f>
        <v>62217.54</v>
      </c>
      <c r="D71" s="17">
        <f>D32*(1-Assumptions!$D31)</f>
        <v>62841.27084</v>
      </c>
      <c r="E71" s="17">
        <f>E32*(1-Assumptions!$D31)</f>
        <v>63471.25458</v>
      </c>
      <c r="F71" s="17">
        <f>F32*(1-Assumptions!$D31)</f>
        <v>64107.55391</v>
      </c>
      <c r="G71" s="17">
        <f>G32*(1-Assumptions!$D31)</f>
        <v>64750.23213</v>
      </c>
      <c r="H71" s="17">
        <f>H32*(1-Assumptions!$D31)</f>
        <v>65399.35321</v>
      </c>
      <c r="I71" s="17">
        <f>I32*(1-Assumptions!$D31)</f>
        <v>66054.98173</v>
      </c>
      <c r="J71" s="17">
        <f>J32*(1-Assumptions!$D31)</f>
        <v>66717.18292</v>
      </c>
      <c r="K71" s="17">
        <f>K32*(1-Assumptions!$D31)</f>
        <v>67386.02268</v>
      </c>
      <c r="L71" s="17">
        <f>L32*(1-Assumptions!$D31)</f>
        <v>68061.56755</v>
      </c>
      <c r="M71" s="17">
        <f>M32*(1-Assumptions!$D31)</f>
        <v>68743.88477</v>
      </c>
    </row>
    <row r="72">
      <c r="A72" s="3" t="s">
        <v>33</v>
      </c>
      <c r="B72" s="17">
        <f>B33*(1-Assumptions!$D32)</f>
        <v>111562.5</v>
      </c>
      <c r="C72" s="17">
        <f>C33*(1-Assumptions!$D32)</f>
        <v>112680.9141</v>
      </c>
      <c r="D72" s="17">
        <f>D33*(1-Assumptions!$D32)</f>
        <v>113810.5402</v>
      </c>
      <c r="E72" s="17">
        <f>E33*(1-Assumptions!$D32)</f>
        <v>114951.4909</v>
      </c>
      <c r="F72" s="17">
        <f>F33*(1-Assumptions!$D32)</f>
        <v>116103.8796</v>
      </c>
      <c r="G72" s="17">
        <f>G33*(1-Assumptions!$D32)</f>
        <v>117267.821</v>
      </c>
      <c r="H72" s="17">
        <f>H33*(1-Assumptions!$D32)</f>
        <v>118443.4309</v>
      </c>
      <c r="I72" s="17">
        <f>I33*(1-Assumptions!$D32)</f>
        <v>119630.8263</v>
      </c>
      <c r="J72" s="17">
        <f>J33*(1-Assumptions!$D32)</f>
        <v>120830.1253</v>
      </c>
      <c r="K72" s="17">
        <f>K33*(1-Assumptions!$D32)</f>
        <v>122041.4473</v>
      </c>
      <c r="L72" s="17">
        <f>L33*(1-Assumptions!$D32)</f>
        <v>123264.9128</v>
      </c>
      <c r="M72" s="17">
        <f>M33*(1-Assumptions!$D32)</f>
        <v>124500.6436</v>
      </c>
    </row>
    <row r="73">
      <c r="A73" s="3" t="s">
        <v>34</v>
      </c>
      <c r="B73" s="17">
        <f>B34*(1-Assumptions!$D33)</f>
        <v>42000</v>
      </c>
      <c r="C73" s="17">
        <f>C34*(1-Assumptions!$D33)</f>
        <v>42421.05</v>
      </c>
      <c r="D73" s="17">
        <f>D34*(1-Assumptions!$D33)</f>
        <v>42846.32103</v>
      </c>
      <c r="E73" s="17">
        <f>E34*(1-Assumptions!$D33)</f>
        <v>43275.85539</v>
      </c>
      <c r="F73" s="17">
        <f>F34*(1-Assumptions!$D33)</f>
        <v>43709.69584</v>
      </c>
      <c r="G73" s="17">
        <f>G34*(1-Assumptions!$D33)</f>
        <v>44147.88555</v>
      </c>
      <c r="H73" s="17">
        <f>H34*(1-Assumptions!$D33)</f>
        <v>44590.4681</v>
      </c>
      <c r="I73" s="17">
        <f>I34*(1-Assumptions!$D33)</f>
        <v>45037.48754</v>
      </c>
      <c r="J73" s="17">
        <f>J34*(1-Assumptions!$D33)</f>
        <v>45488.98835</v>
      </c>
      <c r="K73" s="17">
        <f>K34*(1-Assumptions!$D33)</f>
        <v>45945.01546</v>
      </c>
      <c r="L73" s="17">
        <f>L34*(1-Assumptions!$D33)</f>
        <v>46405.61424</v>
      </c>
      <c r="M73" s="17">
        <f>M34*(1-Assumptions!$D33)</f>
        <v>46870.83052</v>
      </c>
    </row>
    <row r="74">
      <c r="A74" s="3" t="s">
        <v>35</v>
      </c>
      <c r="B74" s="17">
        <f>B35*(1-Assumptions!$D34)</f>
        <v>497350</v>
      </c>
      <c r="C74" s="17">
        <f>C35*(1-Assumptions!$D34)</f>
        <v>502335.9338</v>
      </c>
      <c r="D74" s="17">
        <f>D35*(1-Assumptions!$D34)</f>
        <v>507371.8515</v>
      </c>
      <c r="E74" s="17">
        <f>E35*(1-Assumptions!$D34)</f>
        <v>512458.2543</v>
      </c>
      <c r="F74" s="17">
        <f>F35*(1-Assumptions!$D34)</f>
        <v>517595.6483</v>
      </c>
      <c r="G74" s="17">
        <f>G35*(1-Assumptions!$D34)</f>
        <v>522784.5447</v>
      </c>
      <c r="H74" s="17">
        <f>H35*(1-Assumptions!$D34)</f>
        <v>528025.4597</v>
      </c>
      <c r="I74" s="17">
        <f>I35*(1-Assumptions!$D34)</f>
        <v>533318.915</v>
      </c>
      <c r="J74" s="17">
        <f>J35*(1-Assumptions!$D34)</f>
        <v>538665.4371</v>
      </c>
      <c r="K74" s="17">
        <f>K35*(1-Assumptions!$D34)</f>
        <v>544065.5581</v>
      </c>
      <c r="L74" s="17">
        <f>L35*(1-Assumptions!$D34)</f>
        <v>549519.8153</v>
      </c>
      <c r="M74" s="17">
        <f>M35*(1-Assumptions!$D34)</f>
        <v>555028.7515</v>
      </c>
    </row>
    <row r="75">
      <c r="A75" s="3" t="s">
        <v>62</v>
      </c>
      <c r="B75" s="17">
        <f t="shared" ref="B75:M75" si="4">SUM(B68:B74)</f>
        <v>825475</v>
      </c>
      <c r="C75" s="17">
        <f t="shared" si="4"/>
        <v>833750.3869</v>
      </c>
      <c r="D75" s="17">
        <f t="shared" si="4"/>
        <v>842108.7345</v>
      </c>
      <c r="E75" s="17">
        <f t="shared" si="4"/>
        <v>850550.8746</v>
      </c>
      <c r="F75" s="17">
        <f t="shared" si="4"/>
        <v>859077.6471</v>
      </c>
      <c r="G75" s="17">
        <f t="shared" si="4"/>
        <v>867689.9005</v>
      </c>
      <c r="H75" s="17">
        <f t="shared" si="4"/>
        <v>876388.4917</v>
      </c>
      <c r="I75" s="17">
        <f t="shared" si="4"/>
        <v>885174.2864</v>
      </c>
      <c r="J75" s="17">
        <f t="shared" si="4"/>
        <v>894048.1586</v>
      </c>
      <c r="K75" s="17">
        <f t="shared" si="4"/>
        <v>903010.9914</v>
      </c>
      <c r="L75" s="17">
        <f t="shared" si="4"/>
        <v>912063.6766</v>
      </c>
      <c r="M75" s="17">
        <f t="shared" si="4"/>
        <v>921207.1149</v>
      </c>
    </row>
    <row r="76">
      <c r="A76" s="3"/>
    </row>
    <row r="77">
      <c r="A77" s="3" t="s">
        <v>20</v>
      </c>
    </row>
    <row r="78">
      <c r="A78" s="3" t="s">
        <v>29</v>
      </c>
      <c r="B78" s="17">
        <f>B38*(1-Assumptions!$E28)</f>
        <v>170240</v>
      </c>
      <c r="C78" s="17">
        <f>C38*(1-Assumptions!$E28)</f>
        <v>171946.656</v>
      </c>
      <c r="D78" s="17">
        <f>D38*(1-Assumptions!$E28)</f>
        <v>173670.4212</v>
      </c>
      <c r="E78" s="17">
        <f>E38*(1-Assumptions!$E28)</f>
        <v>175411.4672</v>
      </c>
      <c r="F78" s="17">
        <f>F38*(1-Assumptions!$E28)</f>
        <v>177169.9672</v>
      </c>
      <c r="G78" s="17">
        <f>G38*(1-Assumptions!$E28)</f>
        <v>178946.0961</v>
      </c>
      <c r="H78" s="17">
        <f>H38*(1-Assumptions!$E28)</f>
        <v>180740.0307</v>
      </c>
      <c r="I78" s="17">
        <f>I38*(1-Assumptions!$E28)</f>
        <v>182551.9495</v>
      </c>
      <c r="J78" s="17">
        <f>J38*(1-Assumptions!$E28)</f>
        <v>184382.0328</v>
      </c>
      <c r="K78" s="17">
        <f>K38*(1-Assumptions!$E28)</f>
        <v>186230.4627</v>
      </c>
      <c r="L78" s="17">
        <f>L38*(1-Assumptions!$E28)</f>
        <v>188097.4231</v>
      </c>
      <c r="M78" s="17">
        <f>M38*(1-Assumptions!$E28)</f>
        <v>189983.0997</v>
      </c>
    </row>
    <row r="79">
      <c r="A79" s="3" t="s">
        <v>30</v>
      </c>
      <c r="B79" s="17">
        <f>B39*(1-Assumptions!$E29)</f>
        <v>0</v>
      </c>
      <c r="C79" s="17">
        <f>C39*(1-Assumptions!$E29)</f>
        <v>0</v>
      </c>
      <c r="D79" s="17">
        <f>D39*(1-Assumptions!$E29)</f>
        <v>0</v>
      </c>
      <c r="E79" s="17">
        <f>E39*(1-Assumptions!$E29)</f>
        <v>0</v>
      </c>
      <c r="F79" s="17">
        <f>F39*(1-Assumptions!$E29)</f>
        <v>0</v>
      </c>
      <c r="G79" s="17">
        <f>G39*(1-Assumptions!$E29)</f>
        <v>0</v>
      </c>
      <c r="H79" s="17">
        <f>H39*(1-Assumptions!$E29)</f>
        <v>0</v>
      </c>
      <c r="I79" s="17">
        <f>I39*(1-Assumptions!$E29)</f>
        <v>0</v>
      </c>
      <c r="J79" s="17">
        <f>J39*(1-Assumptions!$E29)</f>
        <v>0</v>
      </c>
      <c r="K79" s="17">
        <f>K39*(1-Assumptions!$E29)</f>
        <v>0</v>
      </c>
      <c r="L79" s="17">
        <f>L39*(1-Assumptions!$E29)</f>
        <v>0</v>
      </c>
      <c r="M79" s="17">
        <f>M39*(1-Assumptions!$E29)</f>
        <v>0</v>
      </c>
    </row>
    <row r="80">
      <c r="A80" s="3" t="s">
        <v>31</v>
      </c>
      <c r="B80" s="17">
        <f>B40*(1-Assumptions!$E30)</f>
        <v>217280</v>
      </c>
      <c r="C80" s="17">
        <f>C40*(1-Assumptions!$E30)</f>
        <v>219458.232</v>
      </c>
      <c r="D80" s="17">
        <f>D40*(1-Assumptions!$E30)</f>
        <v>221658.3008</v>
      </c>
      <c r="E80" s="17">
        <f>E40*(1-Assumptions!$E30)</f>
        <v>223880.4252</v>
      </c>
      <c r="F80" s="17">
        <f>F40*(1-Assumptions!$E30)</f>
        <v>226124.8265</v>
      </c>
      <c r="G80" s="17">
        <f>G40*(1-Assumptions!$E30)</f>
        <v>228391.7279</v>
      </c>
      <c r="H80" s="17">
        <f>H40*(1-Assumptions!$E30)</f>
        <v>230681.355</v>
      </c>
      <c r="I80" s="17">
        <f>I40*(1-Assumptions!$E30)</f>
        <v>232993.9355</v>
      </c>
      <c r="J80" s="17">
        <f>J40*(1-Assumptions!$E30)</f>
        <v>235329.6997</v>
      </c>
      <c r="K80" s="17">
        <f>K40*(1-Assumptions!$E30)</f>
        <v>237688.88</v>
      </c>
      <c r="L80" s="17">
        <f>L40*(1-Assumptions!$E30)</f>
        <v>240071.711</v>
      </c>
      <c r="M80" s="17">
        <f>M40*(1-Assumptions!$E30)</f>
        <v>242478.4299</v>
      </c>
    </row>
    <row r="81">
      <c r="A81" s="3" t="s">
        <v>32</v>
      </c>
      <c r="B81" s="17">
        <f>B41*(1-Assumptions!$E31)</f>
        <v>241920</v>
      </c>
      <c r="C81" s="17">
        <f>C41*(1-Assumptions!$E31)</f>
        <v>244345.248</v>
      </c>
      <c r="D81" s="17">
        <f>D41*(1-Assumptions!$E31)</f>
        <v>246794.8091</v>
      </c>
      <c r="E81" s="17">
        <f>E41*(1-Assumptions!$E31)</f>
        <v>249268.9271</v>
      </c>
      <c r="F81" s="17">
        <f>F41*(1-Assumptions!$E31)</f>
        <v>251767.8481</v>
      </c>
      <c r="G81" s="17">
        <f>G41*(1-Assumptions!$E31)</f>
        <v>254291.8207</v>
      </c>
      <c r="H81" s="17">
        <f>H41*(1-Assumptions!$E31)</f>
        <v>256841.0962</v>
      </c>
      <c r="I81" s="17">
        <f>I41*(1-Assumptions!$E31)</f>
        <v>259415.9282</v>
      </c>
      <c r="J81" s="17">
        <f>J41*(1-Assumptions!$E31)</f>
        <v>262016.5729</v>
      </c>
      <c r="K81" s="17">
        <f>K41*(1-Assumptions!$E31)</f>
        <v>264643.2891</v>
      </c>
      <c r="L81" s="17">
        <f>L41*(1-Assumptions!$E31)</f>
        <v>267296.338</v>
      </c>
      <c r="M81" s="17">
        <f>M41*(1-Assumptions!$E31)</f>
        <v>269975.9838</v>
      </c>
    </row>
    <row r="82">
      <c r="A82" s="3" t="s">
        <v>33</v>
      </c>
      <c r="B82" s="17">
        <f>B42*(1-Assumptions!$E32)</f>
        <v>0</v>
      </c>
      <c r="C82" s="17">
        <f>C42*(1-Assumptions!$E32)</f>
        <v>0</v>
      </c>
      <c r="D82" s="17">
        <f>D42*(1-Assumptions!$E32)</f>
        <v>0</v>
      </c>
      <c r="E82" s="17">
        <f>E42*(1-Assumptions!$E32)</f>
        <v>0</v>
      </c>
      <c r="F82" s="17">
        <f>F42*(1-Assumptions!$E32)</f>
        <v>0</v>
      </c>
      <c r="G82" s="17">
        <f>G42*(1-Assumptions!$E32)</f>
        <v>0</v>
      </c>
      <c r="H82" s="17">
        <f>H42*(1-Assumptions!$E32)</f>
        <v>0</v>
      </c>
      <c r="I82" s="17">
        <f>I42*(1-Assumptions!$E32)</f>
        <v>0</v>
      </c>
      <c r="J82" s="17">
        <f>J42*(1-Assumptions!$E32)</f>
        <v>0</v>
      </c>
      <c r="K82" s="17">
        <f>K42*(1-Assumptions!$E32)</f>
        <v>0</v>
      </c>
      <c r="L82" s="17">
        <f>L42*(1-Assumptions!$E32)</f>
        <v>0</v>
      </c>
      <c r="M82" s="17">
        <f>M42*(1-Assumptions!$E32)</f>
        <v>0</v>
      </c>
    </row>
    <row r="83">
      <c r="A83" s="3" t="s">
        <v>34</v>
      </c>
      <c r="B83" s="17">
        <f>B43*(1-Assumptions!$E33)</f>
        <v>185472</v>
      </c>
      <c r="C83" s="17">
        <f>C43*(1-Assumptions!$E33)</f>
        <v>187331.3568</v>
      </c>
      <c r="D83" s="17">
        <f>D43*(1-Assumptions!$E33)</f>
        <v>189209.3537</v>
      </c>
      <c r="E83" s="17">
        <f>E43*(1-Assumptions!$E33)</f>
        <v>191106.1774</v>
      </c>
      <c r="F83" s="17">
        <f>F43*(1-Assumptions!$E33)</f>
        <v>193022.0169</v>
      </c>
      <c r="G83" s="17">
        <f>G43*(1-Assumptions!$E33)</f>
        <v>194957.0626</v>
      </c>
      <c r="H83" s="17">
        <f>H43*(1-Assumptions!$E33)</f>
        <v>196911.5071</v>
      </c>
      <c r="I83" s="17">
        <f>I43*(1-Assumptions!$E33)</f>
        <v>198885.545</v>
      </c>
      <c r="J83" s="17">
        <f>J43*(1-Assumptions!$E33)</f>
        <v>200879.3726</v>
      </c>
      <c r="K83" s="17">
        <f>K43*(1-Assumptions!$E33)</f>
        <v>202893.1883</v>
      </c>
      <c r="L83" s="17">
        <f>L43*(1-Assumptions!$E33)</f>
        <v>204927.1925</v>
      </c>
      <c r="M83" s="17">
        <f>M43*(1-Assumptions!$E33)</f>
        <v>206981.5876</v>
      </c>
    </row>
    <row r="84">
      <c r="A84" s="3" t="s">
        <v>35</v>
      </c>
      <c r="B84" s="17">
        <f>B44*(1-Assumptions!$E34)</f>
        <v>1339072</v>
      </c>
      <c r="C84" s="17">
        <f>C44*(1-Assumptions!$E34)</f>
        <v>1352496.197</v>
      </c>
      <c r="D84" s="17">
        <f>D44*(1-Assumptions!$E34)</f>
        <v>1366054.971</v>
      </c>
      <c r="E84" s="17">
        <f>E44*(1-Assumptions!$E34)</f>
        <v>1379749.672</v>
      </c>
      <c r="F84" s="17">
        <f>F44*(1-Assumptions!$E34)</f>
        <v>1393581.663</v>
      </c>
      <c r="G84" s="17">
        <f>G44*(1-Assumptions!$E34)</f>
        <v>1407552.319</v>
      </c>
      <c r="H84" s="17">
        <f>H44*(1-Assumptions!$E34)</f>
        <v>1421663.031</v>
      </c>
      <c r="I84" s="17">
        <f>I44*(1-Assumptions!$E34)</f>
        <v>1435915.203</v>
      </c>
      <c r="J84" s="17">
        <f>J44*(1-Assumptions!$E34)</f>
        <v>1450310.253</v>
      </c>
      <c r="K84" s="17">
        <f>K44*(1-Assumptions!$E34)</f>
        <v>1464849.613</v>
      </c>
      <c r="L84" s="17">
        <f>L44*(1-Assumptions!$E34)</f>
        <v>1479534.73</v>
      </c>
      <c r="M84" s="17">
        <f>M44*(1-Assumptions!$E34)</f>
        <v>1494367.066</v>
      </c>
    </row>
    <row r="85">
      <c r="A85" s="3" t="s">
        <v>63</v>
      </c>
      <c r="B85" s="17">
        <f t="shared" ref="B85:M85" si="5">SUM(B78:B84)</f>
        <v>2153984</v>
      </c>
      <c r="C85" s="17">
        <f t="shared" si="5"/>
        <v>2175577.69</v>
      </c>
      <c r="D85" s="17">
        <f t="shared" si="5"/>
        <v>2197387.856</v>
      </c>
      <c r="E85" s="17">
        <f t="shared" si="5"/>
        <v>2219416.669</v>
      </c>
      <c r="F85" s="17">
        <f t="shared" si="5"/>
        <v>2241666.321</v>
      </c>
      <c r="G85" s="17">
        <f t="shared" si="5"/>
        <v>2264139.026</v>
      </c>
      <c r="H85" s="17">
        <f t="shared" si="5"/>
        <v>2286837.02</v>
      </c>
      <c r="I85" s="17">
        <f t="shared" si="5"/>
        <v>2309762.561</v>
      </c>
      <c r="J85" s="17">
        <f t="shared" si="5"/>
        <v>2332917.931</v>
      </c>
      <c r="K85" s="17">
        <f t="shared" si="5"/>
        <v>2356305.433</v>
      </c>
      <c r="L85" s="17">
        <f t="shared" si="5"/>
        <v>2379927.395</v>
      </c>
      <c r="M85" s="17">
        <f t="shared" si="5"/>
        <v>2403786.167</v>
      </c>
    </row>
    <row r="86">
      <c r="A86" s="3"/>
    </row>
    <row r="87">
      <c r="A87" s="3" t="s">
        <v>64</v>
      </c>
      <c r="B87" s="17">
        <f t="shared" ref="B87:M87" si="6">B55+B65+B75+B85</f>
        <v>22907477</v>
      </c>
      <c r="C87" s="17">
        <f t="shared" si="6"/>
        <v>23337401.04</v>
      </c>
      <c r="D87" s="17">
        <f t="shared" si="6"/>
        <v>23775655.62</v>
      </c>
      <c r="E87" s="17">
        <f t="shared" si="6"/>
        <v>24222404.96</v>
      </c>
      <c r="F87" s="17">
        <f t="shared" si="6"/>
        <v>24677816.57</v>
      </c>
      <c r="G87" s="17">
        <f t="shared" si="6"/>
        <v>25142061.26</v>
      </c>
      <c r="H87" s="17">
        <f t="shared" si="6"/>
        <v>25615313.26</v>
      </c>
      <c r="I87" s="17">
        <f t="shared" si="6"/>
        <v>26097750.26</v>
      </c>
      <c r="J87" s="17">
        <f t="shared" si="6"/>
        <v>26589553.48</v>
      </c>
      <c r="K87" s="17">
        <f t="shared" si="6"/>
        <v>27090907.75</v>
      </c>
      <c r="L87" s="17">
        <f t="shared" si="6"/>
        <v>27602001.6</v>
      </c>
      <c r="M87" s="17">
        <f t="shared" si="6"/>
        <v>28123027.27</v>
      </c>
    </row>
    <row r="88">
      <c r="A88" s="3"/>
    </row>
    <row r="89">
      <c r="A89" s="3" t="s">
        <v>65</v>
      </c>
    </row>
    <row r="90">
      <c r="A90" s="3" t="s">
        <v>38</v>
      </c>
      <c r="B90" s="17">
        <f>Assumptions!$D37</f>
        <v>75000</v>
      </c>
      <c r="C90" s="17">
        <f>Assumptions!$D37</f>
        <v>75000</v>
      </c>
      <c r="D90" s="17">
        <f>Assumptions!$D37</f>
        <v>75000</v>
      </c>
      <c r="E90" s="17">
        <f>Assumptions!$D37</f>
        <v>75000</v>
      </c>
      <c r="F90" s="17">
        <f>Assumptions!$D37</f>
        <v>75000</v>
      </c>
      <c r="G90" s="17">
        <f>Assumptions!$D37</f>
        <v>75000</v>
      </c>
      <c r="H90" s="17">
        <f>Assumptions!$D37</f>
        <v>75000</v>
      </c>
      <c r="I90" s="17">
        <f>Assumptions!$D37</f>
        <v>75000</v>
      </c>
      <c r="J90" s="17">
        <f>Assumptions!$D37</f>
        <v>75000</v>
      </c>
      <c r="K90" s="17">
        <f>Assumptions!$D37</f>
        <v>75000</v>
      </c>
      <c r="L90" s="17">
        <f>Assumptions!$D37</f>
        <v>75000</v>
      </c>
      <c r="M90" s="17">
        <f>Assumptions!$D37</f>
        <v>75000</v>
      </c>
    </row>
    <row r="91">
      <c r="A91" s="3" t="s">
        <v>39</v>
      </c>
      <c r="B91" s="17">
        <f>Assumptions!$D38</f>
        <v>40000</v>
      </c>
      <c r="C91" s="17">
        <f>Assumptions!$D38</f>
        <v>40000</v>
      </c>
      <c r="D91" s="17">
        <f>Assumptions!$D38</f>
        <v>40000</v>
      </c>
      <c r="E91" s="17">
        <f>Assumptions!$D38</f>
        <v>40000</v>
      </c>
      <c r="F91" s="17">
        <f>Assumptions!$D38</f>
        <v>40000</v>
      </c>
      <c r="G91" s="17">
        <f>Assumptions!$D38</f>
        <v>40000</v>
      </c>
      <c r="H91" s="17">
        <f>Assumptions!$D38</f>
        <v>40000</v>
      </c>
      <c r="I91" s="17">
        <f>Assumptions!$D38</f>
        <v>40000</v>
      </c>
      <c r="J91" s="17">
        <f>Assumptions!$D38</f>
        <v>40000</v>
      </c>
      <c r="K91" s="17">
        <f>Assumptions!$D38</f>
        <v>40000</v>
      </c>
      <c r="L91" s="17">
        <f>Assumptions!$D38</f>
        <v>40000</v>
      </c>
      <c r="M91" s="17">
        <f>Assumptions!$D38</f>
        <v>40000</v>
      </c>
    </row>
    <row r="92">
      <c r="A92" s="3" t="s">
        <v>40</v>
      </c>
      <c r="B92" s="17">
        <f>Assumptions!$D39</f>
        <v>70000</v>
      </c>
      <c r="C92" s="17">
        <f>Assumptions!$D39</f>
        <v>70000</v>
      </c>
      <c r="D92" s="17">
        <f>Assumptions!$D39</f>
        <v>70000</v>
      </c>
      <c r="E92" s="17">
        <f>Assumptions!$D39</f>
        <v>70000</v>
      </c>
      <c r="F92" s="17">
        <f>Assumptions!$D39</f>
        <v>70000</v>
      </c>
      <c r="G92" s="17">
        <f>Assumptions!$D39</f>
        <v>70000</v>
      </c>
      <c r="H92" s="17">
        <f>Assumptions!$D39</f>
        <v>70000</v>
      </c>
      <c r="I92" s="17">
        <f>Assumptions!$D39</f>
        <v>70000</v>
      </c>
      <c r="J92" s="17">
        <f>Assumptions!$D39</f>
        <v>70000</v>
      </c>
      <c r="K92" s="17">
        <f>Assumptions!$D39</f>
        <v>70000</v>
      </c>
      <c r="L92" s="17">
        <f>Assumptions!$D39</f>
        <v>70000</v>
      </c>
      <c r="M92" s="17">
        <f>Assumptions!$D39</f>
        <v>70000</v>
      </c>
    </row>
    <row r="93">
      <c r="A93" s="3"/>
    </row>
    <row r="94">
      <c r="A94" s="3" t="s">
        <v>66</v>
      </c>
      <c r="B94" s="17">
        <f t="shared" ref="B94:M94" si="7">B87+B90+B91+B92</f>
        <v>23092477</v>
      </c>
      <c r="C94" s="17">
        <f t="shared" si="7"/>
        <v>23522401.04</v>
      </c>
      <c r="D94" s="17">
        <f t="shared" si="7"/>
        <v>23960655.62</v>
      </c>
      <c r="E94" s="17">
        <f t="shared" si="7"/>
        <v>24407404.96</v>
      </c>
      <c r="F94" s="17">
        <f t="shared" si="7"/>
        <v>24862816.57</v>
      </c>
      <c r="G94" s="17">
        <f t="shared" si="7"/>
        <v>25327061.26</v>
      </c>
      <c r="H94" s="17">
        <f t="shared" si="7"/>
        <v>25800313.26</v>
      </c>
      <c r="I94" s="17">
        <f t="shared" si="7"/>
        <v>26282750.26</v>
      </c>
      <c r="J94" s="17">
        <f t="shared" si="7"/>
        <v>26774553.48</v>
      </c>
      <c r="K94" s="17">
        <f t="shared" si="7"/>
        <v>27275907.75</v>
      </c>
      <c r="L94" s="17">
        <f t="shared" si="7"/>
        <v>27787001.6</v>
      </c>
      <c r="M94" s="17">
        <f t="shared" si="7"/>
        <v>28308027.27</v>
      </c>
    </row>
    <row r="95">
      <c r="A95" s="3"/>
    </row>
    <row r="96">
      <c r="A96" s="3" t="s">
        <v>67</v>
      </c>
      <c r="B96" s="17">
        <f t="shared" ref="B96:M96" si="8">B7-B94</f>
        <v>1722523</v>
      </c>
      <c r="C96" s="17">
        <f t="shared" si="8"/>
        <v>1759454.337</v>
      </c>
      <c r="D96" s="17">
        <f t="shared" si="8"/>
        <v>1797113.415</v>
      </c>
      <c r="E96" s="17">
        <f t="shared" si="8"/>
        <v>1835514.706</v>
      </c>
      <c r="F96" s="17">
        <f t="shared" si="8"/>
        <v>1874672.972</v>
      </c>
      <c r="G96" s="17">
        <f t="shared" si="8"/>
        <v>1914603.269</v>
      </c>
      <c r="H96" s="17">
        <f t="shared" si="8"/>
        <v>1955320.955</v>
      </c>
      <c r="I96" s="17">
        <f t="shared" si="8"/>
        <v>1996841.695</v>
      </c>
      <c r="J96" s="17">
        <f t="shared" si="8"/>
        <v>2039181.465</v>
      </c>
      <c r="K96" s="17">
        <f t="shared" si="8"/>
        <v>2082356.562</v>
      </c>
      <c r="L96" s="17">
        <f t="shared" si="8"/>
        <v>2126383.609</v>
      </c>
      <c r="M96" s="17">
        <f t="shared" si="8"/>
        <v>2171279.561</v>
      </c>
    </row>
    <row r="97">
      <c r="A97" s="3"/>
    </row>
    <row r="98">
      <c r="A98" s="3"/>
    </row>
    <row r="99">
      <c r="A99" s="3"/>
    </row>
    <row r="100">
      <c r="A100"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3" t="s">
        <v>57</v>
      </c>
    </row>
    <row r="3">
      <c r="A3" s="3" t="s">
        <v>17</v>
      </c>
      <c r="B3" s="17">
        <f>'Sales and Costs-S1'!B3+'Sales and Costs-S2'!B3+'Sales and Costs-S3'!B3</f>
        <v>35840000</v>
      </c>
      <c r="C3" s="17">
        <f>'Sales and Costs-S1'!C3+'Sales and Costs-S2'!C3+'Sales and Costs-S3'!C3</f>
        <v>36796165.5</v>
      </c>
      <c r="D3" s="17">
        <f>'Sales and Costs-S1'!D3+'Sales and Costs-S2'!D3+'Sales and Costs-S3'!D3</f>
        <v>37778981.67</v>
      </c>
      <c r="E3" s="17">
        <f>'Sales and Costs-S1'!E3+'Sales and Costs-S2'!E3+'Sales and Costs-S3'!E3</f>
        <v>38789223.9</v>
      </c>
      <c r="F3" s="17">
        <f>'Sales and Costs-S1'!F3+'Sales and Costs-S2'!F3+'Sales and Costs-S3'!F3</f>
        <v>39827691.07</v>
      </c>
      <c r="G3" s="17">
        <f>'Sales and Costs-S1'!G3+'Sales and Costs-S2'!G3+'Sales and Costs-S3'!G3</f>
        <v>40895206.27</v>
      </c>
      <c r="H3" s="17">
        <f>'Sales and Costs-S1'!H3+'Sales and Costs-S2'!H3+'Sales and Costs-S3'!H3</f>
        <v>41992617.54</v>
      </c>
      <c r="I3" s="17">
        <f>'Sales and Costs-S1'!I3+'Sales and Costs-S2'!I3+'Sales and Costs-S3'!I3</f>
        <v>43120798.67</v>
      </c>
      <c r="J3" s="17">
        <f>'Sales and Costs-S1'!J3+'Sales and Costs-S2'!J3+'Sales and Costs-S3'!J3</f>
        <v>44280650.04</v>
      </c>
      <c r="K3" s="17">
        <f>'Sales and Costs-S1'!K3+'Sales and Costs-S2'!K3+'Sales and Costs-S3'!K3</f>
        <v>45473099.38</v>
      </c>
      <c r="L3" s="17">
        <f>'Sales and Costs-S1'!L3+'Sales and Costs-S2'!L3+'Sales and Costs-S3'!L3</f>
        <v>46699102.7</v>
      </c>
      <c r="M3" s="17">
        <f>'Sales and Costs-S1'!M3+'Sales and Costs-S2'!M3+'Sales and Costs-S3'!M3</f>
        <v>47959645.16</v>
      </c>
    </row>
    <row r="4">
      <c r="A4" s="3" t="s">
        <v>54</v>
      </c>
      <c r="B4" s="17">
        <f>'Sales and Costs-S1'!B4+'Sales and Costs-S2'!B4+'Sales and Costs-S3'!B4</f>
        <v>47210000</v>
      </c>
      <c r="C4" s="17">
        <f>'Sales and Costs-S1'!C4+'Sales and Costs-S2'!C4+'Sales and Costs-S3'!C4</f>
        <v>48294797</v>
      </c>
      <c r="D4" s="17">
        <f>'Sales and Costs-S1'!D4+'Sales and Costs-S2'!D4+'Sales and Costs-S3'!D4</f>
        <v>49405366.23</v>
      </c>
      <c r="E4" s="17">
        <f>'Sales and Costs-S1'!E4+'Sales and Costs-S2'!E4+'Sales and Costs-S3'!E4</f>
        <v>50542341.56</v>
      </c>
      <c r="F4" s="17">
        <f>'Sales and Costs-S1'!F4+'Sales and Costs-S2'!F4+'Sales and Costs-S3'!F4</f>
        <v>51706372.96</v>
      </c>
      <c r="G4" s="17">
        <f>'Sales and Costs-S1'!G4+'Sales and Costs-S2'!G4+'Sales and Costs-S3'!G4</f>
        <v>52898126.97</v>
      </c>
      <c r="H4" s="17">
        <f>'Sales and Costs-S1'!H4+'Sales and Costs-S2'!H4+'Sales and Costs-S3'!H4</f>
        <v>54118287.09</v>
      </c>
      <c r="I4" s="17">
        <f>'Sales and Costs-S1'!I4+'Sales and Costs-S2'!I4+'Sales and Costs-S3'!I4</f>
        <v>55367554.25</v>
      </c>
      <c r="J4" s="17">
        <f>'Sales and Costs-S1'!J4+'Sales and Costs-S2'!J4+'Sales and Costs-S3'!J4</f>
        <v>56646647.28</v>
      </c>
      <c r="K4" s="17">
        <f>'Sales and Costs-S1'!K4+'Sales and Costs-S2'!K4+'Sales and Costs-S3'!K4</f>
        <v>57956303.33</v>
      </c>
      <c r="L4" s="17">
        <f>'Sales and Costs-S1'!L4+'Sales and Costs-S2'!L4+'Sales and Costs-S3'!L4</f>
        <v>59297278.41</v>
      </c>
      <c r="M4" s="17">
        <f>'Sales and Costs-S1'!M4+'Sales and Costs-S2'!M4+'Sales and Costs-S3'!M4</f>
        <v>60670347.86</v>
      </c>
    </row>
    <row r="5">
      <c r="A5" s="3" t="s">
        <v>55</v>
      </c>
      <c r="B5" s="17">
        <f>'Sales and Costs-S1'!B5+'Sales and Costs-S2'!B5+'Sales and Costs-S3'!B5</f>
        <v>5035000</v>
      </c>
      <c r="C5" s="17">
        <f>'Sales and Costs-S1'!C5+'Sales and Costs-S2'!C5+'Sales and Costs-S3'!C5</f>
        <v>5145163.875</v>
      </c>
      <c r="D5" s="17">
        <f>'Sales and Costs-S1'!D5+'Sales and Costs-S2'!D5+'Sales and Costs-S3'!D5</f>
        <v>5258137.397</v>
      </c>
      <c r="E5" s="17">
        <f>'Sales and Costs-S1'!E5+'Sales and Costs-S2'!E5+'Sales and Costs-S3'!E5</f>
        <v>5373998.864</v>
      </c>
      <c r="F5" s="17">
        <f>'Sales and Costs-S1'!F5+'Sales and Costs-S2'!F5+'Sales and Costs-S3'!F5</f>
        <v>5492828.857</v>
      </c>
      <c r="G5" s="17">
        <f>'Sales and Costs-S1'!G5+'Sales and Costs-S2'!G5+'Sales and Costs-S3'!G5</f>
        <v>5614710.3</v>
      </c>
      <c r="H5" s="17">
        <f>'Sales and Costs-S1'!H5+'Sales and Costs-S2'!H5+'Sales and Costs-S3'!H5</f>
        <v>5739728.537</v>
      </c>
      <c r="I5" s="17">
        <f>'Sales and Costs-S1'!I5+'Sales and Costs-S2'!I5+'Sales and Costs-S3'!I5</f>
        <v>5867971.4</v>
      </c>
      <c r="J5" s="17">
        <f>'Sales and Costs-S1'!J5+'Sales and Costs-S2'!J5+'Sales and Costs-S3'!J5</f>
        <v>5999529.286</v>
      </c>
      <c r="K5" s="17">
        <f>'Sales and Costs-S1'!K5+'Sales and Costs-S2'!K5+'Sales and Costs-S3'!K5</f>
        <v>6134495.23</v>
      </c>
      <c r="L5" s="17">
        <f>'Sales and Costs-S1'!L5+'Sales and Costs-S2'!L5+'Sales and Costs-S3'!L5</f>
        <v>6272964.983</v>
      </c>
      <c r="M5" s="17">
        <f>'Sales and Costs-S1'!M5+'Sales and Costs-S2'!M5+'Sales and Costs-S3'!M5</f>
        <v>6415037.098</v>
      </c>
    </row>
    <row r="6">
      <c r="A6" s="3" t="s">
        <v>20</v>
      </c>
      <c r="B6" s="17">
        <f>'Sales and Costs-S1'!B6+'Sales and Costs-S2'!B6+'Sales and Costs-S3'!B6</f>
        <v>9740000</v>
      </c>
      <c r="C6" s="17">
        <f>'Sales and Costs-S1'!C6+'Sales and Costs-S2'!C6+'Sales and Costs-S3'!C6</f>
        <v>9958656</v>
      </c>
      <c r="D6" s="17">
        <f>'Sales and Costs-S1'!D6+'Sales and Costs-S2'!D6+'Sales and Costs-S3'!D6</f>
        <v>10182853.33</v>
      </c>
      <c r="E6" s="17">
        <f>'Sales and Costs-S1'!E6+'Sales and Costs-S2'!E6+'Sales and Costs-S3'!E6</f>
        <v>10412742.56</v>
      </c>
      <c r="F6" s="17">
        <f>'Sales and Costs-S1'!F6+'Sales and Costs-S2'!F6+'Sales and Costs-S3'!F6</f>
        <v>10648478.5</v>
      </c>
      <c r="G6" s="17">
        <f>'Sales and Costs-S1'!G6+'Sales and Costs-S2'!G6+'Sales and Costs-S3'!G6</f>
        <v>10890220.36</v>
      </c>
      <c r="H6" s="17">
        <f>'Sales and Costs-S1'!H6+'Sales and Costs-S2'!H6+'Sales and Costs-S3'!H6</f>
        <v>11138131.84</v>
      </c>
      <c r="I6" s="17">
        <f>'Sales and Costs-S1'!I6+'Sales and Costs-S2'!I6+'Sales and Costs-S3'!I6</f>
        <v>11392381.28</v>
      </c>
      <c r="J6" s="17">
        <f>'Sales and Costs-S1'!J6+'Sales and Costs-S2'!J6+'Sales and Costs-S3'!J6</f>
        <v>11653141.79</v>
      </c>
      <c r="K6" s="17">
        <f>'Sales and Costs-S1'!K6+'Sales and Costs-S2'!K6+'Sales and Costs-S3'!K6</f>
        <v>11920591.39</v>
      </c>
      <c r="L6" s="17">
        <f>'Sales and Costs-S1'!L6+'Sales and Costs-S2'!L6+'Sales and Costs-S3'!L6</f>
        <v>12194913.14</v>
      </c>
      <c r="M6" s="17">
        <f>'Sales and Costs-S1'!M6+'Sales and Costs-S2'!M6+'Sales and Costs-S3'!M6</f>
        <v>12476295.32</v>
      </c>
    </row>
    <row r="7">
      <c r="A7" s="3" t="s">
        <v>58</v>
      </c>
      <c r="B7" s="17">
        <f t="shared" ref="B7:M7" si="1">SUM(B3:B6)</f>
        <v>97825000</v>
      </c>
      <c r="C7" s="17">
        <f t="shared" si="1"/>
        <v>100194782.4</v>
      </c>
      <c r="D7" s="17">
        <f t="shared" si="1"/>
        <v>102625338.6</v>
      </c>
      <c r="E7" s="17">
        <f t="shared" si="1"/>
        <v>105118306.9</v>
      </c>
      <c r="F7" s="17">
        <f t="shared" si="1"/>
        <v>107675371.4</v>
      </c>
      <c r="G7" s="17">
        <f t="shared" si="1"/>
        <v>110298263.9</v>
      </c>
      <c r="H7" s="17">
        <f t="shared" si="1"/>
        <v>112988765</v>
      </c>
      <c r="I7" s="17">
        <f t="shared" si="1"/>
        <v>115748705.6</v>
      </c>
      <c r="J7" s="17">
        <f t="shared" si="1"/>
        <v>118579968.4</v>
      </c>
      <c r="K7" s="17">
        <f t="shared" si="1"/>
        <v>121484489.3</v>
      </c>
      <c r="L7" s="17">
        <f t="shared" si="1"/>
        <v>124464259.2</v>
      </c>
      <c r="M7" s="17">
        <f t="shared" si="1"/>
        <v>127521325.4</v>
      </c>
    </row>
    <row r="8">
      <c r="A8" s="3"/>
    </row>
    <row r="9">
      <c r="A9" s="3" t="s">
        <v>28</v>
      </c>
    </row>
    <row r="10">
      <c r="A10" s="3" t="s">
        <v>17</v>
      </c>
    </row>
    <row r="11">
      <c r="A11" s="3" t="s">
        <v>29</v>
      </c>
      <c r="B11" s="17">
        <f>'Sales and Costs-S1'!B11+'Sales and Costs-S2'!B11+'Sales and Costs-S3'!B11</f>
        <v>4300800</v>
      </c>
      <c r="C11" s="17">
        <f>'Sales and Costs-S1'!C11+'Sales and Costs-S2'!C11+'Sales and Costs-S3'!C11</f>
        <v>4415539.86</v>
      </c>
      <c r="D11" s="17">
        <f>'Sales and Costs-S1'!D11+'Sales and Costs-S2'!D11+'Sales and Costs-S3'!D11</f>
        <v>4533477.8</v>
      </c>
      <c r="E11" s="17">
        <f>'Sales and Costs-S1'!E11+'Sales and Costs-S2'!E11+'Sales and Costs-S3'!E11</f>
        <v>4654706.868</v>
      </c>
      <c r="F11" s="17">
        <f>'Sales and Costs-S1'!F11+'Sales and Costs-S2'!F11+'Sales and Costs-S3'!F11</f>
        <v>4779322.929</v>
      </c>
      <c r="G11" s="17">
        <f>'Sales and Costs-S1'!G11+'Sales and Costs-S2'!G11+'Sales and Costs-S3'!G11</f>
        <v>4907424.752</v>
      </c>
      <c r="H11" s="17">
        <f>'Sales and Costs-S1'!H11+'Sales and Costs-S2'!H11+'Sales and Costs-S3'!H11</f>
        <v>5039114.105</v>
      </c>
      <c r="I11" s="17">
        <f>'Sales and Costs-S1'!I11+'Sales and Costs-S2'!I11+'Sales and Costs-S3'!I11</f>
        <v>5174495.841</v>
      </c>
      <c r="J11" s="17">
        <f>'Sales and Costs-S1'!J11+'Sales and Costs-S2'!J11+'Sales and Costs-S3'!J11</f>
        <v>5313678.005</v>
      </c>
      <c r="K11" s="17">
        <f>'Sales and Costs-S1'!K11+'Sales and Costs-S2'!K11+'Sales and Costs-S3'!K11</f>
        <v>5456771.925</v>
      </c>
      <c r="L11" s="17">
        <f>'Sales and Costs-S1'!L11+'Sales and Costs-S2'!L11+'Sales and Costs-S3'!L11</f>
        <v>5603892.324</v>
      </c>
      <c r="M11" s="17">
        <f>'Sales and Costs-S1'!M11+'Sales and Costs-S2'!M11+'Sales and Costs-S3'!M11</f>
        <v>5755157.419</v>
      </c>
    </row>
    <row r="12">
      <c r="A12" s="3" t="s">
        <v>30</v>
      </c>
      <c r="B12" s="17">
        <f>'Sales and Costs-S1'!B12+'Sales and Costs-S2'!B12+'Sales and Costs-S3'!B12</f>
        <v>2867200</v>
      </c>
      <c r="C12" s="17">
        <f>'Sales and Costs-S1'!C12+'Sales and Costs-S2'!C12+'Sales and Costs-S3'!C12</f>
        <v>2943693.24</v>
      </c>
      <c r="D12" s="17">
        <f>'Sales and Costs-S1'!D12+'Sales and Costs-S2'!D12+'Sales and Costs-S3'!D12</f>
        <v>3022318.533</v>
      </c>
      <c r="E12" s="17">
        <f>'Sales and Costs-S1'!E12+'Sales and Costs-S2'!E12+'Sales and Costs-S3'!E12</f>
        <v>3103137.912</v>
      </c>
      <c r="F12" s="17">
        <f>'Sales and Costs-S1'!F12+'Sales and Costs-S2'!F12+'Sales and Costs-S3'!F12</f>
        <v>3186215.286</v>
      </c>
      <c r="G12" s="17">
        <f>'Sales and Costs-S1'!G12+'Sales and Costs-S2'!G12+'Sales and Costs-S3'!G12</f>
        <v>3271616.502</v>
      </c>
      <c r="H12" s="17">
        <f>'Sales and Costs-S1'!H12+'Sales and Costs-S2'!H12+'Sales and Costs-S3'!H12</f>
        <v>3359409.403</v>
      </c>
      <c r="I12" s="17">
        <f>'Sales and Costs-S1'!I12+'Sales and Costs-S2'!I12+'Sales and Costs-S3'!I12</f>
        <v>3449663.894</v>
      </c>
      <c r="J12" s="17">
        <f>'Sales and Costs-S1'!J12+'Sales and Costs-S2'!J12+'Sales and Costs-S3'!J12</f>
        <v>3542452.003</v>
      </c>
      <c r="K12" s="17">
        <f>'Sales and Costs-S1'!K12+'Sales and Costs-S2'!K12+'Sales and Costs-S3'!K12</f>
        <v>3637847.95</v>
      </c>
      <c r="L12" s="17">
        <f>'Sales and Costs-S1'!L12+'Sales and Costs-S2'!L12+'Sales and Costs-S3'!L12</f>
        <v>3735928.216</v>
      </c>
      <c r="M12" s="17">
        <f>'Sales and Costs-S1'!M12+'Sales and Costs-S2'!M12+'Sales and Costs-S3'!M12</f>
        <v>3836771.613</v>
      </c>
    </row>
    <row r="13">
      <c r="A13" s="3" t="s">
        <v>31</v>
      </c>
      <c r="B13" s="17">
        <f>'Sales and Costs-S1'!B13+'Sales and Costs-S2'!B13+'Sales and Costs-S3'!B13</f>
        <v>5376000</v>
      </c>
      <c r="C13" s="17">
        <f>'Sales and Costs-S1'!C13+'Sales and Costs-S2'!C13+'Sales and Costs-S3'!C13</f>
        <v>5519424.825</v>
      </c>
      <c r="D13" s="17">
        <f>'Sales and Costs-S1'!D13+'Sales and Costs-S2'!D13+'Sales and Costs-S3'!D13</f>
        <v>5666847.25</v>
      </c>
      <c r="E13" s="17">
        <f>'Sales and Costs-S1'!E13+'Sales and Costs-S2'!E13+'Sales and Costs-S3'!E13</f>
        <v>5818383.585</v>
      </c>
      <c r="F13" s="17">
        <f>'Sales and Costs-S1'!F13+'Sales and Costs-S2'!F13+'Sales and Costs-S3'!F13</f>
        <v>5974153.661</v>
      </c>
      <c r="G13" s="17">
        <f>'Sales and Costs-S1'!G13+'Sales and Costs-S2'!G13+'Sales and Costs-S3'!G13</f>
        <v>6134280.94</v>
      </c>
      <c r="H13" s="17">
        <f>'Sales and Costs-S1'!H13+'Sales and Costs-S2'!H13+'Sales and Costs-S3'!H13</f>
        <v>6298892.631</v>
      </c>
      <c r="I13" s="17">
        <f>'Sales and Costs-S1'!I13+'Sales and Costs-S2'!I13+'Sales and Costs-S3'!I13</f>
        <v>6468119.801</v>
      </c>
      <c r="J13" s="17">
        <f>'Sales and Costs-S1'!J13+'Sales and Costs-S2'!J13+'Sales and Costs-S3'!J13</f>
        <v>6642097.506</v>
      </c>
      <c r="K13" s="17">
        <f>'Sales and Costs-S1'!K13+'Sales and Costs-S2'!K13+'Sales and Costs-S3'!K13</f>
        <v>6820964.907</v>
      </c>
      <c r="L13" s="17">
        <f>'Sales and Costs-S1'!L13+'Sales and Costs-S2'!L13+'Sales and Costs-S3'!L13</f>
        <v>7004865.405</v>
      </c>
      <c r="M13" s="17">
        <f>'Sales and Costs-S1'!M13+'Sales and Costs-S2'!M13+'Sales and Costs-S3'!M13</f>
        <v>7193946.774</v>
      </c>
    </row>
    <row r="14">
      <c r="A14" s="3" t="s">
        <v>32</v>
      </c>
      <c r="B14" s="17">
        <f>'Sales and Costs-S1'!B14+'Sales and Costs-S2'!B14+'Sales and Costs-S3'!B14</f>
        <v>7168000</v>
      </c>
      <c r="C14" s="17">
        <f>'Sales and Costs-S1'!C14+'Sales and Costs-S2'!C14+'Sales and Costs-S3'!C14</f>
        <v>7359233.1</v>
      </c>
      <c r="D14" s="17">
        <f>'Sales and Costs-S1'!D14+'Sales and Costs-S2'!D14+'Sales and Costs-S3'!D14</f>
        <v>7555796.333</v>
      </c>
      <c r="E14" s="17">
        <f>'Sales and Costs-S1'!E14+'Sales and Costs-S2'!E14+'Sales and Costs-S3'!E14</f>
        <v>7757844.78</v>
      </c>
      <c r="F14" s="17">
        <f>'Sales and Costs-S1'!F14+'Sales and Costs-S2'!F14+'Sales and Costs-S3'!F14</f>
        <v>7965538.214</v>
      </c>
      <c r="G14" s="17">
        <f>'Sales and Costs-S1'!G14+'Sales and Costs-S2'!G14+'Sales and Costs-S3'!G14</f>
        <v>8179041.254</v>
      </c>
      <c r="H14" s="17">
        <f>'Sales and Costs-S1'!H14+'Sales and Costs-S2'!H14+'Sales and Costs-S3'!H14</f>
        <v>8398523.508</v>
      </c>
      <c r="I14" s="17">
        <f>'Sales and Costs-S1'!I14+'Sales and Costs-S2'!I14+'Sales and Costs-S3'!I14</f>
        <v>8624159.735</v>
      </c>
      <c r="J14" s="17">
        <f>'Sales and Costs-S1'!J14+'Sales and Costs-S2'!J14+'Sales and Costs-S3'!J14</f>
        <v>8856130.008</v>
      </c>
      <c r="K14" s="17">
        <f>'Sales and Costs-S1'!K14+'Sales and Costs-S2'!K14+'Sales and Costs-S3'!K14</f>
        <v>9094619.875</v>
      </c>
      <c r="L14" s="17">
        <f>'Sales and Costs-S1'!L14+'Sales and Costs-S2'!L14+'Sales and Costs-S3'!L14</f>
        <v>9339820.54</v>
      </c>
      <c r="M14" s="17">
        <f>'Sales and Costs-S1'!M14+'Sales and Costs-S2'!M14+'Sales and Costs-S3'!M14</f>
        <v>9591929.032</v>
      </c>
    </row>
    <row r="15">
      <c r="A15" s="3" t="s">
        <v>33</v>
      </c>
      <c r="B15" s="17">
        <f>'Sales and Costs-S1'!B15+'Sales and Costs-S2'!B15+'Sales and Costs-S3'!B15</f>
        <v>6451200</v>
      </c>
      <c r="C15" s="17">
        <f>'Sales and Costs-S1'!C15+'Sales and Costs-S2'!C15+'Sales and Costs-S3'!C15</f>
        <v>6623309.79</v>
      </c>
      <c r="D15" s="17">
        <f>'Sales and Costs-S1'!D15+'Sales and Costs-S2'!D15+'Sales and Costs-S3'!D15</f>
        <v>6800216.7</v>
      </c>
      <c r="E15" s="17">
        <f>'Sales and Costs-S1'!E15+'Sales and Costs-S2'!E15+'Sales and Costs-S3'!E15</f>
        <v>6982060.302</v>
      </c>
      <c r="F15" s="17">
        <f>'Sales and Costs-S1'!F15+'Sales and Costs-S2'!F15+'Sales and Costs-S3'!F15</f>
        <v>7168984.393</v>
      </c>
      <c r="G15" s="17">
        <f>'Sales and Costs-S1'!G15+'Sales and Costs-S2'!G15+'Sales and Costs-S3'!G15</f>
        <v>7361137.128</v>
      </c>
      <c r="H15" s="17">
        <f>'Sales and Costs-S1'!H15+'Sales and Costs-S2'!H15+'Sales and Costs-S3'!H15</f>
        <v>7558671.157</v>
      </c>
      <c r="I15" s="17">
        <f>'Sales and Costs-S1'!I15+'Sales and Costs-S2'!I15+'Sales and Costs-S3'!I15</f>
        <v>7761743.761</v>
      </c>
      <c r="J15" s="17">
        <f>'Sales and Costs-S1'!J15+'Sales and Costs-S2'!J15+'Sales and Costs-S3'!J15</f>
        <v>7970517.007</v>
      </c>
      <c r="K15" s="17">
        <f>'Sales and Costs-S1'!K15+'Sales and Costs-S2'!K15+'Sales and Costs-S3'!K15</f>
        <v>8185157.888</v>
      </c>
      <c r="L15" s="17">
        <f>'Sales and Costs-S1'!L15+'Sales and Costs-S2'!L15+'Sales and Costs-S3'!L15</f>
        <v>8405838.486</v>
      </c>
      <c r="M15" s="17">
        <f>'Sales and Costs-S1'!M15+'Sales and Costs-S2'!M15+'Sales and Costs-S3'!M15</f>
        <v>8632736.129</v>
      </c>
    </row>
    <row r="16">
      <c r="A16" s="3" t="s">
        <v>34</v>
      </c>
      <c r="B16" s="17">
        <f>'Sales and Costs-S1'!B16+'Sales and Costs-S2'!B16+'Sales and Costs-S3'!B16</f>
        <v>3584000</v>
      </c>
      <c r="C16" s="17">
        <f>'Sales and Costs-S1'!C16+'Sales and Costs-S2'!C16+'Sales and Costs-S3'!C16</f>
        <v>3679616.55</v>
      </c>
      <c r="D16" s="17">
        <f>'Sales and Costs-S1'!D16+'Sales and Costs-S2'!D16+'Sales and Costs-S3'!D16</f>
        <v>3777898.167</v>
      </c>
      <c r="E16" s="17">
        <f>'Sales and Costs-S1'!E16+'Sales and Costs-S2'!E16+'Sales and Costs-S3'!E16</f>
        <v>3878922.39</v>
      </c>
      <c r="F16" s="17">
        <f>'Sales and Costs-S1'!F16+'Sales and Costs-S2'!F16+'Sales and Costs-S3'!F16</f>
        <v>3982769.107</v>
      </c>
      <c r="G16" s="17">
        <f>'Sales and Costs-S1'!G16+'Sales and Costs-S2'!G16+'Sales and Costs-S3'!G16</f>
        <v>4089520.627</v>
      </c>
      <c r="H16" s="17">
        <f>'Sales and Costs-S1'!H16+'Sales and Costs-S2'!H16+'Sales and Costs-S3'!H16</f>
        <v>4199261.754</v>
      </c>
      <c r="I16" s="17">
        <f>'Sales and Costs-S1'!I16+'Sales and Costs-S2'!I16+'Sales and Costs-S3'!I16</f>
        <v>4312079.867</v>
      </c>
      <c r="J16" s="17">
        <f>'Sales and Costs-S1'!J16+'Sales and Costs-S2'!J16+'Sales and Costs-S3'!J16</f>
        <v>4428065.004</v>
      </c>
      <c r="K16" s="17">
        <f>'Sales and Costs-S1'!K16+'Sales and Costs-S2'!K16+'Sales and Costs-S3'!K16</f>
        <v>4547309.938</v>
      </c>
      <c r="L16" s="17">
        <f>'Sales and Costs-S1'!L16+'Sales and Costs-S2'!L16+'Sales and Costs-S3'!L16</f>
        <v>4669910.27</v>
      </c>
      <c r="M16" s="17">
        <f>'Sales and Costs-S1'!M16+'Sales and Costs-S2'!M16+'Sales and Costs-S3'!M16</f>
        <v>4795964.516</v>
      </c>
    </row>
    <row r="17">
      <c r="A17" s="3" t="s">
        <v>35</v>
      </c>
      <c r="B17" s="17">
        <f>'Sales and Costs-S1'!B17+'Sales and Costs-S2'!B17+'Sales and Costs-S3'!B17</f>
        <v>6092800</v>
      </c>
      <c r="C17" s="17">
        <f>'Sales and Costs-S1'!C17+'Sales and Costs-S2'!C17+'Sales and Costs-S3'!C17</f>
        <v>6255348.135</v>
      </c>
      <c r="D17" s="17">
        <f>'Sales and Costs-S1'!D17+'Sales and Costs-S2'!D17+'Sales and Costs-S3'!D17</f>
        <v>6422426.883</v>
      </c>
      <c r="E17" s="17">
        <f>'Sales and Costs-S1'!E17+'Sales and Costs-S2'!E17+'Sales and Costs-S3'!E17</f>
        <v>6594168.063</v>
      </c>
      <c r="F17" s="17">
        <f>'Sales and Costs-S1'!F17+'Sales and Costs-S2'!F17+'Sales and Costs-S3'!F17</f>
        <v>6770707.482</v>
      </c>
      <c r="G17" s="17">
        <f>'Sales and Costs-S1'!G17+'Sales and Costs-S2'!G17+'Sales and Costs-S3'!G17</f>
        <v>6952185.066</v>
      </c>
      <c r="H17" s="17">
        <f>'Sales and Costs-S1'!H17+'Sales and Costs-S2'!H17+'Sales and Costs-S3'!H17</f>
        <v>7138744.981</v>
      </c>
      <c r="I17" s="17">
        <f>'Sales and Costs-S1'!I17+'Sales and Costs-S2'!I17+'Sales and Costs-S3'!I17</f>
        <v>7330535.775</v>
      </c>
      <c r="J17" s="17">
        <f>'Sales and Costs-S1'!J17+'Sales and Costs-S2'!J17+'Sales and Costs-S3'!J17</f>
        <v>7527710.506</v>
      </c>
      <c r="K17" s="17">
        <f>'Sales and Costs-S1'!K17+'Sales and Costs-S2'!K17+'Sales and Costs-S3'!K17</f>
        <v>7730426.894</v>
      </c>
      <c r="L17" s="17">
        <f>'Sales and Costs-S1'!L17+'Sales and Costs-S2'!L17+'Sales and Costs-S3'!L17</f>
        <v>7938847.459</v>
      </c>
      <c r="M17" s="17">
        <f>'Sales and Costs-S1'!M17+'Sales and Costs-S2'!M17+'Sales and Costs-S3'!M17</f>
        <v>8153139.677</v>
      </c>
    </row>
    <row r="18">
      <c r="A18" s="3"/>
    </row>
    <row r="19">
      <c r="A19" s="3" t="s">
        <v>54</v>
      </c>
    </row>
    <row r="20">
      <c r="A20" s="3" t="s">
        <v>29</v>
      </c>
      <c r="B20" s="17">
        <f>'Sales and Costs-S1'!B20+'Sales and Costs-S2'!B20+'Sales and Costs-S3'!B20</f>
        <v>4721000</v>
      </c>
      <c r="C20" s="17">
        <f>'Sales and Costs-S1'!C20+'Sales and Costs-S2'!C20+'Sales and Costs-S3'!C20</f>
        <v>4829479.7</v>
      </c>
      <c r="D20" s="17">
        <f>'Sales and Costs-S1'!D20+'Sales and Costs-S2'!D20+'Sales and Costs-S3'!D20</f>
        <v>4940536.623</v>
      </c>
      <c r="E20" s="17">
        <f>'Sales and Costs-S1'!E20+'Sales and Costs-S2'!E20+'Sales and Costs-S3'!E20</f>
        <v>5054234.156</v>
      </c>
      <c r="F20" s="17">
        <f>'Sales and Costs-S1'!F20+'Sales and Costs-S2'!F20+'Sales and Costs-S3'!F20</f>
        <v>5170637.296</v>
      </c>
      <c r="G20" s="17">
        <f>'Sales and Costs-S1'!G20+'Sales and Costs-S2'!G20+'Sales and Costs-S3'!G20</f>
        <v>5289812.697</v>
      </c>
      <c r="H20" s="17">
        <f>'Sales and Costs-S1'!H20+'Sales and Costs-S2'!H20+'Sales and Costs-S3'!H20</f>
        <v>5411828.709</v>
      </c>
      <c r="I20" s="17">
        <f>'Sales and Costs-S1'!I20+'Sales and Costs-S2'!I20+'Sales and Costs-S3'!I20</f>
        <v>5536755.425</v>
      </c>
      <c r="J20" s="17">
        <f>'Sales and Costs-S1'!J20+'Sales and Costs-S2'!J20+'Sales and Costs-S3'!J20</f>
        <v>5664664.728</v>
      </c>
      <c r="K20" s="17">
        <f>'Sales and Costs-S1'!K20+'Sales and Costs-S2'!K20+'Sales and Costs-S3'!K20</f>
        <v>5795630.333</v>
      </c>
      <c r="L20" s="17">
        <f>'Sales and Costs-S1'!L20+'Sales and Costs-S2'!L20+'Sales and Costs-S3'!L20</f>
        <v>5929727.841</v>
      </c>
      <c r="M20" s="17">
        <f>'Sales and Costs-S1'!M20+'Sales and Costs-S2'!M20+'Sales and Costs-S3'!M20</f>
        <v>6067034.786</v>
      </c>
    </row>
    <row r="21">
      <c r="A21" s="3" t="s">
        <v>30</v>
      </c>
      <c r="B21" s="17">
        <f>'Sales and Costs-S1'!B21+'Sales and Costs-S2'!B21+'Sales and Costs-S3'!B21</f>
        <v>2360500</v>
      </c>
      <c r="C21" s="17">
        <f>'Sales and Costs-S1'!C21+'Sales and Costs-S2'!C21+'Sales and Costs-S3'!C21</f>
        <v>2414739.85</v>
      </c>
      <c r="D21" s="17">
        <f>'Sales and Costs-S1'!D21+'Sales and Costs-S2'!D21+'Sales and Costs-S3'!D21</f>
        <v>2470268.312</v>
      </c>
      <c r="E21" s="17">
        <f>'Sales and Costs-S1'!E21+'Sales and Costs-S2'!E21+'Sales and Costs-S3'!E21</f>
        <v>2527117.078</v>
      </c>
      <c r="F21" s="17">
        <f>'Sales and Costs-S1'!F21+'Sales and Costs-S2'!F21+'Sales and Costs-S3'!F21</f>
        <v>2585318.648</v>
      </c>
      <c r="G21" s="17">
        <f>'Sales and Costs-S1'!G21+'Sales and Costs-S2'!G21+'Sales and Costs-S3'!G21</f>
        <v>2644906.348</v>
      </c>
      <c r="H21" s="17">
        <f>'Sales and Costs-S1'!H21+'Sales and Costs-S2'!H21+'Sales and Costs-S3'!H21</f>
        <v>2705914.354</v>
      </c>
      <c r="I21" s="17">
        <f>'Sales and Costs-S1'!I21+'Sales and Costs-S2'!I21+'Sales and Costs-S3'!I21</f>
        <v>2768377.713</v>
      </c>
      <c r="J21" s="17">
        <f>'Sales and Costs-S1'!J21+'Sales and Costs-S2'!J21+'Sales and Costs-S3'!J21</f>
        <v>2832332.364</v>
      </c>
      <c r="K21" s="17">
        <f>'Sales and Costs-S1'!K21+'Sales and Costs-S2'!K21+'Sales and Costs-S3'!K21</f>
        <v>2897815.167</v>
      </c>
      <c r="L21" s="17">
        <f>'Sales and Costs-S1'!L21+'Sales and Costs-S2'!L21+'Sales and Costs-S3'!L21</f>
        <v>2964863.921</v>
      </c>
      <c r="M21" s="17">
        <f>'Sales and Costs-S1'!M21+'Sales and Costs-S2'!M21+'Sales and Costs-S3'!M21</f>
        <v>3033517.393</v>
      </c>
    </row>
    <row r="22">
      <c r="A22" s="3" t="s">
        <v>31</v>
      </c>
      <c r="B22" s="17">
        <f>'Sales and Costs-S1'!B22+'Sales and Costs-S2'!B22+'Sales and Costs-S3'!B22</f>
        <v>5665200</v>
      </c>
      <c r="C22" s="17">
        <f>'Sales and Costs-S1'!C22+'Sales and Costs-S2'!C22+'Sales and Costs-S3'!C22</f>
        <v>5795375.64</v>
      </c>
      <c r="D22" s="17">
        <f>'Sales and Costs-S1'!D22+'Sales and Costs-S2'!D22+'Sales and Costs-S3'!D22</f>
        <v>5928643.948</v>
      </c>
      <c r="E22" s="17">
        <f>'Sales and Costs-S1'!E22+'Sales and Costs-S2'!E22+'Sales and Costs-S3'!E22</f>
        <v>6065080.987</v>
      </c>
      <c r="F22" s="17">
        <f>'Sales and Costs-S1'!F22+'Sales and Costs-S2'!F22+'Sales and Costs-S3'!F22</f>
        <v>6204764.755</v>
      </c>
      <c r="G22" s="17">
        <f>'Sales and Costs-S1'!G22+'Sales and Costs-S2'!G22+'Sales and Costs-S3'!G22</f>
        <v>6347775.236</v>
      </c>
      <c r="H22" s="17">
        <f>'Sales and Costs-S1'!H22+'Sales and Costs-S2'!H22+'Sales and Costs-S3'!H22</f>
        <v>6494194.45</v>
      </c>
      <c r="I22" s="17">
        <f>'Sales and Costs-S1'!I22+'Sales and Costs-S2'!I22+'Sales and Costs-S3'!I22</f>
        <v>6644106.51</v>
      </c>
      <c r="J22" s="17">
        <f>'Sales and Costs-S1'!J22+'Sales and Costs-S2'!J22+'Sales and Costs-S3'!J22</f>
        <v>6797597.673</v>
      </c>
      <c r="K22" s="17">
        <f>'Sales and Costs-S1'!K22+'Sales and Costs-S2'!K22+'Sales and Costs-S3'!K22</f>
        <v>6954756.4</v>
      </c>
      <c r="L22" s="17">
        <f>'Sales and Costs-S1'!L22+'Sales and Costs-S2'!L22+'Sales and Costs-S3'!L22</f>
        <v>7115673.41</v>
      </c>
      <c r="M22" s="17">
        <f>'Sales and Costs-S1'!M22+'Sales and Costs-S2'!M22+'Sales and Costs-S3'!M22</f>
        <v>7280441.744</v>
      </c>
    </row>
    <row r="23">
      <c r="A23" s="3" t="s">
        <v>32</v>
      </c>
      <c r="B23" s="17">
        <f>'Sales and Costs-S1'!B23+'Sales and Costs-S2'!B23+'Sales and Costs-S3'!B23</f>
        <v>7081500</v>
      </c>
      <c r="C23" s="17">
        <f>'Sales and Costs-S1'!C23+'Sales and Costs-S2'!C23+'Sales and Costs-S3'!C23</f>
        <v>7244219.55</v>
      </c>
      <c r="D23" s="17">
        <f>'Sales and Costs-S1'!D23+'Sales and Costs-S2'!D23+'Sales and Costs-S3'!D23</f>
        <v>7410804.935</v>
      </c>
      <c r="E23" s="17">
        <f>'Sales and Costs-S1'!E23+'Sales and Costs-S2'!E23+'Sales and Costs-S3'!E23</f>
        <v>7581351.233</v>
      </c>
      <c r="F23" s="17">
        <f>'Sales and Costs-S1'!F23+'Sales and Costs-S2'!F23+'Sales and Costs-S3'!F23</f>
        <v>7755955.944</v>
      </c>
      <c r="G23" s="17">
        <f>'Sales and Costs-S1'!G23+'Sales and Costs-S2'!G23+'Sales and Costs-S3'!G23</f>
        <v>7934719.045</v>
      </c>
      <c r="H23" s="17">
        <f>'Sales and Costs-S1'!H23+'Sales and Costs-S2'!H23+'Sales and Costs-S3'!H23</f>
        <v>8117743.063</v>
      </c>
      <c r="I23" s="17">
        <f>'Sales and Costs-S1'!I23+'Sales and Costs-S2'!I23+'Sales and Costs-S3'!I23</f>
        <v>8305133.138</v>
      </c>
      <c r="J23" s="17">
        <f>'Sales and Costs-S1'!J23+'Sales and Costs-S2'!J23+'Sales and Costs-S3'!J23</f>
        <v>8496997.092</v>
      </c>
      <c r="K23" s="17">
        <f>'Sales and Costs-S1'!K23+'Sales and Costs-S2'!K23+'Sales and Costs-S3'!K23</f>
        <v>8693445.5</v>
      </c>
      <c r="L23" s="17">
        <f>'Sales and Costs-S1'!L23+'Sales and Costs-S2'!L23+'Sales and Costs-S3'!L23</f>
        <v>8894591.762</v>
      </c>
      <c r="M23" s="17">
        <f>'Sales and Costs-S1'!M23+'Sales and Costs-S2'!M23+'Sales and Costs-S3'!M23</f>
        <v>9100552.18</v>
      </c>
    </row>
    <row r="24">
      <c r="A24" s="3" t="s">
        <v>33</v>
      </c>
      <c r="B24" s="17">
        <f>'Sales and Costs-S1'!B24+'Sales and Costs-S2'!B24+'Sales and Costs-S3'!B24</f>
        <v>9442000</v>
      </c>
      <c r="C24" s="17">
        <f>'Sales and Costs-S1'!C24+'Sales and Costs-S2'!C24+'Sales and Costs-S3'!C24</f>
        <v>9658959.4</v>
      </c>
      <c r="D24" s="17">
        <f>'Sales and Costs-S1'!D24+'Sales and Costs-S2'!D24+'Sales and Costs-S3'!D24</f>
        <v>9881073.246</v>
      </c>
      <c r="E24" s="17">
        <f>'Sales and Costs-S1'!E24+'Sales and Costs-S2'!E24+'Sales and Costs-S3'!E24</f>
        <v>10108468.31</v>
      </c>
      <c r="F24" s="17">
        <f>'Sales and Costs-S1'!F24+'Sales and Costs-S2'!F24+'Sales and Costs-S3'!F24</f>
        <v>10341274.59</v>
      </c>
      <c r="G24" s="17">
        <f>'Sales and Costs-S1'!G24+'Sales and Costs-S2'!G24+'Sales and Costs-S3'!G24</f>
        <v>10579625.39</v>
      </c>
      <c r="H24" s="17">
        <f>'Sales and Costs-S1'!H24+'Sales and Costs-S2'!H24+'Sales and Costs-S3'!H24</f>
        <v>10823657.42</v>
      </c>
      <c r="I24" s="17">
        <f>'Sales and Costs-S1'!I24+'Sales and Costs-S2'!I24+'Sales and Costs-S3'!I24</f>
        <v>11073510.85</v>
      </c>
      <c r="J24" s="17">
        <f>'Sales and Costs-S1'!J24+'Sales and Costs-S2'!J24+'Sales and Costs-S3'!J24</f>
        <v>11329329.46</v>
      </c>
      <c r="K24" s="17">
        <f>'Sales and Costs-S1'!K24+'Sales and Costs-S2'!K24+'Sales and Costs-S3'!K24</f>
        <v>11591260.67</v>
      </c>
      <c r="L24" s="17">
        <f>'Sales and Costs-S1'!L24+'Sales and Costs-S2'!L24+'Sales and Costs-S3'!L24</f>
        <v>11859455.68</v>
      </c>
      <c r="M24" s="17">
        <f>'Sales and Costs-S1'!M24+'Sales and Costs-S2'!M24+'Sales and Costs-S3'!M24</f>
        <v>12134069.57</v>
      </c>
    </row>
    <row r="25">
      <c r="A25" s="3" t="s">
        <v>34</v>
      </c>
      <c r="B25" s="17">
        <f>'Sales and Costs-S1'!B25+'Sales and Costs-S2'!B25+'Sales and Costs-S3'!B25</f>
        <v>3776800</v>
      </c>
      <c r="C25" s="17">
        <f>'Sales and Costs-S1'!C25+'Sales and Costs-S2'!C25+'Sales and Costs-S3'!C25</f>
        <v>3863583.76</v>
      </c>
      <c r="D25" s="17">
        <f>'Sales and Costs-S1'!D25+'Sales and Costs-S2'!D25+'Sales and Costs-S3'!D25</f>
        <v>3952429.299</v>
      </c>
      <c r="E25" s="17">
        <f>'Sales and Costs-S1'!E25+'Sales and Costs-S2'!E25+'Sales and Costs-S3'!E25</f>
        <v>4043387.324</v>
      </c>
      <c r="F25" s="17">
        <f>'Sales and Costs-S1'!F25+'Sales and Costs-S2'!F25+'Sales and Costs-S3'!F25</f>
        <v>4136509.837</v>
      </c>
      <c r="G25" s="17">
        <f>'Sales and Costs-S1'!G25+'Sales and Costs-S2'!G25+'Sales and Costs-S3'!G25</f>
        <v>4231850.157</v>
      </c>
      <c r="H25" s="17">
        <f>'Sales and Costs-S1'!H25+'Sales and Costs-S2'!H25+'Sales and Costs-S3'!H25</f>
        <v>4329462.967</v>
      </c>
      <c r="I25" s="17">
        <f>'Sales and Costs-S1'!I25+'Sales and Costs-S2'!I25+'Sales and Costs-S3'!I25</f>
        <v>4429404.34</v>
      </c>
      <c r="J25" s="17">
        <f>'Sales and Costs-S1'!J25+'Sales and Costs-S2'!J25+'Sales and Costs-S3'!J25</f>
        <v>4531731.782</v>
      </c>
      <c r="K25" s="17">
        <f>'Sales and Costs-S1'!K25+'Sales and Costs-S2'!K25+'Sales and Costs-S3'!K25</f>
        <v>4636504.266</v>
      </c>
      <c r="L25" s="17">
        <f>'Sales and Costs-S1'!L25+'Sales and Costs-S2'!L25+'Sales and Costs-S3'!L25</f>
        <v>4743782.273</v>
      </c>
      <c r="M25" s="17">
        <f>'Sales and Costs-S1'!M25+'Sales and Costs-S2'!M25+'Sales and Costs-S3'!M25</f>
        <v>4853627.829</v>
      </c>
    </row>
    <row r="26">
      <c r="A26" s="3" t="s">
        <v>35</v>
      </c>
      <c r="B26" s="17">
        <f>'Sales and Costs-S1'!B26+'Sales and Costs-S2'!B26+'Sales and Costs-S3'!B26</f>
        <v>14163000</v>
      </c>
      <c r="C26" s="17">
        <f>'Sales and Costs-S1'!C26+'Sales and Costs-S2'!C26+'Sales and Costs-S3'!C26</f>
        <v>14488439.1</v>
      </c>
      <c r="D26" s="17">
        <f>'Sales and Costs-S1'!D26+'Sales and Costs-S2'!D26+'Sales and Costs-S3'!D26</f>
        <v>14821609.87</v>
      </c>
      <c r="E26" s="17">
        <f>'Sales and Costs-S1'!E26+'Sales and Costs-S2'!E26+'Sales and Costs-S3'!E26</f>
        <v>15162702.47</v>
      </c>
      <c r="F26" s="17">
        <f>'Sales and Costs-S1'!F26+'Sales and Costs-S2'!F26+'Sales and Costs-S3'!F26</f>
        <v>15511911.89</v>
      </c>
      <c r="G26" s="17">
        <f>'Sales and Costs-S1'!G26+'Sales and Costs-S2'!G26+'Sales and Costs-S3'!G26</f>
        <v>15869438.09</v>
      </c>
      <c r="H26" s="17">
        <f>'Sales and Costs-S1'!H26+'Sales and Costs-S2'!H26+'Sales and Costs-S3'!H26</f>
        <v>16235486.13</v>
      </c>
      <c r="I26" s="17">
        <f>'Sales and Costs-S1'!I26+'Sales and Costs-S2'!I26+'Sales and Costs-S3'!I26</f>
        <v>16610266.28</v>
      </c>
      <c r="J26" s="17">
        <f>'Sales and Costs-S1'!J26+'Sales and Costs-S2'!J26+'Sales and Costs-S3'!J26</f>
        <v>16993994.18</v>
      </c>
      <c r="K26" s="17">
        <f>'Sales and Costs-S1'!K26+'Sales and Costs-S2'!K26+'Sales and Costs-S3'!K26</f>
        <v>17386891</v>
      </c>
      <c r="L26" s="17">
        <f>'Sales and Costs-S1'!L26+'Sales and Costs-S2'!L26+'Sales and Costs-S3'!L26</f>
        <v>17789183.52</v>
      </c>
      <c r="M26" s="17">
        <f>'Sales and Costs-S1'!M26+'Sales and Costs-S2'!M26+'Sales and Costs-S3'!M26</f>
        <v>18201104.36</v>
      </c>
    </row>
    <row r="27">
      <c r="A27" s="3"/>
    </row>
    <row r="28">
      <c r="A28" s="3" t="s">
        <v>55</v>
      </c>
    </row>
    <row r="29">
      <c r="A29" s="3" t="s">
        <v>29</v>
      </c>
      <c r="B29" s="17">
        <f>'Sales and Costs-S1'!B29+'Sales and Costs-S2'!B29+'Sales and Costs-S3'!B29</f>
        <v>251750</v>
      </c>
      <c r="C29" s="17">
        <f>'Sales and Costs-S1'!C29+'Sales and Costs-S2'!C29+'Sales and Costs-S3'!C29</f>
        <v>257258.1938</v>
      </c>
      <c r="D29" s="17">
        <f>'Sales and Costs-S1'!D29+'Sales and Costs-S2'!D29+'Sales and Costs-S3'!D29</f>
        <v>262906.8698</v>
      </c>
      <c r="E29" s="17">
        <f>'Sales and Costs-S1'!E29+'Sales and Costs-S2'!E29+'Sales and Costs-S3'!E29</f>
        <v>268699.9432</v>
      </c>
      <c r="F29" s="17">
        <f>'Sales and Costs-S1'!F29+'Sales and Costs-S2'!F29+'Sales and Costs-S3'!F29</f>
        <v>274641.4428</v>
      </c>
      <c r="G29" s="17">
        <f>'Sales and Costs-S1'!G29+'Sales and Costs-S2'!G29+'Sales and Costs-S3'!G29</f>
        <v>280735.515</v>
      </c>
      <c r="H29" s="17">
        <f>'Sales and Costs-S1'!H29+'Sales and Costs-S2'!H29+'Sales and Costs-S3'!H29</f>
        <v>286986.4268</v>
      </c>
      <c r="I29" s="17">
        <f>'Sales and Costs-S1'!I29+'Sales and Costs-S2'!I29+'Sales and Costs-S3'!I29</f>
        <v>293398.57</v>
      </c>
      <c r="J29" s="17">
        <f>'Sales and Costs-S1'!J29+'Sales and Costs-S2'!J29+'Sales and Costs-S3'!J29</f>
        <v>299976.4643</v>
      </c>
      <c r="K29" s="17">
        <f>'Sales and Costs-S1'!K29+'Sales and Costs-S2'!K29+'Sales and Costs-S3'!K29</f>
        <v>306724.7615</v>
      </c>
      <c r="L29" s="17">
        <f>'Sales and Costs-S1'!L29+'Sales and Costs-S2'!L29+'Sales and Costs-S3'!L29</f>
        <v>313648.2492</v>
      </c>
      <c r="M29" s="17">
        <f>'Sales and Costs-S1'!M29+'Sales and Costs-S2'!M29+'Sales and Costs-S3'!M29</f>
        <v>320751.8549</v>
      </c>
    </row>
    <row r="30">
      <c r="A30" s="3" t="s">
        <v>30</v>
      </c>
      <c r="B30" s="17">
        <f>'Sales and Costs-S1'!B30+'Sales and Costs-S2'!B30+'Sales and Costs-S3'!B30</f>
        <v>151050</v>
      </c>
      <c r="C30" s="17">
        <f>'Sales and Costs-S1'!C30+'Sales and Costs-S2'!C30+'Sales and Costs-S3'!C30</f>
        <v>154354.9163</v>
      </c>
      <c r="D30" s="17">
        <f>'Sales and Costs-S1'!D30+'Sales and Costs-S2'!D30+'Sales and Costs-S3'!D30</f>
        <v>157744.1219</v>
      </c>
      <c r="E30" s="17">
        <f>'Sales and Costs-S1'!E30+'Sales and Costs-S2'!E30+'Sales and Costs-S3'!E30</f>
        <v>161219.9659</v>
      </c>
      <c r="F30" s="17">
        <f>'Sales and Costs-S1'!F30+'Sales and Costs-S2'!F30+'Sales and Costs-S3'!F30</f>
        <v>164784.8657</v>
      </c>
      <c r="G30" s="17">
        <f>'Sales and Costs-S1'!G30+'Sales and Costs-S2'!G30+'Sales and Costs-S3'!G30</f>
        <v>168441.309</v>
      </c>
      <c r="H30" s="17">
        <f>'Sales and Costs-S1'!H30+'Sales and Costs-S2'!H30+'Sales and Costs-S3'!H30</f>
        <v>172191.8561</v>
      </c>
      <c r="I30" s="17">
        <f>'Sales and Costs-S1'!I30+'Sales and Costs-S2'!I30+'Sales and Costs-S3'!I30</f>
        <v>176039.142</v>
      </c>
      <c r="J30" s="17">
        <f>'Sales and Costs-S1'!J30+'Sales and Costs-S2'!J30+'Sales and Costs-S3'!J30</f>
        <v>179985.8786</v>
      </c>
      <c r="K30" s="17">
        <f>'Sales and Costs-S1'!K30+'Sales and Costs-S2'!K30+'Sales and Costs-S3'!K30</f>
        <v>184034.8569</v>
      </c>
      <c r="L30" s="17">
        <f>'Sales and Costs-S1'!L30+'Sales and Costs-S2'!L30+'Sales and Costs-S3'!L30</f>
        <v>188188.9495</v>
      </c>
      <c r="M30" s="17">
        <f>'Sales and Costs-S1'!M30+'Sales and Costs-S2'!M30+'Sales and Costs-S3'!M30</f>
        <v>192451.1129</v>
      </c>
    </row>
    <row r="31">
      <c r="A31" s="3" t="s">
        <v>31</v>
      </c>
      <c r="B31" s="17">
        <f>'Sales and Costs-S1'!B31+'Sales and Costs-S2'!B31+'Sales and Costs-S3'!B31</f>
        <v>302100</v>
      </c>
      <c r="C31" s="17">
        <f>'Sales and Costs-S1'!C31+'Sales and Costs-S2'!C31+'Sales and Costs-S3'!C31</f>
        <v>308709.8325</v>
      </c>
      <c r="D31" s="17">
        <f>'Sales and Costs-S1'!D31+'Sales and Costs-S2'!D31+'Sales and Costs-S3'!D31</f>
        <v>315488.2438</v>
      </c>
      <c r="E31" s="17">
        <f>'Sales and Costs-S1'!E31+'Sales and Costs-S2'!E31+'Sales and Costs-S3'!E31</f>
        <v>322439.9319</v>
      </c>
      <c r="F31" s="17">
        <f>'Sales and Costs-S1'!F31+'Sales and Costs-S2'!F31+'Sales and Costs-S3'!F31</f>
        <v>329569.7314</v>
      </c>
      <c r="G31" s="17">
        <f>'Sales and Costs-S1'!G31+'Sales and Costs-S2'!G31+'Sales and Costs-S3'!G31</f>
        <v>336882.618</v>
      </c>
      <c r="H31" s="17">
        <f>'Sales and Costs-S1'!H31+'Sales and Costs-S2'!H31+'Sales and Costs-S3'!H31</f>
        <v>344383.7122</v>
      </c>
      <c r="I31" s="17">
        <f>'Sales and Costs-S1'!I31+'Sales and Costs-S2'!I31+'Sales and Costs-S3'!I31</f>
        <v>352078.284</v>
      </c>
      <c r="J31" s="17">
        <f>'Sales and Costs-S1'!J31+'Sales and Costs-S2'!J31+'Sales and Costs-S3'!J31</f>
        <v>359971.7572</v>
      </c>
      <c r="K31" s="17">
        <f>'Sales and Costs-S1'!K31+'Sales and Costs-S2'!K31+'Sales and Costs-S3'!K31</f>
        <v>368069.7138</v>
      </c>
      <c r="L31" s="17">
        <f>'Sales and Costs-S1'!L31+'Sales and Costs-S2'!L31+'Sales and Costs-S3'!L31</f>
        <v>376377.899</v>
      </c>
      <c r="M31" s="17">
        <f>'Sales and Costs-S1'!M31+'Sales and Costs-S2'!M31+'Sales and Costs-S3'!M31</f>
        <v>384902.2259</v>
      </c>
    </row>
    <row r="32">
      <c r="A32" s="3" t="s">
        <v>32</v>
      </c>
      <c r="B32" s="17">
        <f>'Sales and Costs-S1'!B32+'Sales and Costs-S2'!B32+'Sales and Costs-S3'!B32</f>
        <v>402800</v>
      </c>
      <c r="C32" s="17">
        <f>'Sales and Costs-S1'!C32+'Sales and Costs-S2'!C32+'Sales and Costs-S3'!C32</f>
        <v>411613.11</v>
      </c>
      <c r="D32" s="17">
        <f>'Sales and Costs-S1'!D32+'Sales and Costs-S2'!D32+'Sales and Costs-S3'!D32</f>
        <v>420650.9917</v>
      </c>
      <c r="E32" s="17">
        <f>'Sales and Costs-S1'!E32+'Sales and Costs-S2'!E32+'Sales and Costs-S3'!E32</f>
        <v>429919.9092</v>
      </c>
      <c r="F32" s="17">
        <f>'Sales and Costs-S1'!F32+'Sales and Costs-S2'!F32+'Sales and Costs-S3'!F32</f>
        <v>439426.3085</v>
      </c>
      <c r="G32" s="17">
        <f>'Sales and Costs-S1'!G32+'Sales and Costs-S2'!G32+'Sales and Costs-S3'!G32</f>
        <v>449176.824</v>
      </c>
      <c r="H32" s="17">
        <f>'Sales and Costs-S1'!H32+'Sales and Costs-S2'!H32+'Sales and Costs-S3'!H32</f>
        <v>459178.2829</v>
      </c>
      <c r="I32" s="17">
        <f>'Sales and Costs-S1'!I32+'Sales and Costs-S2'!I32+'Sales and Costs-S3'!I32</f>
        <v>469437.712</v>
      </c>
      <c r="J32" s="17">
        <f>'Sales and Costs-S1'!J32+'Sales and Costs-S2'!J32+'Sales and Costs-S3'!J32</f>
        <v>479962.3429</v>
      </c>
      <c r="K32" s="17">
        <f>'Sales and Costs-S1'!K32+'Sales and Costs-S2'!K32+'Sales and Costs-S3'!K32</f>
        <v>490759.6184</v>
      </c>
      <c r="L32" s="17">
        <f>'Sales and Costs-S1'!L32+'Sales and Costs-S2'!L32+'Sales and Costs-S3'!L32</f>
        <v>501837.1987</v>
      </c>
      <c r="M32" s="17">
        <f>'Sales and Costs-S1'!M32+'Sales and Costs-S2'!M32+'Sales and Costs-S3'!M32</f>
        <v>513202.9679</v>
      </c>
    </row>
    <row r="33">
      <c r="A33" s="3" t="s">
        <v>33</v>
      </c>
      <c r="B33" s="17">
        <f>'Sales and Costs-S1'!B33+'Sales and Costs-S2'!B33+'Sales and Costs-S3'!B33</f>
        <v>755250</v>
      </c>
      <c r="C33" s="17">
        <f>'Sales and Costs-S1'!C33+'Sales and Costs-S2'!C33+'Sales and Costs-S3'!C33</f>
        <v>771774.5813</v>
      </c>
      <c r="D33" s="17">
        <f>'Sales and Costs-S1'!D33+'Sales and Costs-S2'!D33+'Sales and Costs-S3'!D33</f>
        <v>788720.6095</v>
      </c>
      <c r="E33" s="17">
        <f>'Sales and Costs-S1'!E33+'Sales and Costs-S2'!E33+'Sales and Costs-S3'!E33</f>
        <v>806099.8297</v>
      </c>
      <c r="F33" s="17">
        <f>'Sales and Costs-S1'!F33+'Sales and Costs-S2'!F33+'Sales and Costs-S3'!F33</f>
        <v>823924.3285</v>
      </c>
      <c r="G33" s="17">
        <f>'Sales and Costs-S1'!G33+'Sales and Costs-S2'!G33+'Sales and Costs-S3'!G33</f>
        <v>842206.5449</v>
      </c>
      <c r="H33" s="17">
        <f>'Sales and Costs-S1'!H33+'Sales and Costs-S2'!H33+'Sales and Costs-S3'!H33</f>
        <v>860959.2805</v>
      </c>
      <c r="I33" s="17">
        <f>'Sales and Costs-S1'!I33+'Sales and Costs-S2'!I33+'Sales and Costs-S3'!I33</f>
        <v>880195.71</v>
      </c>
      <c r="J33" s="17">
        <f>'Sales and Costs-S1'!J33+'Sales and Costs-S2'!J33+'Sales and Costs-S3'!J33</f>
        <v>899929.393</v>
      </c>
      <c r="K33" s="17">
        <f>'Sales and Costs-S1'!K33+'Sales and Costs-S2'!K33+'Sales and Costs-S3'!K33</f>
        <v>920174.2845</v>
      </c>
      <c r="L33" s="17">
        <f>'Sales and Costs-S1'!L33+'Sales and Costs-S2'!L33+'Sales and Costs-S3'!L33</f>
        <v>940944.7475</v>
      </c>
      <c r="M33" s="17">
        <f>'Sales and Costs-S1'!M33+'Sales and Costs-S2'!M33+'Sales and Costs-S3'!M33</f>
        <v>962255.5647</v>
      </c>
    </row>
    <row r="34">
      <c r="A34" s="3" t="s">
        <v>34</v>
      </c>
      <c r="B34" s="17">
        <f>'Sales and Costs-S1'!B34+'Sales and Costs-S2'!B34+'Sales and Costs-S3'!B34</f>
        <v>251750</v>
      </c>
      <c r="C34" s="17">
        <f>'Sales and Costs-S1'!C34+'Sales and Costs-S2'!C34+'Sales and Costs-S3'!C34</f>
        <v>257258.1938</v>
      </c>
      <c r="D34" s="17">
        <f>'Sales and Costs-S1'!D34+'Sales and Costs-S2'!D34+'Sales and Costs-S3'!D34</f>
        <v>262906.8698</v>
      </c>
      <c r="E34" s="17">
        <f>'Sales and Costs-S1'!E34+'Sales and Costs-S2'!E34+'Sales and Costs-S3'!E34</f>
        <v>268699.9432</v>
      </c>
      <c r="F34" s="17">
        <f>'Sales and Costs-S1'!F34+'Sales and Costs-S2'!F34+'Sales and Costs-S3'!F34</f>
        <v>274641.4428</v>
      </c>
      <c r="G34" s="17">
        <f>'Sales and Costs-S1'!G34+'Sales and Costs-S2'!G34+'Sales and Costs-S3'!G34</f>
        <v>280735.515</v>
      </c>
      <c r="H34" s="17">
        <f>'Sales and Costs-S1'!H34+'Sales and Costs-S2'!H34+'Sales and Costs-S3'!H34</f>
        <v>286986.4268</v>
      </c>
      <c r="I34" s="17">
        <f>'Sales and Costs-S1'!I34+'Sales and Costs-S2'!I34+'Sales and Costs-S3'!I34</f>
        <v>293398.57</v>
      </c>
      <c r="J34" s="17">
        <f>'Sales and Costs-S1'!J34+'Sales and Costs-S2'!J34+'Sales and Costs-S3'!J34</f>
        <v>299976.4643</v>
      </c>
      <c r="K34" s="17">
        <f>'Sales and Costs-S1'!K34+'Sales and Costs-S2'!K34+'Sales and Costs-S3'!K34</f>
        <v>306724.7615</v>
      </c>
      <c r="L34" s="17">
        <f>'Sales and Costs-S1'!L34+'Sales and Costs-S2'!L34+'Sales and Costs-S3'!L34</f>
        <v>313648.2492</v>
      </c>
      <c r="M34" s="17">
        <f>'Sales and Costs-S1'!M34+'Sales and Costs-S2'!M34+'Sales and Costs-S3'!M34</f>
        <v>320751.8549</v>
      </c>
    </row>
    <row r="35">
      <c r="A35" s="3" t="s">
        <v>35</v>
      </c>
      <c r="B35" s="17">
        <f>'Sales and Costs-S1'!B35+'Sales and Costs-S2'!B35+'Sales and Costs-S3'!B35</f>
        <v>2920300</v>
      </c>
      <c r="C35" s="17">
        <f>'Sales and Costs-S1'!C35+'Sales and Costs-S2'!C35+'Sales and Costs-S3'!C35</f>
        <v>2984195.048</v>
      </c>
      <c r="D35" s="17">
        <f>'Sales and Costs-S1'!D35+'Sales and Costs-S2'!D35+'Sales and Costs-S3'!D35</f>
        <v>3049719.69</v>
      </c>
      <c r="E35" s="17">
        <f>'Sales and Costs-S1'!E35+'Sales and Costs-S2'!E35+'Sales and Costs-S3'!E35</f>
        <v>3116919.341</v>
      </c>
      <c r="F35" s="17">
        <f>'Sales and Costs-S1'!F35+'Sales and Costs-S2'!F35+'Sales and Costs-S3'!F35</f>
        <v>3185840.737</v>
      </c>
      <c r="G35" s="17">
        <f>'Sales and Costs-S1'!G35+'Sales and Costs-S2'!G35+'Sales and Costs-S3'!G35</f>
        <v>3256531.974</v>
      </c>
      <c r="H35" s="17">
        <f>'Sales and Costs-S1'!H35+'Sales and Costs-S2'!H35+'Sales and Costs-S3'!H35</f>
        <v>3329042.551</v>
      </c>
      <c r="I35" s="17">
        <f>'Sales and Costs-S1'!I35+'Sales and Costs-S2'!I35+'Sales and Costs-S3'!I35</f>
        <v>3403423.412</v>
      </c>
      <c r="J35" s="17">
        <f>'Sales and Costs-S1'!J35+'Sales and Costs-S2'!J35+'Sales and Costs-S3'!J35</f>
        <v>3479726.986</v>
      </c>
      <c r="K35" s="17">
        <f>'Sales and Costs-S1'!K35+'Sales and Costs-S2'!K35+'Sales and Costs-S3'!K35</f>
        <v>3558007.233</v>
      </c>
      <c r="L35" s="17">
        <f>'Sales and Costs-S1'!L35+'Sales and Costs-S2'!L35+'Sales and Costs-S3'!L35</f>
        <v>3638319.69</v>
      </c>
      <c r="M35" s="17">
        <f>'Sales and Costs-S1'!M35+'Sales and Costs-S2'!M35+'Sales and Costs-S3'!M35</f>
        <v>3720721.517</v>
      </c>
    </row>
    <row r="36">
      <c r="A36" s="3"/>
    </row>
    <row r="37">
      <c r="A37" s="3" t="s">
        <v>20</v>
      </c>
    </row>
    <row r="38">
      <c r="A38" s="3" t="s">
        <v>29</v>
      </c>
      <c r="B38" s="17">
        <f>'Sales and Costs-S1'!B38+'Sales and Costs-S2'!B38+'Sales and Costs-S3'!B38</f>
        <v>779200</v>
      </c>
      <c r="C38" s="17">
        <f>'Sales and Costs-S1'!C38+'Sales and Costs-S2'!C38+'Sales and Costs-S3'!C38</f>
        <v>796692.48</v>
      </c>
      <c r="D38" s="17">
        <f>'Sales and Costs-S1'!D38+'Sales and Costs-S2'!D38+'Sales and Costs-S3'!D38</f>
        <v>814628.2665</v>
      </c>
      <c r="E38" s="17">
        <f>'Sales and Costs-S1'!E38+'Sales and Costs-S2'!E38+'Sales and Costs-S3'!E38</f>
        <v>833019.4047</v>
      </c>
      <c r="F38" s="17">
        <f>'Sales and Costs-S1'!F38+'Sales and Costs-S2'!F38+'Sales and Costs-S3'!F38</f>
        <v>851878.2803</v>
      </c>
      <c r="G38" s="17">
        <f>'Sales and Costs-S1'!G38+'Sales and Costs-S2'!G38+'Sales and Costs-S3'!G38</f>
        <v>871217.6291</v>
      </c>
      <c r="H38" s="17">
        <f>'Sales and Costs-S1'!H38+'Sales and Costs-S2'!H38+'Sales and Costs-S3'!H38</f>
        <v>891050.5474</v>
      </c>
      <c r="I38" s="17">
        <f>'Sales and Costs-S1'!I38+'Sales and Costs-S2'!I38+'Sales and Costs-S3'!I38</f>
        <v>911390.5026</v>
      </c>
      <c r="J38" s="17">
        <f>'Sales and Costs-S1'!J38+'Sales and Costs-S2'!J38+'Sales and Costs-S3'!J38</f>
        <v>932251.3434</v>
      </c>
      <c r="K38" s="17">
        <f>'Sales and Costs-S1'!K38+'Sales and Costs-S2'!K38+'Sales and Costs-S3'!K38</f>
        <v>953647.3112</v>
      </c>
      <c r="L38" s="17">
        <f>'Sales and Costs-S1'!L38+'Sales and Costs-S2'!L38+'Sales and Costs-S3'!L38</f>
        <v>975593.0516</v>
      </c>
      <c r="M38" s="17">
        <f>'Sales and Costs-S1'!M38+'Sales and Costs-S2'!M38+'Sales and Costs-S3'!M38</f>
        <v>998103.6258</v>
      </c>
    </row>
    <row r="39">
      <c r="A39" s="3" t="s">
        <v>30</v>
      </c>
      <c r="B39" s="17">
        <f>'Sales and Costs-S1'!B39+'Sales and Costs-S2'!B39+'Sales and Costs-S3'!B39</f>
        <v>0</v>
      </c>
      <c r="C39" s="17">
        <f>'Sales and Costs-S1'!C39+'Sales and Costs-S2'!C39+'Sales and Costs-S3'!C39</f>
        <v>0</v>
      </c>
      <c r="D39" s="17">
        <f>'Sales and Costs-S1'!D39+'Sales and Costs-S2'!D39+'Sales and Costs-S3'!D39</f>
        <v>0</v>
      </c>
      <c r="E39" s="17">
        <f>'Sales and Costs-S1'!E39+'Sales and Costs-S2'!E39+'Sales and Costs-S3'!E39</f>
        <v>0</v>
      </c>
      <c r="F39" s="17">
        <f>'Sales and Costs-S1'!F39+'Sales and Costs-S2'!F39+'Sales and Costs-S3'!F39</f>
        <v>0</v>
      </c>
      <c r="G39" s="17">
        <f>'Sales and Costs-S1'!G39+'Sales and Costs-S2'!G39+'Sales and Costs-S3'!G39</f>
        <v>0</v>
      </c>
      <c r="H39" s="17">
        <f>'Sales and Costs-S1'!H39+'Sales and Costs-S2'!H39+'Sales and Costs-S3'!H39</f>
        <v>0</v>
      </c>
      <c r="I39" s="17">
        <f>'Sales and Costs-S1'!I39+'Sales and Costs-S2'!I39+'Sales and Costs-S3'!I39</f>
        <v>0</v>
      </c>
      <c r="J39" s="17">
        <f>'Sales and Costs-S1'!J39+'Sales and Costs-S2'!J39+'Sales and Costs-S3'!J39</f>
        <v>0</v>
      </c>
      <c r="K39" s="17">
        <f>'Sales and Costs-S1'!K39+'Sales and Costs-S2'!K39+'Sales and Costs-S3'!K39</f>
        <v>0</v>
      </c>
      <c r="L39" s="17">
        <f>'Sales and Costs-S1'!L39+'Sales and Costs-S2'!L39+'Sales and Costs-S3'!L39</f>
        <v>0</v>
      </c>
      <c r="M39" s="17">
        <f>'Sales and Costs-S1'!M39+'Sales and Costs-S2'!M39+'Sales and Costs-S3'!M39</f>
        <v>0</v>
      </c>
    </row>
    <row r="40">
      <c r="A40" s="3" t="s">
        <v>31</v>
      </c>
      <c r="B40" s="17">
        <f>'Sales and Costs-S1'!B40+'Sales and Costs-S2'!B40+'Sales and Costs-S3'!B40</f>
        <v>974000</v>
      </c>
      <c r="C40" s="17">
        <f>'Sales and Costs-S1'!C40+'Sales and Costs-S2'!C40+'Sales and Costs-S3'!C40</f>
        <v>995865.6</v>
      </c>
      <c r="D40" s="17">
        <f>'Sales and Costs-S1'!D40+'Sales and Costs-S2'!D40+'Sales and Costs-S3'!D40</f>
        <v>1018285.333</v>
      </c>
      <c r="E40" s="17">
        <f>'Sales and Costs-S1'!E40+'Sales and Costs-S2'!E40+'Sales and Costs-S3'!E40</f>
        <v>1041274.256</v>
      </c>
      <c r="F40" s="17">
        <f>'Sales and Costs-S1'!F40+'Sales and Costs-S2'!F40+'Sales and Costs-S3'!F40</f>
        <v>1064847.85</v>
      </c>
      <c r="G40" s="17">
        <f>'Sales and Costs-S1'!G40+'Sales and Costs-S2'!G40+'Sales and Costs-S3'!G40</f>
        <v>1089022.036</v>
      </c>
      <c r="H40" s="17">
        <f>'Sales and Costs-S1'!H40+'Sales and Costs-S2'!H40+'Sales and Costs-S3'!H40</f>
        <v>1113813.184</v>
      </c>
      <c r="I40" s="17">
        <f>'Sales and Costs-S1'!I40+'Sales and Costs-S2'!I40+'Sales and Costs-S3'!I40</f>
        <v>1139238.128</v>
      </c>
      <c r="J40" s="17">
        <f>'Sales and Costs-S1'!J40+'Sales and Costs-S2'!J40+'Sales and Costs-S3'!J40</f>
        <v>1165314.179</v>
      </c>
      <c r="K40" s="17">
        <f>'Sales and Costs-S1'!K40+'Sales and Costs-S2'!K40+'Sales and Costs-S3'!K40</f>
        <v>1192059.139</v>
      </c>
      <c r="L40" s="17">
        <f>'Sales and Costs-S1'!L40+'Sales and Costs-S2'!L40+'Sales and Costs-S3'!L40</f>
        <v>1219491.314</v>
      </c>
      <c r="M40" s="17">
        <f>'Sales and Costs-S1'!M40+'Sales and Costs-S2'!M40+'Sales and Costs-S3'!M40</f>
        <v>1247629.532</v>
      </c>
    </row>
    <row r="41">
      <c r="A41" s="3" t="s">
        <v>32</v>
      </c>
      <c r="B41" s="17">
        <f>'Sales and Costs-S1'!B41+'Sales and Costs-S2'!B41+'Sales and Costs-S3'!B41</f>
        <v>1168800</v>
      </c>
      <c r="C41" s="17">
        <f>'Sales and Costs-S1'!C41+'Sales and Costs-S2'!C41+'Sales and Costs-S3'!C41</f>
        <v>1195038.72</v>
      </c>
      <c r="D41" s="17">
        <f>'Sales and Costs-S1'!D41+'Sales and Costs-S2'!D41+'Sales and Costs-S3'!D41</f>
        <v>1221942.4</v>
      </c>
      <c r="E41" s="17">
        <f>'Sales and Costs-S1'!E41+'Sales and Costs-S2'!E41+'Sales and Costs-S3'!E41</f>
        <v>1249529.107</v>
      </c>
      <c r="F41" s="17">
        <f>'Sales and Costs-S1'!F41+'Sales and Costs-S2'!F41+'Sales and Costs-S3'!F41</f>
        <v>1277817.42</v>
      </c>
      <c r="G41" s="17">
        <f>'Sales and Costs-S1'!G41+'Sales and Costs-S2'!G41+'Sales and Costs-S3'!G41</f>
        <v>1306826.444</v>
      </c>
      <c r="H41" s="17">
        <f>'Sales and Costs-S1'!H41+'Sales and Costs-S2'!H41+'Sales and Costs-S3'!H41</f>
        <v>1336575.821</v>
      </c>
      <c r="I41" s="17">
        <f>'Sales and Costs-S1'!I41+'Sales and Costs-S2'!I41+'Sales and Costs-S3'!I41</f>
        <v>1367085.754</v>
      </c>
      <c r="J41" s="17">
        <f>'Sales and Costs-S1'!J41+'Sales and Costs-S2'!J41+'Sales and Costs-S3'!J41</f>
        <v>1398377.015</v>
      </c>
      <c r="K41" s="17">
        <f>'Sales and Costs-S1'!K41+'Sales and Costs-S2'!K41+'Sales and Costs-S3'!K41</f>
        <v>1430470.967</v>
      </c>
      <c r="L41" s="17">
        <f>'Sales and Costs-S1'!L41+'Sales and Costs-S2'!L41+'Sales and Costs-S3'!L41</f>
        <v>1463389.577</v>
      </c>
      <c r="M41" s="17">
        <f>'Sales and Costs-S1'!M41+'Sales and Costs-S2'!M41+'Sales and Costs-S3'!M41</f>
        <v>1497155.439</v>
      </c>
    </row>
    <row r="42">
      <c r="A42" s="3" t="s">
        <v>33</v>
      </c>
      <c r="B42" s="17">
        <f>'Sales and Costs-S1'!B42+'Sales and Costs-S2'!B42+'Sales and Costs-S3'!B42</f>
        <v>0</v>
      </c>
      <c r="C42" s="17">
        <f>'Sales and Costs-S1'!C42+'Sales and Costs-S2'!C42+'Sales and Costs-S3'!C42</f>
        <v>0</v>
      </c>
      <c r="D42" s="17">
        <f>'Sales and Costs-S1'!D42+'Sales and Costs-S2'!D42+'Sales and Costs-S3'!D42</f>
        <v>0</v>
      </c>
      <c r="E42" s="17">
        <f>'Sales and Costs-S1'!E42+'Sales and Costs-S2'!E42+'Sales and Costs-S3'!E42</f>
        <v>0</v>
      </c>
      <c r="F42" s="17">
        <f>'Sales and Costs-S1'!F42+'Sales and Costs-S2'!F42+'Sales and Costs-S3'!F42</f>
        <v>0</v>
      </c>
      <c r="G42" s="17">
        <f>'Sales and Costs-S1'!G42+'Sales and Costs-S2'!G42+'Sales and Costs-S3'!G42</f>
        <v>0</v>
      </c>
      <c r="H42" s="17">
        <f>'Sales and Costs-S1'!H42+'Sales and Costs-S2'!H42+'Sales and Costs-S3'!H42</f>
        <v>0</v>
      </c>
      <c r="I42" s="17">
        <f>'Sales and Costs-S1'!I42+'Sales and Costs-S2'!I42+'Sales and Costs-S3'!I42</f>
        <v>0</v>
      </c>
      <c r="J42" s="17">
        <f>'Sales and Costs-S1'!J42+'Sales and Costs-S2'!J42+'Sales and Costs-S3'!J42</f>
        <v>0</v>
      </c>
      <c r="K42" s="17">
        <f>'Sales and Costs-S1'!K42+'Sales and Costs-S2'!K42+'Sales and Costs-S3'!K42</f>
        <v>0</v>
      </c>
      <c r="L42" s="17">
        <f>'Sales and Costs-S1'!L42+'Sales and Costs-S2'!L42+'Sales and Costs-S3'!L42</f>
        <v>0</v>
      </c>
      <c r="M42" s="17">
        <f>'Sales and Costs-S1'!M42+'Sales and Costs-S2'!M42+'Sales and Costs-S3'!M42</f>
        <v>0</v>
      </c>
    </row>
    <row r="43">
      <c r="A43" s="3" t="s">
        <v>34</v>
      </c>
      <c r="B43" s="17">
        <f>'Sales and Costs-S1'!B43+'Sales and Costs-S2'!B43+'Sales and Costs-S3'!B43</f>
        <v>876600</v>
      </c>
      <c r="C43" s="17">
        <f>'Sales and Costs-S1'!C43+'Sales and Costs-S2'!C43+'Sales and Costs-S3'!C43</f>
        <v>896279.04</v>
      </c>
      <c r="D43" s="17">
        <f>'Sales and Costs-S1'!D43+'Sales and Costs-S2'!D43+'Sales and Costs-S3'!D43</f>
        <v>916456.7998</v>
      </c>
      <c r="E43" s="17">
        <f>'Sales and Costs-S1'!E43+'Sales and Costs-S2'!E43+'Sales and Costs-S3'!E43</f>
        <v>937146.8303</v>
      </c>
      <c r="F43" s="17">
        <f>'Sales and Costs-S1'!F43+'Sales and Costs-S2'!F43+'Sales and Costs-S3'!F43</f>
        <v>958363.0653</v>
      </c>
      <c r="G43" s="17">
        <f>'Sales and Costs-S1'!G43+'Sales and Costs-S2'!G43+'Sales and Costs-S3'!G43</f>
        <v>980119.8327</v>
      </c>
      <c r="H43" s="17">
        <f>'Sales and Costs-S1'!H43+'Sales and Costs-S2'!H43+'Sales and Costs-S3'!H43</f>
        <v>1002431.866</v>
      </c>
      <c r="I43" s="17">
        <f>'Sales and Costs-S1'!I43+'Sales and Costs-S2'!I43+'Sales and Costs-S3'!I43</f>
        <v>1025314.315</v>
      </c>
      <c r="J43" s="17">
        <f>'Sales and Costs-S1'!J43+'Sales and Costs-S2'!J43+'Sales and Costs-S3'!J43</f>
        <v>1048782.761</v>
      </c>
      <c r="K43" s="17">
        <f>'Sales and Costs-S1'!K43+'Sales and Costs-S2'!K43+'Sales and Costs-S3'!K43</f>
        <v>1072853.225</v>
      </c>
      <c r="L43" s="17">
        <f>'Sales and Costs-S1'!L43+'Sales and Costs-S2'!L43+'Sales and Costs-S3'!L43</f>
        <v>1097542.183</v>
      </c>
      <c r="M43" s="17">
        <f>'Sales and Costs-S1'!M43+'Sales and Costs-S2'!M43+'Sales and Costs-S3'!M43</f>
        <v>1122866.579</v>
      </c>
    </row>
    <row r="44">
      <c r="A44" s="3" t="s">
        <v>35</v>
      </c>
      <c r="B44" s="17">
        <f>'Sales and Costs-S1'!B44+'Sales and Costs-S2'!B44+'Sales and Costs-S3'!B44</f>
        <v>5941400</v>
      </c>
      <c r="C44" s="17">
        <f>'Sales and Costs-S1'!C44+'Sales and Costs-S2'!C44+'Sales and Costs-S3'!C44</f>
        <v>6074780.16</v>
      </c>
      <c r="D44" s="17">
        <f>'Sales and Costs-S1'!D44+'Sales and Costs-S2'!D44+'Sales and Costs-S3'!D44</f>
        <v>6211540.532</v>
      </c>
      <c r="E44" s="17">
        <f>'Sales and Costs-S1'!E44+'Sales and Costs-S2'!E44+'Sales and Costs-S3'!E44</f>
        <v>6351772.961</v>
      </c>
      <c r="F44" s="17">
        <f>'Sales and Costs-S1'!F44+'Sales and Costs-S2'!F44+'Sales and Costs-S3'!F44</f>
        <v>6495571.887</v>
      </c>
      <c r="G44" s="17">
        <f>'Sales and Costs-S1'!G44+'Sales and Costs-S2'!G44+'Sales and Costs-S3'!G44</f>
        <v>6643034.422</v>
      </c>
      <c r="H44" s="17">
        <f>'Sales and Costs-S1'!H44+'Sales and Costs-S2'!H44+'Sales and Costs-S3'!H44</f>
        <v>6794260.424</v>
      </c>
      <c r="I44" s="17">
        <f>'Sales and Costs-S1'!I44+'Sales and Costs-S2'!I44+'Sales and Costs-S3'!I44</f>
        <v>6949352.582</v>
      </c>
      <c r="J44" s="17">
        <f>'Sales and Costs-S1'!J44+'Sales and Costs-S2'!J44+'Sales and Costs-S3'!J44</f>
        <v>7108416.493</v>
      </c>
      <c r="K44" s="17">
        <f>'Sales and Costs-S1'!K44+'Sales and Costs-S2'!K44+'Sales and Costs-S3'!K44</f>
        <v>7271560.748</v>
      </c>
      <c r="L44" s="17">
        <f>'Sales and Costs-S1'!L44+'Sales and Costs-S2'!L44+'Sales and Costs-S3'!L44</f>
        <v>7438897.018</v>
      </c>
      <c r="M44" s="17">
        <f>'Sales and Costs-S1'!M44+'Sales and Costs-S2'!M44+'Sales and Costs-S3'!M44</f>
        <v>7610540.147</v>
      </c>
    </row>
    <row r="45">
      <c r="A45" s="3"/>
    </row>
    <row r="46">
      <c r="A46" s="18" t="s">
        <v>59</v>
      </c>
    </row>
    <row r="47">
      <c r="A47" s="3" t="s">
        <v>17</v>
      </c>
    </row>
    <row r="48">
      <c r="A48" s="3" t="s">
        <v>29</v>
      </c>
      <c r="B48" s="17">
        <f>'Sales and Costs-S1'!B48+'Sales and Costs-S2'!B48+'Sales and Costs-S3'!B48</f>
        <v>4085760</v>
      </c>
      <c r="C48" s="17">
        <f>'Sales and Costs-S1'!C48+'Sales and Costs-S2'!C48+'Sales and Costs-S3'!C48</f>
        <v>4194762.867</v>
      </c>
      <c r="D48" s="17">
        <f>'Sales and Costs-S1'!D48+'Sales and Costs-S2'!D48+'Sales and Costs-S3'!D48</f>
        <v>4306803.91</v>
      </c>
      <c r="E48" s="17">
        <f>'Sales and Costs-S1'!E48+'Sales and Costs-S2'!E48+'Sales and Costs-S3'!E48</f>
        <v>4421971.524</v>
      </c>
      <c r="F48" s="17">
        <f>'Sales and Costs-S1'!F48+'Sales and Costs-S2'!F48+'Sales and Costs-S3'!F48</f>
        <v>4540356.782</v>
      </c>
      <c r="G48" s="17">
        <f>'Sales and Costs-S1'!G48+'Sales and Costs-S2'!G48+'Sales and Costs-S3'!G48</f>
        <v>4662053.515</v>
      </c>
      <c r="H48" s="17">
        <f>'Sales and Costs-S1'!H48+'Sales and Costs-S2'!H48+'Sales and Costs-S3'!H48</f>
        <v>4787158.399</v>
      </c>
      <c r="I48" s="17">
        <f>'Sales and Costs-S1'!I48+'Sales and Costs-S2'!I48+'Sales and Costs-S3'!I48</f>
        <v>4915771.049</v>
      </c>
      <c r="J48" s="17">
        <f>'Sales and Costs-S1'!J48+'Sales and Costs-S2'!J48+'Sales and Costs-S3'!J48</f>
        <v>5047994.104</v>
      </c>
      <c r="K48" s="17">
        <f>'Sales and Costs-S1'!K48+'Sales and Costs-S2'!K48+'Sales and Costs-S3'!K48</f>
        <v>5183933.329</v>
      </c>
      <c r="L48" s="17">
        <f>'Sales and Costs-S1'!L48+'Sales and Costs-S2'!L48+'Sales and Costs-S3'!L48</f>
        <v>5323697.708</v>
      </c>
      <c r="M48" s="17">
        <f>'Sales and Costs-S1'!M48+'Sales and Costs-S2'!M48+'Sales and Costs-S3'!M48</f>
        <v>5467399.548</v>
      </c>
    </row>
    <row r="49">
      <c r="A49" s="3" t="s">
        <v>30</v>
      </c>
      <c r="B49" s="17">
        <f>'Sales and Costs-S1'!B49+'Sales and Costs-S2'!B49+'Sales and Costs-S3'!B49</f>
        <v>2637824</v>
      </c>
      <c r="C49" s="17">
        <f>'Sales and Costs-S1'!C49+'Sales and Costs-S2'!C49+'Sales and Costs-S3'!C49</f>
        <v>2708197.781</v>
      </c>
      <c r="D49" s="17">
        <f>'Sales and Costs-S1'!D49+'Sales and Costs-S2'!D49+'Sales and Costs-S3'!D49</f>
        <v>2780533.051</v>
      </c>
      <c r="E49" s="17">
        <f>'Sales and Costs-S1'!E49+'Sales and Costs-S2'!E49+'Sales and Costs-S3'!E49</f>
        <v>2854886.879</v>
      </c>
      <c r="F49" s="17">
        <f>'Sales and Costs-S1'!F49+'Sales and Costs-S2'!F49+'Sales and Costs-S3'!F49</f>
        <v>2931318.063</v>
      </c>
      <c r="G49" s="17">
        <f>'Sales and Costs-S1'!G49+'Sales and Costs-S2'!G49+'Sales and Costs-S3'!G49</f>
        <v>3009887.181</v>
      </c>
      <c r="H49" s="17">
        <f>'Sales and Costs-S1'!H49+'Sales and Costs-S2'!H49+'Sales and Costs-S3'!H49</f>
        <v>3090656.651</v>
      </c>
      <c r="I49" s="17">
        <f>'Sales and Costs-S1'!I49+'Sales and Costs-S2'!I49+'Sales and Costs-S3'!I49</f>
        <v>3173690.782</v>
      </c>
      <c r="J49" s="17">
        <f>'Sales and Costs-S1'!J49+'Sales and Costs-S2'!J49+'Sales and Costs-S3'!J49</f>
        <v>3259055.843</v>
      </c>
      <c r="K49" s="17">
        <f>'Sales and Costs-S1'!K49+'Sales and Costs-S2'!K49+'Sales and Costs-S3'!K49</f>
        <v>3346820.114</v>
      </c>
      <c r="L49" s="17">
        <f>'Sales and Costs-S1'!L49+'Sales and Costs-S2'!L49+'Sales and Costs-S3'!L49</f>
        <v>3437053.959</v>
      </c>
      <c r="M49" s="17">
        <f>'Sales and Costs-S1'!M49+'Sales and Costs-S2'!M49+'Sales and Costs-S3'!M49</f>
        <v>3529829.884</v>
      </c>
    </row>
    <row r="50">
      <c r="A50" s="3" t="s">
        <v>31</v>
      </c>
      <c r="B50" s="17">
        <f>'Sales and Costs-S1'!B50+'Sales and Costs-S2'!B50+'Sales and Costs-S3'!B50</f>
        <v>4838400</v>
      </c>
      <c r="C50" s="17">
        <f>'Sales and Costs-S1'!C50+'Sales and Costs-S2'!C50+'Sales and Costs-S3'!C50</f>
        <v>4967482.343</v>
      </c>
      <c r="D50" s="17">
        <f>'Sales and Costs-S1'!D50+'Sales and Costs-S2'!D50+'Sales and Costs-S3'!D50</f>
        <v>5100162.525</v>
      </c>
      <c r="E50" s="17">
        <f>'Sales and Costs-S1'!E50+'Sales and Costs-S2'!E50+'Sales and Costs-S3'!E50</f>
        <v>5236545.226</v>
      </c>
      <c r="F50" s="17">
        <f>'Sales and Costs-S1'!F50+'Sales and Costs-S2'!F50+'Sales and Costs-S3'!F50</f>
        <v>5376738.295</v>
      </c>
      <c r="G50" s="17">
        <f>'Sales and Costs-S1'!G50+'Sales and Costs-S2'!G50+'Sales and Costs-S3'!G50</f>
        <v>5520852.846</v>
      </c>
      <c r="H50" s="17">
        <f>'Sales and Costs-S1'!H50+'Sales and Costs-S2'!H50+'Sales and Costs-S3'!H50</f>
        <v>5669003.368</v>
      </c>
      <c r="I50" s="17">
        <f>'Sales and Costs-S1'!I50+'Sales and Costs-S2'!I50+'Sales and Costs-S3'!I50</f>
        <v>5821307.821</v>
      </c>
      <c r="J50" s="17">
        <f>'Sales and Costs-S1'!J50+'Sales and Costs-S2'!J50+'Sales and Costs-S3'!J50</f>
        <v>5977887.755</v>
      </c>
      <c r="K50" s="17">
        <f>'Sales and Costs-S1'!K50+'Sales and Costs-S2'!K50+'Sales and Costs-S3'!K50</f>
        <v>6138868.416</v>
      </c>
      <c r="L50" s="17">
        <f>'Sales and Costs-S1'!L50+'Sales and Costs-S2'!L50+'Sales and Costs-S3'!L50</f>
        <v>6304378.865</v>
      </c>
      <c r="M50" s="17">
        <f>'Sales and Costs-S1'!M50+'Sales and Costs-S2'!M50+'Sales and Costs-S3'!M50</f>
        <v>6474552.097</v>
      </c>
    </row>
    <row r="51">
      <c r="A51" s="3" t="s">
        <v>32</v>
      </c>
      <c r="B51" s="17">
        <f>'Sales and Costs-S1'!B51+'Sales and Costs-S2'!B51+'Sales and Costs-S3'!B51</f>
        <v>6307840</v>
      </c>
      <c r="C51" s="17">
        <f>'Sales and Costs-S1'!C51+'Sales and Costs-S2'!C51+'Sales and Costs-S3'!C51</f>
        <v>6476125.128</v>
      </c>
      <c r="D51" s="17">
        <f>'Sales and Costs-S1'!D51+'Sales and Costs-S2'!D51+'Sales and Costs-S3'!D51</f>
        <v>6649100.773</v>
      </c>
      <c r="E51" s="17">
        <f>'Sales and Costs-S1'!E51+'Sales and Costs-S2'!E51+'Sales and Costs-S3'!E51</f>
        <v>6826903.406</v>
      </c>
      <c r="F51" s="17">
        <f>'Sales and Costs-S1'!F51+'Sales and Costs-S2'!F51+'Sales and Costs-S3'!F51</f>
        <v>7009673.629</v>
      </c>
      <c r="G51" s="17">
        <f>'Sales and Costs-S1'!G51+'Sales and Costs-S2'!G51+'Sales and Costs-S3'!G51</f>
        <v>7197556.303</v>
      </c>
      <c r="H51" s="17">
        <f>'Sales and Costs-S1'!H51+'Sales and Costs-S2'!H51+'Sales and Costs-S3'!H51</f>
        <v>7390700.687</v>
      </c>
      <c r="I51" s="17">
        <f>'Sales and Costs-S1'!I51+'Sales and Costs-S2'!I51+'Sales and Costs-S3'!I51</f>
        <v>7589260.567</v>
      </c>
      <c r="J51" s="17">
        <f>'Sales and Costs-S1'!J51+'Sales and Costs-S2'!J51+'Sales and Costs-S3'!J51</f>
        <v>7793394.407</v>
      </c>
      <c r="K51" s="17">
        <f>'Sales and Costs-S1'!K51+'Sales and Costs-S2'!K51+'Sales and Costs-S3'!K51</f>
        <v>8003265.49</v>
      </c>
      <c r="L51" s="17">
        <f>'Sales and Costs-S1'!L51+'Sales and Costs-S2'!L51+'Sales and Costs-S3'!L51</f>
        <v>8219042.075</v>
      </c>
      <c r="M51" s="17">
        <f>'Sales and Costs-S1'!M51+'Sales and Costs-S2'!M51+'Sales and Costs-S3'!M51</f>
        <v>8440897.548</v>
      </c>
    </row>
    <row r="52">
      <c r="A52" s="3" t="s">
        <v>33</v>
      </c>
      <c r="B52" s="17">
        <f>'Sales and Costs-S1'!B52+'Sales and Costs-S2'!B52+'Sales and Costs-S3'!B52</f>
        <v>5483520</v>
      </c>
      <c r="C52" s="17">
        <f>'Sales and Costs-S1'!C52+'Sales and Costs-S2'!C52+'Sales and Costs-S3'!C52</f>
        <v>5629813.322</v>
      </c>
      <c r="D52" s="17">
        <f>'Sales and Costs-S1'!D52+'Sales and Costs-S2'!D52+'Sales and Costs-S3'!D52</f>
        <v>5780184.195</v>
      </c>
      <c r="E52" s="17">
        <f>'Sales and Costs-S1'!E52+'Sales and Costs-S2'!E52+'Sales and Costs-S3'!E52</f>
        <v>5934751.256</v>
      </c>
      <c r="F52" s="17">
        <f>'Sales and Costs-S1'!F52+'Sales and Costs-S2'!F52+'Sales and Costs-S3'!F52</f>
        <v>6093636.734</v>
      </c>
      <c r="G52" s="17">
        <f>'Sales and Costs-S1'!G52+'Sales and Costs-S2'!G52+'Sales and Costs-S3'!G52</f>
        <v>6256966.559</v>
      </c>
      <c r="H52" s="17">
        <f>'Sales and Costs-S1'!H52+'Sales and Costs-S2'!H52+'Sales and Costs-S3'!H52</f>
        <v>6424870.483</v>
      </c>
      <c r="I52" s="17">
        <f>'Sales and Costs-S1'!I52+'Sales and Costs-S2'!I52+'Sales and Costs-S3'!I52</f>
        <v>6597482.197</v>
      </c>
      <c r="J52" s="17">
        <f>'Sales and Costs-S1'!J52+'Sales and Costs-S2'!J52+'Sales and Costs-S3'!J52</f>
        <v>6774939.456</v>
      </c>
      <c r="K52" s="17">
        <f>'Sales and Costs-S1'!K52+'Sales and Costs-S2'!K52+'Sales and Costs-S3'!K52</f>
        <v>6957384.205</v>
      </c>
      <c r="L52" s="17">
        <f>'Sales and Costs-S1'!L52+'Sales and Costs-S2'!L52+'Sales and Costs-S3'!L52</f>
        <v>7144962.713</v>
      </c>
      <c r="M52" s="17">
        <f>'Sales and Costs-S1'!M52+'Sales and Costs-S2'!M52+'Sales and Costs-S3'!M52</f>
        <v>7337825.709</v>
      </c>
    </row>
    <row r="53">
      <c r="A53" s="3" t="s">
        <v>34</v>
      </c>
      <c r="B53" s="17">
        <f>'Sales and Costs-S1'!B53+'Sales and Costs-S2'!B53+'Sales and Costs-S3'!B53</f>
        <v>3476480</v>
      </c>
      <c r="C53" s="17">
        <f>'Sales and Costs-S1'!C53+'Sales and Costs-S2'!C53+'Sales and Costs-S3'!C53</f>
        <v>3569228.054</v>
      </c>
      <c r="D53" s="17">
        <f>'Sales and Costs-S1'!D53+'Sales and Costs-S2'!D53+'Sales and Costs-S3'!D53</f>
        <v>3664561.222</v>
      </c>
      <c r="E53" s="17">
        <f>'Sales and Costs-S1'!E53+'Sales and Costs-S2'!E53+'Sales and Costs-S3'!E53</f>
        <v>3762554.718</v>
      </c>
      <c r="F53" s="17">
        <f>'Sales and Costs-S1'!F53+'Sales and Costs-S2'!F53+'Sales and Costs-S3'!F53</f>
        <v>3863286.034</v>
      </c>
      <c r="G53" s="17">
        <f>'Sales and Costs-S1'!G53+'Sales and Costs-S2'!G53+'Sales and Costs-S3'!G53</f>
        <v>3966835.008</v>
      </c>
      <c r="H53" s="17">
        <f>'Sales and Costs-S1'!H53+'Sales and Costs-S2'!H53+'Sales and Costs-S3'!H53</f>
        <v>4073283.901</v>
      </c>
      <c r="I53" s="17">
        <f>'Sales and Costs-S1'!I53+'Sales and Costs-S2'!I53+'Sales and Costs-S3'!I53</f>
        <v>4182717.471</v>
      </c>
      <c r="J53" s="17">
        <f>'Sales and Costs-S1'!J53+'Sales and Costs-S2'!J53+'Sales and Costs-S3'!J53</f>
        <v>4295223.054</v>
      </c>
      <c r="K53" s="17">
        <f>'Sales and Costs-S1'!K53+'Sales and Costs-S2'!K53+'Sales and Costs-S3'!K53</f>
        <v>4410890.64</v>
      </c>
      <c r="L53" s="17">
        <f>'Sales and Costs-S1'!L53+'Sales and Costs-S2'!L53+'Sales and Costs-S3'!L53</f>
        <v>4529812.962</v>
      </c>
      <c r="M53" s="17">
        <f>'Sales and Costs-S1'!M53+'Sales and Costs-S2'!M53+'Sales and Costs-S3'!M53</f>
        <v>4652085.58</v>
      </c>
    </row>
    <row r="54">
      <c r="A54" s="3" t="s">
        <v>35</v>
      </c>
      <c r="B54" s="17">
        <f>'Sales and Costs-S1'!B54+'Sales and Costs-S2'!B54+'Sales and Costs-S3'!B54</f>
        <v>5788160</v>
      </c>
      <c r="C54" s="17">
        <f>'Sales and Costs-S1'!C54+'Sales and Costs-S2'!C54+'Sales and Costs-S3'!C54</f>
        <v>5942580.728</v>
      </c>
      <c r="D54" s="17">
        <f>'Sales and Costs-S1'!D54+'Sales and Costs-S2'!D54+'Sales and Costs-S3'!D54</f>
        <v>6101305.539</v>
      </c>
      <c r="E54" s="17">
        <f>'Sales and Costs-S1'!E54+'Sales and Costs-S2'!E54+'Sales and Costs-S3'!E54</f>
        <v>6264459.659</v>
      </c>
      <c r="F54" s="17">
        <f>'Sales and Costs-S1'!F54+'Sales and Costs-S2'!F54+'Sales and Costs-S3'!F54</f>
        <v>6432172.108</v>
      </c>
      <c r="G54" s="17">
        <f>'Sales and Costs-S1'!G54+'Sales and Costs-S2'!G54+'Sales and Costs-S3'!G54</f>
        <v>6604575.813</v>
      </c>
      <c r="H54" s="17">
        <f>'Sales and Costs-S1'!H54+'Sales and Costs-S2'!H54+'Sales and Costs-S3'!H54</f>
        <v>6781807.732</v>
      </c>
      <c r="I54" s="17">
        <f>'Sales and Costs-S1'!I54+'Sales and Costs-S2'!I54+'Sales and Costs-S3'!I54</f>
        <v>6964008.986</v>
      </c>
      <c r="J54" s="17">
        <f>'Sales and Costs-S1'!J54+'Sales and Costs-S2'!J54+'Sales and Costs-S3'!J54</f>
        <v>7151324.981</v>
      </c>
      <c r="K54" s="17">
        <f>'Sales and Costs-S1'!K54+'Sales and Costs-S2'!K54+'Sales and Costs-S3'!K54</f>
        <v>7343905.549</v>
      </c>
      <c r="L54" s="17">
        <f>'Sales and Costs-S1'!L54+'Sales and Costs-S2'!L54+'Sales and Costs-S3'!L54</f>
        <v>7541905.086</v>
      </c>
      <c r="M54" s="17">
        <f>'Sales and Costs-S1'!M54+'Sales and Costs-S2'!M54+'Sales and Costs-S3'!M54</f>
        <v>7745482.693</v>
      </c>
    </row>
    <row r="55">
      <c r="A55" s="3" t="s">
        <v>60</v>
      </c>
      <c r="B55" s="17">
        <f t="shared" ref="B55:M55" si="2">SUM(B48:B54)</f>
        <v>32617984</v>
      </c>
      <c r="C55" s="17">
        <f t="shared" si="2"/>
        <v>33488190.22</v>
      </c>
      <c r="D55" s="17">
        <f t="shared" si="2"/>
        <v>34382651.21</v>
      </c>
      <c r="E55" s="17">
        <f t="shared" si="2"/>
        <v>35302072.67</v>
      </c>
      <c r="F55" s="17">
        <f t="shared" si="2"/>
        <v>36247181.64</v>
      </c>
      <c r="G55" s="17">
        <f t="shared" si="2"/>
        <v>37218727.23</v>
      </c>
      <c r="H55" s="17">
        <f t="shared" si="2"/>
        <v>38217481.22</v>
      </c>
      <c r="I55" s="17">
        <f t="shared" si="2"/>
        <v>39244238.87</v>
      </c>
      <c r="J55" s="17">
        <f t="shared" si="2"/>
        <v>40299819.6</v>
      </c>
      <c r="K55" s="17">
        <f t="shared" si="2"/>
        <v>41385067.74</v>
      </c>
      <c r="L55" s="17">
        <f t="shared" si="2"/>
        <v>42500853.37</v>
      </c>
      <c r="M55" s="17">
        <f t="shared" si="2"/>
        <v>43648073.06</v>
      </c>
    </row>
    <row r="56">
      <c r="A56" s="3"/>
    </row>
    <row r="57">
      <c r="A57" s="3" t="s">
        <v>54</v>
      </c>
    </row>
    <row r="58">
      <c r="A58" s="3" t="s">
        <v>29</v>
      </c>
      <c r="B58" s="17">
        <f>'Sales and Costs-S1'!B58+'Sales and Costs-S2'!B58+'Sales and Costs-S3'!B58</f>
        <v>4532160</v>
      </c>
      <c r="C58" s="17">
        <f>'Sales and Costs-S1'!C58+'Sales and Costs-S2'!C58+'Sales and Costs-S3'!C58</f>
        <v>4636300.512</v>
      </c>
      <c r="D58" s="17">
        <f>'Sales and Costs-S1'!D58+'Sales and Costs-S2'!D58+'Sales and Costs-S3'!D58</f>
        <v>4742915.158</v>
      </c>
      <c r="E58" s="17">
        <f>'Sales and Costs-S1'!E58+'Sales and Costs-S2'!E58+'Sales and Costs-S3'!E58</f>
        <v>4852064.789</v>
      </c>
      <c r="F58" s="17">
        <f>'Sales and Costs-S1'!F58+'Sales and Costs-S2'!F58+'Sales and Costs-S3'!F58</f>
        <v>4963811.804</v>
      </c>
      <c r="G58" s="17">
        <f>'Sales and Costs-S1'!G58+'Sales and Costs-S2'!G58+'Sales and Costs-S3'!G58</f>
        <v>5078220.189</v>
      </c>
      <c r="H58" s="17">
        <f>'Sales and Costs-S1'!H58+'Sales and Costs-S2'!H58+'Sales and Costs-S3'!H58</f>
        <v>5195355.56</v>
      </c>
      <c r="I58" s="17">
        <f>'Sales and Costs-S1'!I58+'Sales and Costs-S2'!I58+'Sales and Costs-S3'!I58</f>
        <v>5315285.208</v>
      </c>
      <c r="J58" s="17">
        <f>'Sales and Costs-S1'!J58+'Sales and Costs-S2'!J58+'Sales and Costs-S3'!J58</f>
        <v>5438078.139</v>
      </c>
      <c r="K58" s="17">
        <f>'Sales and Costs-S1'!K58+'Sales and Costs-S2'!K58+'Sales and Costs-S3'!K58</f>
        <v>5563805.12</v>
      </c>
      <c r="L58" s="17">
        <f>'Sales and Costs-S1'!L58+'Sales and Costs-S2'!L58+'Sales and Costs-S3'!L58</f>
        <v>5692538.728</v>
      </c>
      <c r="M58" s="17">
        <f>'Sales and Costs-S1'!M58+'Sales and Costs-S2'!M58+'Sales and Costs-S3'!M58</f>
        <v>5824353.395</v>
      </c>
    </row>
    <row r="59">
      <c r="A59" s="3" t="s">
        <v>30</v>
      </c>
      <c r="B59" s="17">
        <f>'Sales and Costs-S1'!B59+'Sales and Costs-S2'!B59+'Sales and Costs-S3'!B59</f>
        <v>2289685</v>
      </c>
      <c r="C59" s="17">
        <f>'Sales and Costs-S1'!C59+'Sales and Costs-S2'!C59+'Sales and Costs-S3'!C59</f>
        <v>2342297.655</v>
      </c>
      <c r="D59" s="17">
        <f>'Sales and Costs-S1'!D59+'Sales and Costs-S2'!D59+'Sales and Costs-S3'!D59</f>
        <v>2396160.262</v>
      </c>
      <c r="E59" s="17">
        <f>'Sales and Costs-S1'!E59+'Sales and Costs-S2'!E59+'Sales and Costs-S3'!E59</f>
        <v>2451303.565</v>
      </c>
      <c r="F59" s="17">
        <f>'Sales and Costs-S1'!F59+'Sales and Costs-S2'!F59+'Sales and Costs-S3'!F59</f>
        <v>2507759.088</v>
      </c>
      <c r="G59" s="17">
        <f>'Sales and Costs-S1'!G59+'Sales and Costs-S2'!G59+'Sales and Costs-S3'!G59</f>
        <v>2565559.158</v>
      </c>
      <c r="H59" s="17">
        <f>'Sales and Costs-S1'!H59+'Sales and Costs-S2'!H59+'Sales and Costs-S3'!H59</f>
        <v>2624736.924</v>
      </c>
      <c r="I59" s="17">
        <f>'Sales and Costs-S1'!I59+'Sales and Costs-S2'!I59+'Sales and Costs-S3'!I59</f>
        <v>2685326.381</v>
      </c>
      <c r="J59" s="17">
        <f>'Sales and Costs-S1'!J59+'Sales and Costs-S2'!J59+'Sales and Costs-S3'!J59</f>
        <v>2747362.393</v>
      </c>
      <c r="K59" s="17">
        <f>'Sales and Costs-S1'!K59+'Sales and Costs-S2'!K59+'Sales and Costs-S3'!K59</f>
        <v>2810880.712</v>
      </c>
      <c r="L59" s="17">
        <f>'Sales and Costs-S1'!L59+'Sales and Costs-S2'!L59+'Sales and Costs-S3'!L59</f>
        <v>2875918.003</v>
      </c>
      <c r="M59" s="17">
        <f>'Sales and Costs-S1'!M59+'Sales and Costs-S2'!M59+'Sales and Costs-S3'!M59</f>
        <v>2942511.871</v>
      </c>
    </row>
    <row r="60">
      <c r="A60" s="3" t="s">
        <v>31</v>
      </c>
      <c r="B60" s="17">
        <f>'Sales and Costs-S1'!B60+'Sales and Costs-S2'!B60+'Sales and Costs-S3'!B60</f>
        <v>5211984</v>
      </c>
      <c r="C60" s="17">
        <f>'Sales and Costs-S1'!C60+'Sales and Costs-S2'!C60+'Sales and Costs-S3'!C60</f>
        <v>5331745.589</v>
      </c>
      <c r="D60" s="17">
        <f>'Sales and Costs-S1'!D60+'Sales and Costs-S2'!D60+'Sales and Costs-S3'!D60</f>
        <v>5454352.432</v>
      </c>
      <c r="E60" s="17">
        <f>'Sales and Costs-S1'!E60+'Sales and Costs-S2'!E60+'Sales and Costs-S3'!E60</f>
        <v>5579874.508</v>
      </c>
      <c r="F60" s="17">
        <f>'Sales and Costs-S1'!F60+'Sales and Costs-S2'!F60+'Sales and Costs-S3'!F60</f>
        <v>5708383.575</v>
      </c>
      <c r="G60" s="17">
        <f>'Sales and Costs-S1'!G60+'Sales and Costs-S2'!G60+'Sales and Costs-S3'!G60</f>
        <v>5839953.217</v>
      </c>
      <c r="H60" s="17">
        <f>'Sales and Costs-S1'!H60+'Sales and Costs-S2'!H60+'Sales and Costs-S3'!H60</f>
        <v>5974658.894</v>
      </c>
      <c r="I60" s="17">
        <f>'Sales and Costs-S1'!I60+'Sales and Costs-S2'!I60+'Sales and Costs-S3'!I60</f>
        <v>6112577.989</v>
      </c>
      <c r="J60" s="17">
        <f>'Sales and Costs-S1'!J60+'Sales and Costs-S2'!J60+'Sales and Costs-S3'!J60</f>
        <v>6253789.859</v>
      </c>
      <c r="K60" s="17">
        <f>'Sales and Costs-S1'!K60+'Sales and Costs-S2'!K60+'Sales and Costs-S3'!K60</f>
        <v>6398375.888</v>
      </c>
      <c r="L60" s="17">
        <f>'Sales and Costs-S1'!L60+'Sales and Costs-S2'!L60+'Sales and Costs-S3'!L60</f>
        <v>6546419.537</v>
      </c>
      <c r="M60" s="17">
        <f>'Sales and Costs-S1'!M60+'Sales and Costs-S2'!M60+'Sales and Costs-S3'!M60</f>
        <v>6698006.404</v>
      </c>
    </row>
    <row r="61">
      <c r="A61" s="3" t="s">
        <v>32</v>
      </c>
      <c r="B61" s="17">
        <f>'Sales and Costs-S1'!B61+'Sales and Costs-S2'!B61+'Sales and Costs-S3'!B61</f>
        <v>6231720</v>
      </c>
      <c r="C61" s="17">
        <f>'Sales and Costs-S1'!C61+'Sales and Costs-S2'!C61+'Sales and Costs-S3'!C61</f>
        <v>6374913.204</v>
      </c>
      <c r="D61" s="17">
        <f>'Sales and Costs-S1'!D61+'Sales and Costs-S2'!D61+'Sales and Costs-S3'!D61</f>
        <v>6521508.343</v>
      </c>
      <c r="E61" s="17">
        <f>'Sales and Costs-S1'!E61+'Sales and Costs-S2'!E61+'Sales and Costs-S3'!E61</f>
        <v>6671589.085</v>
      </c>
      <c r="F61" s="17">
        <f>'Sales and Costs-S1'!F61+'Sales and Costs-S2'!F61+'Sales and Costs-S3'!F61</f>
        <v>6825241.23</v>
      </c>
      <c r="G61" s="17">
        <f>'Sales and Costs-S1'!G61+'Sales and Costs-S2'!G61+'Sales and Costs-S3'!G61</f>
        <v>6982552.759</v>
      </c>
      <c r="H61" s="17">
        <f>'Sales and Costs-S1'!H61+'Sales and Costs-S2'!H61+'Sales and Costs-S3'!H61</f>
        <v>7143613.895</v>
      </c>
      <c r="I61" s="17">
        <f>'Sales and Costs-S1'!I61+'Sales and Costs-S2'!I61+'Sales and Costs-S3'!I61</f>
        <v>7308517.161</v>
      </c>
      <c r="J61" s="17">
        <f>'Sales and Costs-S1'!J61+'Sales and Costs-S2'!J61+'Sales and Costs-S3'!J61</f>
        <v>7477357.441</v>
      </c>
      <c r="K61" s="17">
        <f>'Sales and Costs-S1'!K61+'Sales and Costs-S2'!K61+'Sales and Costs-S3'!K61</f>
        <v>7650232.04</v>
      </c>
      <c r="L61" s="17">
        <f>'Sales and Costs-S1'!L61+'Sales and Costs-S2'!L61+'Sales and Costs-S3'!L61</f>
        <v>7827240.751</v>
      </c>
      <c r="M61" s="17">
        <f>'Sales and Costs-S1'!M61+'Sales and Costs-S2'!M61+'Sales and Costs-S3'!M61</f>
        <v>8008485.918</v>
      </c>
    </row>
    <row r="62">
      <c r="A62" s="3" t="s">
        <v>33</v>
      </c>
      <c r="B62" s="17">
        <f>'Sales and Costs-S1'!B62+'Sales and Costs-S2'!B62+'Sales and Costs-S3'!B62</f>
        <v>8025700</v>
      </c>
      <c r="C62" s="17">
        <f>'Sales and Costs-S1'!C62+'Sales and Costs-S2'!C62+'Sales and Costs-S3'!C62</f>
        <v>8210115.49</v>
      </c>
      <c r="D62" s="17">
        <f>'Sales and Costs-S1'!D62+'Sales and Costs-S2'!D62+'Sales and Costs-S3'!D62</f>
        <v>8398912.259</v>
      </c>
      <c r="E62" s="17">
        <f>'Sales and Costs-S1'!E62+'Sales and Costs-S2'!E62+'Sales and Costs-S3'!E62</f>
        <v>8592198.065</v>
      </c>
      <c r="F62" s="17">
        <f>'Sales and Costs-S1'!F62+'Sales and Costs-S2'!F62+'Sales and Costs-S3'!F62</f>
        <v>8790083.403</v>
      </c>
      <c r="G62" s="17">
        <f>'Sales and Costs-S1'!G62+'Sales and Costs-S2'!G62+'Sales and Costs-S3'!G62</f>
        <v>8992681.584</v>
      </c>
      <c r="H62" s="17">
        <f>'Sales and Costs-S1'!H62+'Sales and Costs-S2'!H62+'Sales and Costs-S3'!H62</f>
        <v>9200108.805</v>
      </c>
      <c r="I62" s="17">
        <f>'Sales and Costs-S1'!I62+'Sales and Costs-S2'!I62+'Sales and Costs-S3'!I62</f>
        <v>9412484.223</v>
      </c>
      <c r="J62" s="17">
        <f>'Sales and Costs-S1'!J62+'Sales and Costs-S2'!J62+'Sales and Costs-S3'!J62</f>
        <v>9629930.037</v>
      </c>
      <c r="K62" s="17">
        <f>'Sales and Costs-S1'!K62+'Sales and Costs-S2'!K62+'Sales and Costs-S3'!K62</f>
        <v>9852571.566</v>
      </c>
      <c r="L62" s="17">
        <f>'Sales and Costs-S1'!L62+'Sales and Costs-S2'!L62+'Sales and Costs-S3'!L62</f>
        <v>10080537.33</v>
      </c>
      <c r="M62" s="17">
        <f>'Sales and Costs-S1'!M62+'Sales and Costs-S2'!M62+'Sales and Costs-S3'!M62</f>
        <v>10313959.14</v>
      </c>
    </row>
    <row r="63">
      <c r="A63" s="3" t="s">
        <v>34</v>
      </c>
      <c r="B63" s="17">
        <f>'Sales and Costs-S1'!B63+'Sales and Costs-S2'!B63+'Sales and Costs-S3'!B63</f>
        <v>3587960</v>
      </c>
      <c r="C63" s="17">
        <f>'Sales and Costs-S1'!C63+'Sales and Costs-S2'!C63+'Sales and Costs-S3'!C63</f>
        <v>3670404.572</v>
      </c>
      <c r="D63" s="17">
        <f>'Sales and Costs-S1'!D63+'Sales and Costs-S2'!D63+'Sales and Costs-S3'!D63</f>
        <v>3754807.834</v>
      </c>
      <c r="E63" s="17">
        <f>'Sales and Costs-S1'!E63+'Sales and Costs-S2'!E63+'Sales and Costs-S3'!E63</f>
        <v>3841217.958</v>
      </c>
      <c r="F63" s="17">
        <f>'Sales and Costs-S1'!F63+'Sales and Costs-S2'!F63+'Sales and Costs-S3'!F63</f>
        <v>3929684.345</v>
      </c>
      <c r="G63" s="17">
        <f>'Sales and Costs-S1'!G63+'Sales and Costs-S2'!G63+'Sales and Costs-S3'!G63</f>
        <v>4020257.649</v>
      </c>
      <c r="H63" s="17">
        <f>'Sales and Costs-S1'!H63+'Sales and Costs-S2'!H63+'Sales and Costs-S3'!H63</f>
        <v>4112989.819</v>
      </c>
      <c r="I63" s="17">
        <f>'Sales and Costs-S1'!I63+'Sales and Costs-S2'!I63+'Sales and Costs-S3'!I63</f>
        <v>4207934.123</v>
      </c>
      <c r="J63" s="17">
        <f>'Sales and Costs-S1'!J63+'Sales and Costs-S2'!J63+'Sales and Costs-S3'!J63</f>
        <v>4305145.193</v>
      </c>
      <c r="K63" s="17">
        <f>'Sales and Costs-S1'!K63+'Sales and Costs-S2'!K63+'Sales and Costs-S3'!K63</f>
        <v>4404679.053</v>
      </c>
      <c r="L63" s="17">
        <f>'Sales and Costs-S1'!L63+'Sales and Costs-S2'!L63+'Sales and Costs-S3'!L63</f>
        <v>4506593.16</v>
      </c>
      <c r="M63" s="17">
        <f>'Sales and Costs-S1'!M63+'Sales and Costs-S2'!M63+'Sales and Costs-S3'!M63</f>
        <v>4610946.438</v>
      </c>
    </row>
    <row r="64">
      <c r="A64" s="3" t="s">
        <v>35</v>
      </c>
      <c r="B64" s="17">
        <f>'Sales and Costs-S1'!B64+'Sales and Costs-S2'!B64+'Sales and Costs-S3'!B64</f>
        <v>13738110</v>
      </c>
      <c r="C64" s="17">
        <f>'Sales and Costs-S1'!C64+'Sales and Costs-S2'!C64+'Sales and Costs-S3'!C64</f>
        <v>14053785.93</v>
      </c>
      <c r="D64" s="17">
        <f>'Sales and Costs-S1'!D64+'Sales and Costs-S2'!D64+'Sales and Costs-S3'!D64</f>
        <v>14376961.57</v>
      </c>
      <c r="E64" s="17">
        <f>'Sales and Costs-S1'!E64+'Sales and Costs-S2'!E64+'Sales and Costs-S3'!E64</f>
        <v>14707821.39</v>
      </c>
      <c r="F64" s="17">
        <f>'Sales and Costs-S1'!F64+'Sales and Costs-S2'!F64+'Sales and Costs-S3'!F64</f>
        <v>15046554.53</v>
      </c>
      <c r="G64" s="17">
        <f>'Sales and Costs-S1'!G64+'Sales and Costs-S2'!G64+'Sales and Costs-S3'!G64</f>
        <v>15393354.95</v>
      </c>
      <c r="H64" s="17">
        <f>'Sales and Costs-S1'!H64+'Sales and Costs-S2'!H64+'Sales and Costs-S3'!H64</f>
        <v>15748421.54</v>
      </c>
      <c r="I64" s="17">
        <f>'Sales and Costs-S1'!I64+'Sales and Costs-S2'!I64+'Sales and Costs-S3'!I64</f>
        <v>16111958.29</v>
      </c>
      <c r="J64" s="17">
        <f>'Sales and Costs-S1'!J64+'Sales and Costs-S2'!J64+'Sales and Costs-S3'!J64</f>
        <v>16484174.36</v>
      </c>
      <c r="K64" s="17">
        <f>'Sales and Costs-S1'!K64+'Sales and Costs-S2'!K64+'Sales and Costs-S3'!K64</f>
        <v>16865284.27</v>
      </c>
      <c r="L64" s="17">
        <f>'Sales and Costs-S1'!L64+'Sales and Costs-S2'!L64+'Sales and Costs-S3'!L64</f>
        <v>17255508.02</v>
      </c>
      <c r="M64" s="17">
        <f>'Sales and Costs-S1'!M64+'Sales and Costs-S2'!M64+'Sales and Costs-S3'!M64</f>
        <v>17655071.23</v>
      </c>
    </row>
    <row r="65">
      <c r="A65" s="3" t="s">
        <v>61</v>
      </c>
      <c r="B65" s="17">
        <f t="shared" ref="B65:M65" si="3">SUM(B58:B64)</f>
        <v>43617319</v>
      </c>
      <c r="C65" s="17">
        <f t="shared" si="3"/>
        <v>44619562.95</v>
      </c>
      <c r="D65" s="17">
        <f t="shared" si="3"/>
        <v>45645617.86</v>
      </c>
      <c r="E65" s="17">
        <f t="shared" si="3"/>
        <v>46696069.36</v>
      </c>
      <c r="F65" s="17">
        <f t="shared" si="3"/>
        <v>47771517.98</v>
      </c>
      <c r="G65" s="17">
        <f t="shared" si="3"/>
        <v>48872579.5</v>
      </c>
      <c r="H65" s="17">
        <f t="shared" si="3"/>
        <v>49999885.44</v>
      </c>
      <c r="I65" s="17">
        <f t="shared" si="3"/>
        <v>51154083.37</v>
      </c>
      <c r="J65" s="17">
        <f t="shared" si="3"/>
        <v>52335837.42</v>
      </c>
      <c r="K65" s="17">
        <f t="shared" si="3"/>
        <v>53545828.65</v>
      </c>
      <c r="L65" s="17">
        <f t="shared" si="3"/>
        <v>54784755.53</v>
      </c>
      <c r="M65" s="17">
        <f t="shared" si="3"/>
        <v>56053334.39</v>
      </c>
    </row>
    <row r="66">
      <c r="A66" s="3"/>
    </row>
    <row r="67">
      <c r="A67" s="3" t="s">
        <v>19</v>
      </c>
    </row>
    <row r="68">
      <c r="A68" s="3" t="s">
        <v>29</v>
      </c>
      <c r="B68" s="17">
        <f>'Sales and Costs-S1'!B68+'Sales and Costs-S2'!B68+'Sales and Costs-S3'!B68</f>
        <v>239162.5</v>
      </c>
      <c r="C68" s="17">
        <f>'Sales and Costs-S1'!C68+'Sales and Costs-S2'!C68+'Sales and Costs-S3'!C68</f>
        <v>244395.2841</v>
      </c>
      <c r="D68" s="17">
        <f>'Sales and Costs-S1'!D68+'Sales and Costs-S2'!D68+'Sales and Costs-S3'!D68</f>
        <v>249761.5264</v>
      </c>
      <c r="E68" s="17">
        <f>'Sales and Costs-S1'!E68+'Sales and Costs-S2'!E68+'Sales and Costs-S3'!E68</f>
        <v>255264.9461</v>
      </c>
      <c r="F68" s="17">
        <f>'Sales and Costs-S1'!F68+'Sales and Costs-S2'!F68+'Sales and Costs-S3'!F68</f>
        <v>260909.3707</v>
      </c>
      <c r="G68" s="17">
        <f>'Sales and Costs-S1'!G68+'Sales and Costs-S2'!G68+'Sales and Costs-S3'!G68</f>
        <v>266698.7392</v>
      </c>
      <c r="H68" s="17">
        <f>'Sales and Costs-S1'!H68+'Sales and Costs-S2'!H68+'Sales and Costs-S3'!H68</f>
        <v>272637.1055</v>
      </c>
      <c r="I68" s="17">
        <f>'Sales and Costs-S1'!I68+'Sales and Costs-S2'!I68+'Sales and Costs-S3'!I68</f>
        <v>278728.6415</v>
      </c>
      <c r="J68" s="17">
        <f>'Sales and Costs-S1'!J68+'Sales and Costs-S2'!J68+'Sales and Costs-S3'!J68</f>
        <v>284977.6411</v>
      </c>
      <c r="K68" s="17">
        <f>'Sales and Costs-S1'!K68+'Sales and Costs-S2'!K68+'Sales and Costs-S3'!K68</f>
        <v>291388.5234</v>
      </c>
      <c r="L68" s="17">
        <f>'Sales and Costs-S1'!L68+'Sales and Costs-S2'!L68+'Sales and Costs-S3'!L68</f>
        <v>297965.8367</v>
      </c>
      <c r="M68" s="17">
        <f>'Sales and Costs-S1'!M68+'Sales and Costs-S2'!M68+'Sales and Costs-S3'!M68</f>
        <v>304714.2622</v>
      </c>
    </row>
    <row r="69">
      <c r="A69" s="3" t="s">
        <v>30</v>
      </c>
      <c r="B69" s="17">
        <f>'Sales and Costs-S1'!B69+'Sales and Costs-S2'!B69+'Sales and Costs-S3'!B69</f>
        <v>138966</v>
      </c>
      <c r="C69" s="17">
        <f>'Sales and Costs-S1'!C69+'Sales and Costs-S2'!C69+'Sales and Costs-S3'!C69</f>
        <v>142006.523</v>
      </c>
      <c r="D69" s="17">
        <f>'Sales and Costs-S1'!D69+'Sales and Costs-S2'!D69+'Sales and Costs-S3'!D69</f>
        <v>145124.5922</v>
      </c>
      <c r="E69" s="17">
        <f>'Sales and Costs-S1'!E69+'Sales and Costs-S2'!E69+'Sales and Costs-S3'!E69</f>
        <v>148322.3687</v>
      </c>
      <c r="F69" s="17">
        <f>'Sales and Costs-S1'!F69+'Sales and Costs-S2'!F69+'Sales and Costs-S3'!F69</f>
        <v>151602.0764</v>
      </c>
      <c r="G69" s="17">
        <f>'Sales and Costs-S1'!G69+'Sales and Costs-S2'!G69+'Sales and Costs-S3'!G69</f>
        <v>154966.0043</v>
      </c>
      <c r="H69" s="17">
        <f>'Sales and Costs-S1'!H69+'Sales and Costs-S2'!H69+'Sales and Costs-S3'!H69</f>
        <v>158416.5076</v>
      </c>
      <c r="I69" s="17">
        <f>'Sales and Costs-S1'!I69+'Sales and Costs-S2'!I69+'Sales and Costs-S3'!I69</f>
        <v>161956.0106</v>
      </c>
      <c r="J69" s="17">
        <f>'Sales and Costs-S1'!J69+'Sales and Costs-S2'!J69+'Sales and Costs-S3'!J69</f>
        <v>165587.0083</v>
      </c>
      <c r="K69" s="17">
        <f>'Sales and Costs-S1'!K69+'Sales and Costs-S2'!K69+'Sales and Costs-S3'!K69</f>
        <v>169312.0683</v>
      </c>
      <c r="L69" s="17">
        <f>'Sales and Costs-S1'!L69+'Sales and Costs-S2'!L69+'Sales and Costs-S3'!L69</f>
        <v>173133.8335</v>
      </c>
      <c r="M69" s="17">
        <f>'Sales and Costs-S1'!M69+'Sales and Costs-S2'!M69+'Sales and Costs-S3'!M69</f>
        <v>177055.0239</v>
      </c>
    </row>
    <row r="70">
      <c r="A70" s="3" t="s">
        <v>31</v>
      </c>
      <c r="B70" s="17">
        <f>'Sales and Costs-S1'!B70+'Sales and Costs-S2'!B70+'Sales and Costs-S3'!B70</f>
        <v>271890</v>
      </c>
      <c r="C70" s="17">
        <f>'Sales and Costs-S1'!C70+'Sales and Costs-S2'!C70+'Sales and Costs-S3'!C70</f>
        <v>277838.8493</v>
      </c>
      <c r="D70" s="17">
        <f>'Sales and Costs-S1'!D70+'Sales and Costs-S2'!D70+'Sales and Costs-S3'!D70</f>
        <v>283939.4194</v>
      </c>
      <c r="E70" s="17">
        <f>'Sales and Costs-S1'!E70+'Sales and Costs-S2'!E70+'Sales and Costs-S3'!E70</f>
        <v>290195.9387</v>
      </c>
      <c r="F70" s="17">
        <f>'Sales and Costs-S1'!F70+'Sales and Costs-S2'!F70+'Sales and Costs-S3'!F70</f>
        <v>296612.7583</v>
      </c>
      <c r="G70" s="17">
        <f>'Sales and Costs-S1'!G70+'Sales and Costs-S2'!G70+'Sales and Costs-S3'!G70</f>
        <v>303194.3562</v>
      </c>
      <c r="H70" s="17">
        <f>'Sales and Costs-S1'!H70+'Sales and Costs-S2'!H70+'Sales and Costs-S3'!H70</f>
        <v>309945.341</v>
      </c>
      <c r="I70" s="17">
        <f>'Sales and Costs-S1'!I70+'Sales and Costs-S2'!I70+'Sales and Costs-S3'!I70</f>
        <v>316870.4556</v>
      </c>
      <c r="J70" s="17">
        <f>'Sales and Costs-S1'!J70+'Sales and Costs-S2'!J70+'Sales and Costs-S3'!J70</f>
        <v>323974.5815</v>
      </c>
      <c r="K70" s="17">
        <f>'Sales and Costs-S1'!K70+'Sales and Costs-S2'!K70+'Sales and Costs-S3'!K70</f>
        <v>331262.7424</v>
      </c>
      <c r="L70" s="17">
        <f>'Sales and Costs-S1'!L70+'Sales and Costs-S2'!L70+'Sales and Costs-S3'!L70</f>
        <v>338740.1091</v>
      </c>
      <c r="M70" s="17">
        <f>'Sales and Costs-S1'!M70+'Sales and Costs-S2'!M70+'Sales and Costs-S3'!M70</f>
        <v>346412.0033</v>
      </c>
    </row>
    <row r="71">
      <c r="A71" s="3" t="s">
        <v>32</v>
      </c>
      <c r="B71" s="17">
        <f>'Sales and Costs-S1'!B71+'Sales and Costs-S2'!B71+'Sales and Costs-S3'!B71</f>
        <v>354464</v>
      </c>
      <c r="C71" s="17">
        <f>'Sales and Costs-S1'!C71+'Sales and Costs-S2'!C71+'Sales and Costs-S3'!C71</f>
        <v>362219.5368</v>
      </c>
      <c r="D71" s="17">
        <f>'Sales and Costs-S1'!D71+'Sales and Costs-S2'!D71+'Sales and Costs-S3'!D71</f>
        <v>370172.8727</v>
      </c>
      <c r="E71" s="17">
        <f>'Sales and Costs-S1'!E71+'Sales and Costs-S2'!E71+'Sales and Costs-S3'!E71</f>
        <v>378329.5201</v>
      </c>
      <c r="F71" s="17">
        <f>'Sales and Costs-S1'!F71+'Sales and Costs-S2'!F71+'Sales and Costs-S3'!F71</f>
        <v>386695.1515</v>
      </c>
      <c r="G71" s="17">
        <f>'Sales and Costs-S1'!G71+'Sales and Costs-S2'!G71+'Sales and Costs-S3'!G71</f>
        <v>395275.6051</v>
      </c>
      <c r="H71" s="17">
        <f>'Sales and Costs-S1'!H71+'Sales and Costs-S2'!H71+'Sales and Costs-S3'!H71</f>
        <v>404076.889</v>
      </c>
      <c r="I71" s="17">
        <f>'Sales and Costs-S1'!I71+'Sales and Costs-S2'!I71+'Sales and Costs-S3'!I71</f>
        <v>413105.1866</v>
      </c>
      <c r="J71" s="17">
        <f>'Sales and Costs-S1'!J71+'Sales and Costs-S2'!J71+'Sales and Costs-S3'!J71</f>
        <v>422366.8618</v>
      </c>
      <c r="K71" s="17">
        <f>'Sales and Costs-S1'!K71+'Sales and Costs-S2'!K71+'Sales and Costs-S3'!K71</f>
        <v>431868.4642</v>
      </c>
      <c r="L71" s="17">
        <f>'Sales and Costs-S1'!L71+'Sales and Costs-S2'!L71+'Sales and Costs-S3'!L71</f>
        <v>441616.7348</v>
      </c>
      <c r="M71" s="17">
        <f>'Sales and Costs-S1'!M71+'Sales and Costs-S2'!M71+'Sales and Costs-S3'!M71</f>
        <v>451618.6117</v>
      </c>
    </row>
    <row r="72">
      <c r="A72" s="3" t="s">
        <v>33</v>
      </c>
      <c r="B72" s="17">
        <f>'Sales and Costs-S1'!B72+'Sales and Costs-S2'!B72+'Sales and Costs-S3'!B72</f>
        <v>641962.5</v>
      </c>
      <c r="C72" s="17">
        <f>'Sales and Costs-S1'!C72+'Sales and Costs-S2'!C72+'Sales and Costs-S3'!C72</f>
        <v>656008.3941</v>
      </c>
      <c r="D72" s="17">
        <f>'Sales and Costs-S1'!D72+'Sales and Costs-S2'!D72+'Sales and Costs-S3'!D72</f>
        <v>670412.5181</v>
      </c>
      <c r="E72" s="17">
        <f>'Sales and Costs-S1'!E72+'Sales and Costs-S2'!E72+'Sales and Costs-S3'!E72</f>
        <v>685184.8552</v>
      </c>
      <c r="F72" s="17">
        <f>'Sales and Costs-S1'!F72+'Sales and Costs-S2'!F72+'Sales and Costs-S3'!F72</f>
        <v>700335.6792</v>
      </c>
      <c r="G72" s="17">
        <f>'Sales and Costs-S1'!G72+'Sales and Costs-S2'!G72+'Sales and Costs-S3'!G72</f>
        <v>715875.5632</v>
      </c>
      <c r="H72" s="17">
        <f>'Sales and Costs-S1'!H72+'Sales and Costs-S2'!H72+'Sales and Costs-S3'!H72</f>
        <v>731815.3884</v>
      </c>
      <c r="I72" s="17">
        <f>'Sales and Costs-S1'!I72+'Sales and Costs-S2'!I72+'Sales and Costs-S3'!I72</f>
        <v>748166.3535</v>
      </c>
      <c r="J72" s="17">
        <f>'Sales and Costs-S1'!J72+'Sales and Costs-S2'!J72+'Sales and Costs-S3'!J72</f>
        <v>764939.984</v>
      </c>
      <c r="K72" s="17">
        <f>'Sales and Costs-S1'!K72+'Sales and Costs-S2'!K72+'Sales and Costs-S3'!K72</f>
        <v>782148.1418</v>
      </c>
      <c r="L72" s="17">
        <f>'Sales and Costs-S1'!L72+'Sales and Costs-S2'!L72+'Sales and Costs-S3'!L72</f>
        <v>799803.0354</v>
      </c>
      <c r="M72" s="17">
        <f>'Sales and Costs-S1'!M72+'Sales and Costs-S2'!M72+'Sales and Costs-S3'!M72</f>
        <v>817917.23</v>
      </c>
    </row>
    <row r="73">
      <c r="A73" s="3" t="s">
        <v>34</v>
      </c>
      <c r="B73" s="17">
        <f>'Sales and Costs-S1'!B73+'Sales and Costs-S2'!B73+'Sales and Costs-S3'!B73</f>
        <v>241680</v>
      </c>
      <c r="C73" s="17">
        <f>'Sales and Costs-S1'!C73+'Sales and Costs-S2'!C73+'Sales and Costs-S3'!C73</f>
        <v>246967.866</v>
      </c>
      <c r="D73" s="17">
        <f>'Sales and Costs-S1'!D73+'Sales and Costs-S2'!D73+'Sales and Costs-S3'!D73</f>
        <v>252390.595</v>
      </c>
      <c r="E73" s="17">
        <f>'Sales and Costs-S1'!E73+'Sales and Costs-S2'!E73+'Sales and Costs-S3'!E73</f>
        <v>257951.9455</v>
      </c>
      <c r="F73" s="17">
        <f>'Sales and Costs-S1'!F73+'Sales and Costs-S2'!F73+'Sales and Costs-S3'!F73</f>
        <v>263655.7851</v>
      </c>
      <c r="G73" s="17">
        <f>'Sales and Costs-S1'!G73+'Sales and Costs-S2'!G73+'Sales and Costs-S3'!G73</f>
        <v>269506.0944</v>
      </c>
      <c r="H73" s="17">
        <f>'Sales and Costs-S1'!H73+'Sales and Costs-S2'!H73+'Sales and Costs-S3'!H73</f>
        <v>275506.9698</v>
      </c>
      <c r="I73" s="17">
        <f>'Sales and Costs-S1'!I73+'Sales and Costs-S2'!I73+'Sales and Costs-S3'!I73</f>
        <v>281662.6272</v>
      </c>
      <c r="J73" s="17">
        <f>'Sales and Costs-S1'!J73+'Sales and Costs-S2'!J73+'Sales and Costs-S3'!J73</f>
        <v>287977.4057</v>
      </c>
      <c r="K73" s="17">
        <f>'Sales and Costs-S1'!K73+'Sales and Costs-S2'!K73+'Sales and Costs-S3'!K73</f>
        <v>294455.771</v>
      </c>
      <c r="L73" s="17">
        <f>'Sales and Costs-S1'!L73+'Sales and Costs-S2'!L73+'Sales and Costs-S3'!L73</f>
        <v>301102.3192</v>
      </c>
      <c r="M73" s="17">
        <f>'Sales and Costs-S1'!M73+'Sales and Costs-S2'!M73+'Sales and Costs-S3'!M73</f>
        <v>307921.7807</v>
      </c>
    </row>
    <row r="74">
      <c r="A74" s="3" t="s">
        <v>35</v>
      </c>
      <c r="B74" s="17">
        <f>'Sales and Costs-S1'!B74+'Sales and Costs-S2'!B74+'Sales and Costs-S3'!B74</f>
        <v>2861894</v>
      </c>
      <c r="C74" s="17">
        <f>'Sales and Costs-S1'!C74+'Sales and Costs-S2'!C74+'Sales and Costs-S3'!C74</f>
        <v>2924511.147</v>
      </c>
      <c r="D74" s="17">
        <f>'Sales and Costs-S1'!D74+'Sales and Costs-S2'!D74+'Sales and Costs-S3'!D74</f>
        <v>2988725.296</v>
      </c>
      <c r="E74" s="17">
        <f>'Sales and Costs-S1'!E74+'Sales and Costs-S2'!E74+'Sales and Costs-S3'!E74</f>
        <v>3054580.955</v>
      </c>
      <c r="F74" s="17">
        <f>'Sales and Costs-S1'!F74+'Sales and Costs-S2'!F74+'Sales and Costs-S3'!F74</f>
        <v>3122123.922</v>
      </c>
      <c r="G74" s="17">
        <f>'Sales and Costs-S1'!G74+'Sales and Costs-S2'!G74+'Sales and Costs-S3'!G74</f>
        <v>3191401.334</v>
      </c>
      <c r="H74" s="17">
        <f>'Sales and Costs-S1'!H74+'Sales and Costs-S2'!H74+'Sales and Costs-S3'!H74</f>
        <v>3262461.7</v>
      </c>
      <c r="I74" s="17">
        <f>'Sales and Costs-S1'!I74+'Sales and Costs-S2'!I74+'Sales and Costs-S3'!I74</f>
        <v>3335354.944</v>
      </c>
      <c r="J74" s="17">
        <f>'Sales and Costs-S1'!J74+'Sales and Costs-S2'!J74+'Sales and Costs-S3'!J74</f>
        <v>3410132.446</v>
      </c>
      <c r="K74" s="17">
        <f>'Sales and Costs-S1'!K74+'Sales and Costs-S2'!K74+'Sales and Costs-S3'!K74</f>
        <v>3486847.089</v>
      </c>
      <c r="L74" s="17">
        <f>'Sales and Costs-S1'!L74+'Sales and Costs-S2'!L74+'Sales and Costs-S3'!L74</f>
        <v>3565553.296</v>
      </c>
      <c r="M74" s="17">
        <f>'Sales and Costs-S1'!M74+'Sales and Costs-S2'!M74+'Sales and Costs-S3'!M74</f>
        <v>3646307.087</v>
      </c>
    </row>
    <row r="75">
      <c r="A75" s="3" t="s">
        <v>62</v>
      </c>
      <c r="B75" s="17">
        <f t="shared" ref="B75:M75" si="4">SUM(B68:B74)</f>
        <v>4750019</v>
      </c>
      <c r="C75" s="17">
        <f t="shared" si="4"/>
        <v>4853947.6</v>
      </c>
      <c r="D75" s="17">
        <f t="shared" si="4"/>
        <v>4960526.82</v>
      </c>
      <c r="E75" s="17">
        <f t="shared" si="4"/>
        <v>5069830.529</v>
      </c>
      <c r="F75" s="17">
        <f t="shared" si="4"/>
        <v>5181934.743</v>
      </c>
      <c r="G75" s="17">
        <f t="shared" si="4"/>
        <v>5296917.697</v>
      </c>
      <c r="H75" s="17">
        <f t="shared" si="4"/>
        <v>5414859.901</v>
      </c>
      <c r="I75" s="17">
        <f t="shared" si="4"/>
        <v>5535844.219</v>
      </c>
      <c r="J75" s="17">
        <f t="shared" si="4"/>
        <v>5659955.929</v>
      </c>
      <c r="K75" s="17">
        <f t="shared" si="4"/>
        <v>5787282.8</v>
      </c>
      <c r="L75" s="17">
        <f t="shared" si="4"/>
        <v>5917915.165</v>
      </c>
      <c r="M75" s="17">
        <f t="shared" si="4"/>
        <v>6051945.998</v>
      </c>
    </row>
    <row r="76">
      <c r="A76" s="3"/>
    </row>
    <row r="77">
      <c r="A77" s="3" t="s">
        <v>20</v>
      </c>
    </row>
    <row r="78">
      <c r="A78" s="3" t="s">
        <v>29</v>
      </c>
      <c r="B78" s="17">
        <f>'Sales and Costs-S1'!B78+'Sales and Costs-S2'!B78+'Sales and Costs-S3'!B78</f>
        <v>740240</v>
      </c>
      <c r="C78" s="17">
        <f>'Sales and Costs-S1'!C78+'Sales and Costs-S2'!C78+'Sales and Costs-S3'!C78</f>
        <v>756857.856</v>
      </c>
      <c r="D78" s="17">
        <f>'Sales and Costs-S1'!D78+'Sales and Costs-S2'!D78+'Sales and Costs-S3'!D78</f>
        <v>773896.8532</v>
      </c>
      <c r="E78" s="17">
        <f>'Sales and Costs-S1'!E78+'Sales and Costs-S2'!E78+'Sales and Costs-S3'!E78</f>
        <v>791368.4345</v>
      </c>
      <c r="F78" s="17">
        <f>'Sales and Costs-S1'!F78+'Sales and Costs-S2'!F78+'Sales and Costs-S3'!F78</f>
        <v>809284.3663</v>
      </c>
      <c r="G78" s="17">
        <f>'Sales and Costs-S1'!G78+'Sales and Costs-S2'!G78+'Sales and Costs-S3'!G78</f>
        <v>827656.7476</v>
      </c>
      <c r="H78" s="17">
        <f>'Sales and Costs-S1'!H78+'Sales and Costs-S2'!H78+'Sales and Costs-S3'!H78</f>
        <v>846498.0201</v>
      </c>
      <c r="I78" s="17">
        <f>'Sales and Costs-S1'!I78+'Sales and Costs-S2'!I78+'Sales and Costs-S3'!I78</f>
        <v>865820.9775</v>
      </c>
      <c r="J78" s="17">
        <f>'Sales and Costs-S1'!J78+'Sales and Costs-S2'!J78+'Sales and Costs-S3'!J78</f>
        <v>885638.7762</v>
      </c>
      <c r="K78" s="17">
        <f>'Sales and Costs-S1'!K78+'Sales and Costs-S2'!K78+'Sales and Costs-S3'!K78</f>
        <v>905964.9456</v>
      </c>
      <c r="L78" s="17">
        <f>'Sales and Costs-S1'!L78+'Sales and Costs-S2'!L78+'Sales and Costs-S3'!L78</f>
        <v>926813.399</v>
      </c>
      <c r="M78" s="17">
        <f>'Sales and Costs-S1'!M78+'Sales and Costs-S2'!M78+'Sales and Costs-S3'!M78</f>
        <v>948198.4445</v>
      </c>
    </row>
    <row r="79">
      <c r="A79" s="3" t="s">
        <v>30</v>
      </c>
      <c r="B79" s="17">
        <f>'Sales and Costs-S1'!B79+'Sales and Costs-S2'!B79+'Sales and Costs-S3'!B79</f>
        <v>0</v>
      </c>
      <c r="C79" s="17">
        <f>'Sales and Costs-S1'!C79+'Sales and Costs-S2'!C79+'Sales and Costs-S3'!C79</f>
        <v>0</v>
      </c>
      <c r="D79" s="17">
        <f>'Sales and Costs-S1'!D79+'Sales and Costs-S2'!D79+'Sales and Costs-S3'!D79</f>
        <v>0</v>
      </c>
      <c r="E79" s="17">
        <f>'Sales and Costs-S1'!E79+'Sales and Costs-S2'!E79+'Sales and Costs-S3'!E79</f>
        <v>0</v>
      </c>
      <c r="F79" s="17">
        <f>'Sales and Costs-S1'!F79+'Sales and Costs-S2'!F79+'Sales and Costs-S3'!F79</f>
        <v>0</v>
      </c>
      <c r="G79" s="17">
        <f>'Sales and Costs-S1'!G79+'Sales and Costs-S2'!G79+'Sales and Costs-S3'!G79</f>
        <v>0</v>
      </c>
      <c r="H79" s="17">
        <f>'Sales and Costs-S1'!H79+'Sales and Costs-S2'!H79+'Sales and Costs-S3'!H79</f>
        <v>0</v>
      </c>
      <c r="I79" s="17">
        <f>'Sales and Costs-S1'!I79+'Sales and Costs-S2'!I79+'Sales and Costs-S3'!I79</f>
        <v>0</v>
      </c>
      <c r="J79" s="17">
        <f>'Sales and Costs-S1'!J79+'Sales and Costs-S2'!J79+'Sales and Costs-S3'!J79</f>
        <v>0</v>
      </c>
      <c r="K79" s="17">
        <f>'Sales and Costs-S1'!K79+'Sales and Costs-S2'!K79+'Sales and Costs-S3'!K79</f>
        <v>0</v>
      </c>
      <c r="L79" s="17">
        <f>'Sales and Costs-S1'!L79+'Sales and Costs-S2'!L79+'Sales and Costs-S3'!L79</f>
        <v>0</v>
      </c>
      <c r="M79" s="17">
        <f>'Sales and Costs-S1'!M79+'Sales and Costs-S2'!M79+'Sales and Costs-S3'!M79</f>
        <v>0</v>
      </c>
    </row>
    <row r="80">
      <c r="A80" s="3" t="s">
        <v>31</v>
      </c>
      <c r="B80" s="17">
        <f>'Sales and Costs-S1'!B80+'Sales and Costs-S2'!B80+'Sales and Costs-S3'!B80</f>
        <v>944780</v>
      </c>
      <c r="C80" s="17">
        <f>'Sales and Costs-S1'!C80+'Sales and Costs-S2'!C80+'Sales and Costs-S3'!C80</f>
        <v>965989.632</v>
      </c>
      <c r="D80" s="17">
        <f>'Sales and Costs-S1'!D80+'Sales and Costs-S2'!D80+'Sales and Costs-S3'!D80</f>
        <v>987736.7731</v>
      </c>
      <c r="E80" s="17">
        <f>'Sales and Costs-S1'!E80+'Sales and Costs-S2'!E80+'Sales and Costs-S3'!E80</f>
        <v>1010036.028</v>
      </c>
      <c r="F80" s="17">
        <f>'Sales and Costs-S1'!F80+'Sales and Costs-S2'!F80+'Sales and Costs-S3'!F80</f>
        <v>1032902.415</v>
      </c>
      <c r="G80" s="17">
        <f>'Sales and Costs-S1'!G80+'Sales and Costs-S2'!G80+'Sales and Costs-S3'!G80</f>
        <v>1056351.375</v>
      </c>
      <c r="H80" s="17">
        <f>'Sales and Costs-S1'!H80+'Sales and Costs-S2'!H80+'Sales and Costs-S3'!H80</f>
        <v>1080398.789</v>
      </c>
      <c r="I80" s="17">
        <f>'Sales and Costs-S1'!I80+'Sales and Costs-S2'!I80+'Sales and Costs-S3'!I80</f>
        <v>1105060.984</v>
      </c>
      <c r="J80" s="17">
        <f>'Sales and Costs-S1'!J80+'Sales and Costs-S2'!J80+'Sales and Costs-S3'!J80</f>
        <v>1130354.754</v>
      </c>
      <c r="K80" s="17">
        <f>'Sales and Costs-S1'!K80+'Sales and Costs-S2'!K80+'Sales and Costs-S3'!K80</f>
        <v>1156297.365</v>
      </c>
      <c r="L80" s="17">
        <f>'Sales and Costs-S1'!L80+'Sales and Costs-S2'!L80+'Sales and Costs-S3'!L80</f>
        <v>1182906.575</v>
      </c>
      <c r="M80" s="17">
        <f>'Sales and Costs-S1'!M80+'Sales and Costs-S2'!M80+'Sales and Costs-S3'!M80</f>
        <v>1210200.646</v>
      </c>
    </row>
    <row r="81">
      <c r="A81" s="3" t="s">
        <v>32</v>
      </c>
      <c r="B81" s="17">
        <f>'Sales and Costs-S1'!B81+'Sales and Costs-S2'!B81+'Sales and Costs-S3'!B81</f>
        <v>1051920</v>
      </c>
      <c r="C81" s="17">
        <f>'Sales and Costs-S1'!C81+'Sales and Costs-S2'!C81+'Sales and Costs-S3'!C81</f>
        <v>1075534.848</v>
      </c>
      <c r="D81" s="17">
        <f>'Sales and Costs-S1'!D81+'Sales and Costs-S2'!D81+'Sales and Costs-S3'!D81</f>
        <v>1099748.16</v>
      </c>
      <c r="E81" s="17">
        <f>'Sales and Costs-S1'!E81+'Sales and Costs-S2'!E81+'Sales and Costs-S3'!E81</f>
        <v>1124576.196</v>
      </c>
      <c r="F81" s="17">
        <f>'Sales and Costs-S1'!F81+'Sales and Costs-S2'!F81+'Sales and Costs-S3'!F81</f>
        <v>1150035.678</v>
      </c>
      <c r="G81" s="17">
        <f>'Sales and Costs-S1'!G81+'Sales and Costs-S2'!G81+'Sales and Costs-S3'!G81</f>
        <v>1176143.799</v>
      </c>
      <c r="H81" s="17">
        <f>'Sales and Costs-S1'!H81+'Sales and Costs-S2'!H81+'Sales and Costs-S3'!H81</f>
        <v>1202918.239</v>
      </c>
      <c r="I81" s="17">
        <f>'Sales and Costs-S1'!I81+'Sales and Costs-S2'!I81+'Sales and Costs-S3'!I81</f>
        <v>1230377.179</v>
      </c>
      <c r="J81" s="17">
        <f>'Sales and Costs-S1'!J81+'Sales and Costs-S2'!J81+'Sales and Costs-S3'!J81</f>
        <v>1258539.314</v>
      </c>
      <c r="K81" s="17">
        <f>'Sales and Costs-S1'!K81+'Sales and Costs-S2'!K81+'Sales and Costs-S3'!K81</f>
        <v>1287423.87</v>
      </c>
      <c r="L81" s="17">
        <f>'Sales and Costs-S1'!L81+'Sales and Costs-S2'!L81+'Sales and Costs-S3'!L81</f>
        <v>1317050.62</v>
      </c>
      <c r="M81" s="17">
        <f>'Sales and Costs-S1'!M81+'Sales and Costs-S2'!M81+'Sales and Costs-S3'!M81</f>
        <v>1347439.895</v>
      </c>
    </row>
    <row r="82">
      <c r="A82" s="3" t="s">
        <v>33</v>
      </c>
      <c r="B82" s="17">
        <f>'Sales and Costs-S1'!B82+'Sales and Costs-S2'!B82+'Sales and Costs-S3'!B82</f>
        <v>0</v>
      </c>
      <c r="C82" s="17">
        <f>'Sales and Costs-S1'!C82+'Sales and Costs-S2'!C82+'Sales and Costs-S3'!C82</f>
        <v>0</v>
      </c>
      <c r="D82" s="17">
        <f>'Sales and Costs-S1'!D82+'Sales and Costs-S2'!D82+'Sales and Costs-S3'!D82</f>
        <v>0</v>
      </c>
      <c r="E82" s="17">
        <f>'Sales and Costs-S1'!E82+'Sales and Costs-S2'!E82+'Sales and Costs-S3'!E82</f>
        <v>0</v>
      </c>
      <c r="F82" s="17">
        <f>'Sales and Costs-S1'!F82+'Sales and Costs-S2'!F82+'Sales and Costs-S3'!F82</f>
        <v>0</v>
      </c>
      <c r="G82" s="17">
        <f>'Sales and Costs-S1'!G82+'Sales and Costs-S2'!G82+'Sales and Costs-S3'!G82</f>
        <v>0</v>
      </c>
      <c r="H82" s="17">
        <f>'Sales and Costs-S1'!H82+'Sales and Costs-S2'!H82+'Sales and Costs-S3'!H82</f>
        <v>0</v>
      </c>
      <c r="I82" s="17">
        <f>'Sales and Costs-S1'!I82+'Sales and Costs-S2'!I82+'Sales and Costs-S3'!I82</f>
        <v>0</v>
      </c>
      <c r="J82" s="17">
        <f>'Sales and Costs-S1'!J82+'Sales and Costs-S2'!J82+'Sales and Costs-S3'!J82</f>
        <v>0</v>
      </c>
      <c r="K82" s="17">
        <f>'Sales and Costs-S1'!K82+'Sales and Costs-S2'!K82+'Sales and Costs-S3'!K82</f>
        <v>0</v>
      </c>
      <c r="L82" s="17">
        <f>'Sales and Costs-S1'!L82+'Sales and Costs-S2'!L82+'Sales and Costs-S3'!L82</f>
        <v>0</v>
      </c>
      <c r="M82" s="17">
        <f>'Sales and Costs-S1'!M82+'Sales and Costs-S2'!M82+'Sales and Costs-S3'!M82</f>
        <v>0</v>
      </c>
    </row>
    <row r="83">
      <c r="A83" s="3" t="s">
        <v>34</v>
      </c>
      <c r="B83" s="17">
        <f>'Sales and Costs-S1'!B83+'Sales and Costs-S2'!B83+'Sales and Costs-S3'!B83</f>
        <v>806472</v>
      </c>
      <c r="C83" s="17">
        <f>'Sales and Costs-S1'!C83+'Sales and Costs-S2'!C83+'Sales and Costs-S3'!C83</f>
        <v>824576.7168</v>
      </c>
      <c r="D83" s="17">
        <f>'Sales and Costs-S1'!D83+'Sales and Costs-S2'!D83+'Sales and Costs-S3'!D83</f>
        <v>843140.2558</v>
      </c>
      <c r="E83" s="17">
        <f>'Sales and Costs-S1'!E83+'Sales and Costs-S2'!E83+'Sales and Costs-S3'!E83</f>
        <v>862175.0839</v>
      </c>
      <c r="F83" s="17">
        <f>'Sales and Costs-S1'!F83+'Sales and Costs-S2'!F83+'Sales and Costs-S3'!F83</f>
        <v>881694.0201</v>
      </c>
      <c r="G83" s="17">
        <f>'Sales and Costs-S1'!G83+'Sales and Costs-S2'!G83+'Sales and Costs-S3'!G83</f>
        <v>901710.2461</v>
      </c>
      <c r="H83" s="17">
        <f>'Sales and Costs-S1'!H83+'Sales and Costs-S2'!H83+'Sales and Costs-S3'!H83</f>
        <v>922237.3166</v>
      </c>
      <c r="I83" s="17">
        <f>'Sales and Costs-S1'!I83+'Sales and Costs-S2'!I83+'Sales and Costs-S3'!I83</f>
        <v>943289.1702</v>
      </c>
      <c r="J83" s="17">
        <f>'Sales and Costs-S1'!J83+'Sales and Costs-S2'!J83+'Sales and Costs-S3'!J83</f>
        <v>964880.1404</v>
      </c>
      <c r="K83" s="17">
        <f>'Sales and Costs-S1'!K83+'Sales and Costs-S2'!K83+'Sales and Costs-S3'!K83</f>
        <v>987024.9671</v>
      </c>
      <c r="L83" s="17">
        <f>'Sales and Costs-S1'!L83+'Sales and Costs-S2'!L83+'Sales and Costs-S3'!L83</f>
        <v>1009738.808</v>
      </c>
      <c r="M83" s="17">
        <f>'Sales and Costs-S1'!M83+'Sales and Costs-S2'!M83+'Sales and Costs-S3'!M83</f>
        <v>1033037.253</v>
      </c>
    </row>
    <row r="84">
      <c r="A84" s="3" t="s">
        <v>35</v>
      </c>
      <c r="B84" s="17">
        <f>'Sales and Costs-S1'!B84+'Sales and Costs-S2'!B84+'Sales and Costs-S3'!B84</f>
        <v>5822572</v>
      </c>
      <c r="C84" s="17">
        <f>'Sales and Costs-S1'!C84+'Sales and Costs-S2'!C84+'Sales and Costs-S3'!C84</f>
        <v>5953284.557</v>
      </c>
      <c r="D84" s="17">
        <f>'Sales and Costs-S1'!D84+'Sales and Costs-S2'!D84+'Sales and Costs-S3'!D84</f>
        <v>6087309.722</v>
      </c>
      <c r="E84" s="17">
        <f>'Sales and Costs-S1'!E84+'Sales and Costs-S2'!E84+'Sales and Costs-S3'!E84</f>
        <v>6224737.502</v>
      </c>
      <c r="F84" s="17">
        <f>'Sales and Costs-S1'!F84+'Sales and Costs-S2'!F84+'Sales and Costs-S3'!F84</f>
        <v>6365660.449</v>
      </c>
      <c r="G84" s="17">
        <f>'Sales and Costs-S1'!G84+'Sales and Costs-S2'!G84+'Sales and Costs-S3'!G84</f>
        <v>6510173.733</v>
      </c>
      <c r="H84" s="17">
        <f>'Sales and Costs-S1'!H84+'Sales and Costs-S2'!H84+'Sales and Costs-S3'!H84</f>
        <v>6658375.216</v>
      </c>
      <c r="I84" s="17">
        <f>'Sales and Costs-S1'!I84+'Sales and Costs-S2'!I84+'Sales and Costs-S3'!I84</f>
        <v>6810365.531</v>
      </c>
      <c r="J84" s="17">
        <f>'Sales and Costs-S1'!J84+'Sales and Costs-S2'!J84+'Sales and Costs-S3'!J84</f>
        <v>6966248.163</v>
      </c>
      <c r="K84" s="17">
        <f>'Sales and Costs-S1'!K84+'Sales and Costs-S2'!K84+'Sales and Costs-S3'!K84</f>
        <v>7126129.533</v>
      </c>
      <c r="L84" s="17">
        <f>'Sales and Costs-S1'!L84+'Sales and Costs-S2'!L84+'Sales and Costs-S3'!L84</f>
        <v>7290119.078</v>
      </c>
      <c r="M84" s="17">
        <f>'Sales and Costs-S1'!M84+'Sales and Costs-S2'!M84+'Sales and Costs-S3'!M84</f>
        <v>7458329.344</v>
      </c>
    </row>
    <row r="85">
      <c r="A85" s="3" t="s">
        <v>63</v>
      </c>
      <c r="B85" s="17">
        <f t="shared" ref="B85:M85" si="5">SUM(B78:B84)</f>
        <v>9365984</v>
      </c>
      <c r="C85" s="17">
        <f t="shared" si="5"/>
        <v>9576243.61</v>
      </c>
      <c r="D85" s="17">
        <f t="shared" si="5"/>
        <v>9791831.763</v>
      </c>
      <c r="E85" s="17">
        <f t="shared" si="5"/>
        <v>10012893.24</v>
      </c>
      <c r="F85" s="17">
        <f t="shared" si="5"/>
        <v>10239576.93</v>
      </c>
      <c r="G85" s="17">
        <f t="shared" si="5"/>
        <v>10472035.9</v>
      </c>
      <c r="H85" s="17">
        <f t="shared" si="5"/>
        <v>10710427.58</v>
      </c>
      <c r="I85" s="17">
        <f t="shared" si="5"/>
        <v>10954913.84</v>
      </c>
      <c r="J85" s="17">
        <f t="shared" si="5"/>
        <v>11205661.15</v>
      </c>
      <c r="K85" s="17">
        <f t="shared" si="5"/>
        <v>11462840.68</v>
      </c>
      <c r="L85" s="17">
        <f t="shared" si="5"/>
        <v>11726628.48</v>
      </c>
      <c r="M85" s="17">
        <f t="shared" si="5"/>
        <v>11997205.58</v>
      </c>
    </row>
    <row r="86">
      <c r="A86" s="3"/>
    </row>
    <row r="87">
      <c r="A87" s="3" t="s">
        <v>64</v>
      </c>
      <c r="B87" s="17">
        <f t="shared" ref="B87:M87" si="6">B55+B65+B75+B85</f>
        <v>90351306</v>
      </c>
      <c r="C87" s="17">
        <f t="shared" si="6"/>
        <v>92537944.38</v>
      </c>
      <c r="D87" s="17">
        <f t="shared" si="6"/>
        <v>94780627.66</v>
      </c>
      <c r="E87" s="17">
        <f t="shared" si="6"/>
        <v>97080865.81</v>
      </c>
      <c r="F87" s="17">
        <f t="shared" si="6"/>
        <v>99440211.29</v>
      </c>
      <c r="G87" s="17">
        <f t="shared" si="6"/>
        <v>101860260.3</v>
      </c>
      <c r="H87" s="17">
        <f t="shared" si="6"/>
        <v>104342654.1</v>
      </c>
      <c r="I87" s="17">
        <f t="shared" si="6"/>
        <v>106889080.3</v>
      </c>
      <c r="J87" s="17">
        <f t="shared" si="6"/>
        <v>109501274.1</v>
      </c>
      <c r="K87" s="17">
        <f t="shared" si="6"/>
        <v>112181019.9</v>
      </c>
      <c r="L87" s="17">
        <f t="shared" si="6"/>
        <v>114930152.5</v>
      </c>
      <c r="M87" s="17">
        <f t="shared" si="6"/>
        <v>117750559</v>
      </c>
    </row>
    <row r="88">
      <c r="A88" s="3"/>
    </row>
    <row r="89">
      <c r="A89" s="3" t="s">
        <v>65</v>
      </c>
    </row>
    <row r="90">
      <c r="A90" s="3" t="s">
        <v>38</v>
      </c>
      <c r="B90" s="17">
        <f>'Sales and Costs-S1'!B90+'Sales and Costs-S2'!B90+'Sales and Costs-S3'!B90</f>
        <v>325000</v>
      </c>
      <c r="C90" s="17">
        <f>'Sales and Costs-S1'!C90+'Sales and Costs-S2'!C90+'Sales and Costs-S3'!C90</f>
        <v>325000</v>
      </c>
      <c r="D90" s="17">
        <f>'Sales and Costs-S1'!D90+'Sales and Costs-S2'!D90+'Sales and Costs-S3'!D90</f>
        <v>325000</v>
      </c>
      <c r="E90" s="17">
        <f>'Sales and Costs-S1'!E90+'Sales and Costs-S2'!E90+'Sales and Costs-S3'!E90</f>
        <v>325000</v>
      </c>
      <c r="F90" s="17">
        <f>'Sales and Costs-S1'!F90+'Sales and Costs-S2'!F90+'Sales and Costs-S3'!F90</f>
        <v>325000</v>
      </c>
      <c r="G90" s="17">
        <f>'Sales and Costs-S1'!G90+'Sales and Costs-S2'!G90+'Sales and Costs-S3'!G90</f>
        <v>325000</v>
      </c>
      <c r="H90" s="17">
        <f>'Sales and Costs-S1'!H90+'Sales and Costs-S2'!H90+'Sales and Costs-S3'!H90</f>
        <v>325000</v>
      </c>
      <c r="I90" s="17">
        <f>'Sales and Costs-S1'!I90+'Sales and Costs-S2'!I90+'Sales and Costs-S3'!I90</f>
        <v>325000</v>
      </c>
      <c r="J90" s="17">
        <f>'Sales and Costs-S1'!J90+'Sales and Costs-S2'!J90+'Sales and Costs-S3'!J90</f>
        <v>325000</v>
      </c>
      <c r="K90" s="17">
        <f>'Sales and Costs-S1'!K90+'Sales and Costs-S2'!K90+'Sales and Costs-S3'!K90</f>
        <v>325000</v>
      </c>
      <c r="L90" s="17">
        <f>'Sales and Costs-S1'!L90+'Sales and Costs-S2'!L90+'Sales and Costs-S3'!L90</f>
        <v>325000</v>
      </c>
      <c r="M90" s="17">
        <f>'Sales and Costs-S1'!M90+'Sales and Costs-S2'!M90+'Sales and Costs-S3'!M90</f>
        <v>325000</v>
      </c>
    </row>
    <row r="91">
      <c r="A91" s="3" t="s">
        <v>39</v>
      </c>
      <c r="B91" s="17">
        <f>'Sales and Costs-S1'!B91+'Sales and Costs-S2'!B91+'Sales and Costs-S3'!B91</f>
        <v>170000</v>
      </c>
      <c r="C91" s="17">
        <f>'Sales and Costs-S1'!C91+'Sales and Costs-S2'!C91+'Sales and Costs-S3'!C91</f>
        <v>170000</v>
      </c>
      <c r="D91" s="17">
        <f>'Sales and Costs-S1'!D91+'Sales and Costs-S2'!D91+'Sales and Costs-S3'!D91</f>
        <v>170000</v>
      </c>
      <c r="E91" s="17">
        <f>'Sales and Costs-S1'!E91+'Sales and Costs-S2'!E91+'Sales and Costs-S3'!E91</f>
        <v>170000</v>
      </c>
      <c r="F91" s="17">
        <f>'Sales and Costs-S1'!F91+'Sales and Costs-S2'!F91+'Sales and Costs-S3'!F91</f>
        <v>170000</v>
      </c>
      <c r="G91" s="17">
        <f>'Sales and Costs-S1'!G91+'Sales and Costs-S2'!G91+'Sales and Costs-S3'!G91</f>
        <v>170000</v>
      </c>
      <c r="H91" s="17">
        <f>'Sales and Costs-S1'!H91+'Sales and Costs-S2'!H91+'Sales and Costs-S3'!H91</f>
        <v>170000</v>
      </c>
      <c r="I91" s="17">
        <f>'Sales and Costs-S1'!I91+'Sales and Costs-S2'!I91+'Sales and Costs-S3'!I91</f>
        <v>170000</v>
      </c>
      <c r="J91" s="17">
        <f>'Sales and Costs-S1'!J91+'Sales and Costs-S2'!J91+'Sales and Costs-S3'!J91</f>
        <v>170000</v>
      </c>
      <c r="K91" s="17">
        <f>'Sales and Costs-S1'!K91+'Sales and Costs-S2'!K91+'Sales and Costs-S3'!K91</f>
        <v>170000</v>
      </c>
      <c r="L91" s="17">
        <f>'Sales and Costs-S1'!L91+'Sales and Costs-S2'!L91+'Sales and Costs-S3'!L91</f>
        <v>170000</v>
      </c>
      <c r="M91" s="17">
        <f>'Sales and Costs-S1'!M91+'Sales and Costs-S2'!M91+'Sales and Costs-S3'!M91</f>
        <v>170000</v>
      </c>
    </row>
    <row r="92">
      <c r="A92" s="3" t="s">
        <v>40</v>
      </c>
      <c r="B92" s="17">
        <f>'Sales and Costs-S1'!B92+'Sales and Costs-S2'!B92+'Sales and Costs-S3'!B92</f>
        <v>250000</v>
      </c>
      <c r="C92" s="17">
        <f>'Sales and Costs-S1'!C92+'Sales and Costs-S2'!C92+'Sales and Costs-S3'!C92</f>
        <v>250000</v>
      </c>
      <c r="D92" s="17">
        <f>'Sales and Costs-S1'!D92+'Sales and Costs-S2'!D92+'Sales and Costs-S3'!D92</f>
        <v>250000</v>
      </c>
      <c r="E92" s="17">
        <f>'Sales and Costs-S1'!E92+'Sales and Costs-S2'!E92+'Sales and Costs-S3'!E92</f>
        <v>250000</v>
      </c>
      <c r="F92" s="17">
        <f>'Sales and Costs-S1'!F92+'Sales and Costs-S2'!F92+'Sales and Costs-S3'!F92</f>
        <v>250000</v>
      </c>
      <c r="G92" s="17">
        <f>'Sales and Costs-S1'!G92+'Sales and Costs-S2'!G92+'Sales and Costs-S3'!G92</f>
        <v>250000</v>
      </c>
      <c r="H92" s="17">
        <f>'Sales and Costs-S1'!H92+'Sales and Costs-S2'!H92+'Sales and Costs-S3'!H92</f>
        <v>250000</v>
      </c>
      <c r="I92" s="17">
        <f>'Sales and Costs-S1'!I92+'Sales and Costs-S2'!I92+'Sales and Costs-S3'!I92</f>
        <v>250000</v>
      </c>
      <c r="J92" s="17">
        <f>'Sales and Costs-S1'!J92+'Sales and Costs-S2'!J92+'Sales and Costs-S3'!J92</f>
        <v>250000</v>
      </c>
      <c r="K92" s="17">
        <f>'Sales and Costs-S1'!K92+'Sales and Costs-S2'!K92+'Sales and Costs-S3'!K92</f>
        <v>250000</v>
      </c>
      <c r="L92" s="17">
        <f>'Sales and Costs-S1'!L92+'Sales and Costs-S2'!L92+'Sales and Costs-S3'!L92</f>
        <v>250000</v>
      </c>
      <c r="M92" s="17">
        <f>'Sales and Costs-S1'!M92+'Sales and Costs-S2'!M92+'Sales and Costs-S3'!M92</f>
        <v>250000</v>
      </c>
    </row>
    <row r="93">
      <c r="A93" s="3"/>
    </row>
    <row r="94">
      <c r="A94" s="3" t="s">
        <v>66</v>
      </c>
      <c r="B94" s="17">
        <f t="shared" ref="B94:M94" si="7">B87+B90+B91+B92</f>
        <v>91096306</v>
      </c>
      <c r="C94" s="17">
        <f t="shared" si="7"/>
        <v>93282944.38</v>
      </c>
      <c r="D94" s="17">
        <f t="shared" si="7"/>
        <v>95525627.66</v>
      </c>
      <c r="E94" s="17">
        <f t="shared" si="7"/>
        <v>97825865.81</v>
      </c>
      <c r="F94" s="17">
        <f t="shared" si="7"/>
        <v>100185211.3</v>
      </c>
      <c r="G94" s="17">
        <f t="shared" si="7"/>
        <v>102605260.3</v>
      </c>
      <c r="H94" s="17">
        <f t="shared" si="7"/>
        <v>105087654.1</v>
      </c>
      <c r="I94" s="17">
        <f t="shared" si="7"/>
        <v>107634080.3</v>
      </c>
      <c r="J94" s="17">
        <f t="shared" si="7"/>
        <v>110246274.1</v>
      </c>
      <c r="K94" s="17">
        <f t="shared" si="7"/>
        <v>112926019.9</v>
      </c>
      <c r="L94" s="17">
        <f t="shared" si="7"/>
        <v>115675152.5</v>
      </c>
      <c r="M94" s="17">
        <f t="shared" si="7"/>
        <v>118495559</v>
      </c>
    </row>
    <row r="95">
      <c r="A95" s="3"/>
    </row>
    <row r="96">
      <c r="A96" s="3" t="s">
        <v>67</v>
      </c>
      <c r="B96" s="17">
        <f t="shared" ref="B96:M96" si="8">B7-B94</f>
        <v>6728694</v>
      </c>
      <c r="C96" s="17">
        <f t="shared" si="8"/>
        <v>6911837.996</v>
      </c>
      <c r="D96" s="17">
        <f t="shared" si="8"/>
        <v>7099710.966</v>
      </c>
      <c r="E96" s="17">
        <f t="shared" si="8"/>
        <v>7292441.071</v>
      </c>
      <c r="F96" s="17">
        <f t="shared" si="8"/>
        <v>7490160.097</v>
      </c>
      <c r="G96" s="17">
        <f t="shared" si="8"/>
        <v>7693003.571</v>
      </c>
      <c r="H96" s="17">
        <f t="shared" si="8"/>
        <v>7901110.862</v>
      </c>
      <c r="I96" s="17">
        <f t="shared" si="8"/>
        <v>8114625.302</v>
      </c>
      <c r="J96" s="17">
        <f t="shared" si="8"/>
        <v>8333694.299</v>
      </c>
      <c r="K96" s="17">
        <f t="shared" si="8"/>
        <v>8558469.457</v>
      </c>
      <c r="L96" s="17">
        <f t="shared" si="8"/>
        <v>8789106.703</v>
      </c>
      <c r="M96" s="17">
        <f t="shared" si="8"/>
        <v>9025766.412</v>
      </c>
    </row>
    <row r="97">
      <c r="A97" s="3"/>
    </row>
    <row r="98">
      <c r="A98" s="3"/>
    </row>
    <row r="99">
      <c r="A99" s="3"/>
    </row>
    <row r="100">
      <c r="A100"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18" t="s">
        <v>68</v>
      </c>
      <c r="B2" s="3"/>
      <c r="C2" s="3"/>
      <c r="D2" s="3"/>
      <c r="E2" s="3"/>
      <c r="F2" s="3"/>
      <c r="G2" s="3"/>
      <c r="H2" s="3"/>
      <c r="I2" s="3"/>
      <c r="J2" s="3"/>
      <c r="K2" s="3"/>
      <c r="L2" s="3"/>
      <c r="M2" s="3"/>
    </row>
    <row r="3">
      <c r="A3" s="3" t="s">
        <v>17</v>
      </c>
      <c r="B3" s="12">
        <f>'Sales and Costs-Cons'!B55</f>
        <v>32617984</v>
      </c>
      <c r="C3" s="12">
        <f>'Sales and Costs-Cons'!C55</f>
        <v>33488190.22</v>
      </c>
      <c r="D3" s="12">
        <f>'Sales and Costs-Cons'!D55</f>
        <v>34382651.21</v>
      </c>
      <c r="E3" s="12">
        <f>'Sales and Costs-Cons'!E55</f>
        <v>35302072.67</v>
      </c>
      <c r="F3" s="12">
        <f>'Sales and Costs-Cons'!F55</f>
        <v>36247181.64</v>
      </c>
      <c r="G3" s="12">
        <f>'Sales and Costs-Cons'!G55</f>
        <v>37218727.23</v>
      </c>
      <c r="H3" s="12">
        <f>'Sales and Costs-Cons'!H55</f>
        <v>38217481.22</v>
      </c>
      <c r="I3" s="12">
        <f>'Sales and Costs-Cons'!I55</f>
        <v>39244238.87</v>
      </c>
      <c r="J3" s="12">
        <f>'Sales and Costs-Cons'!J55</f>
        <v>40299819.6</v>
      </c>
      <c r="K3" s="12">
        <f>'Sales and Costs-Cons'!K55</f>
        <v>41385067.74</v>
      </c>
      <c r="L3" s="12">
        <f>'Sales and Costs-Cons'!L55</f>
        <v>42500853.37</v>
      </c>
      <c r="M3" s="12">
        <f>'Sales and Costs-Cons'!M55</f>
        <v>43648073.06</v>
      </c>
    </row>
    <row r="4">
      <c r="A4" s="3" t="s">
        <v>54</v>
      </c>
      <c r="B4" s="12">
        <f>'Sales and Costs-Cons'!B65</f>
        <v>43617319</v>
      </c>
      <c r="C4" s="12">
        <f>'Sales and Costs-Cons'!C65</f>
        <v>44619562.95</v>
      </c>
      <c r="D4" s="12">
        <f>'Sales and Costs-Cons'!D65</f>
        <v>45645617.86</v>
      </c>
      <c r="E4" s="12">
        <f>'Sales and Costs-Cons'!E65</f>
        <v>46696069.36</v>
      </c>
      <c r="F4" s="12">
        <f>'Sales and Costs-Cons'!F65</f>
        <v>47771517.98</v>
      </c>
      <c r="G4" s="12">
        <f>'Sales and Costs-Cons'!G65</f>
        <v>48872579.5</v>
      </c>
      <c r="H4" s="12">
        <f>'Sales and Costs-Cons'!H65</f>
        <v>49999885.44</v>
      </c>
      <c r="I4" s="12">
        <f>'Sales and Costs-Cons'!I65</f>
        <v>51154083.37</v>
      </c>
      <c r="J4" s="12">
        <f>'Sales and Costs-Cons'!J65</f>
        <v>52335837.42</v>
      </c>
      <c r="K4" s="12">
        <f>'Sales and Costs-Cons'!K65</f>
        <v>53545828.65</v>
      </c>
      <c r="L4" s="12">
        <f>'Sales and Costs-Cons'!L65</f>
        <v>54784755.53</v>
      </c>
      <c r="M4" s="12">
        <f>'Sales and Costs-Cons'!M65</f>
        <v>56053334.39</v>
      </c>
    </row>
    <row r="5">
      <c r="A5" s="3" t="s">
        <v>19</v>
      </c>
      <c r="B5" s="12">
        <f>'Sales and Costs-Cons'!B75</f>
        <v>4750019</v>
      </c>
      <c r="C5" s="12">
        <f>'Sales and Costs-Cons'!C75</f>
        <v>4853947.6</v>
      </c>
      <c r="D5" s="12">
        <f>'Sales and Costs-Cons'!D75</f>
        <v>4960526.82</v>
      </c>
      <c r="E5" s="12">
        <f>'Sales and Costs-Cons'!E75</f>
        <v>5069830.529</v>
      </c>
      <c r="F5" s="12">
        <f>'Sales and Costs-Cons'!F75</f>
        <v>5181934.743</v>
      </c>
      <c r="G5" s="12">
        <f>'Sales and Costs-Cons'!G75</f>
        <v>5296917.697</v>
      </c>
      <c r="H5" s="12">
        <f>'Sales and Costs-Cons'!H75</f>
        <v>5414859.901</v>
      </c>
      <c r="I5" s="12">
        <f>'Sales and Costs-Cons'!I75</f>
        <v>5535844.219</v>
      </c>
      <c r="J5" s="12">
        <f>'Sales and Costs-Cons'!J75</f>
        <v>5659955.929</v>
      </c>
      <c r="K5" s="12">
        <f>'Sales and Costs-Cons'!K75</f>
        <v>5787282.8</v>
      </c>
      <c r="L5" s="12">
        <f>'Sales and Costs-Cons'!L75</f>
        <v>5917915.165</v>
      </c>
      <c r="M5" s="12">
        <f>'Sales and Costs-Cons'!M75</f>
        <v>6051945.998</v>
      </c>
    </row>
    <row r="6">
      <c r="A6" s="3" t="s">
        <v>20</v>
      </c>
      <c r="B6" s="12">
        <f>'Sales and Costs-Cons'!B85</f>
        <v>9365984</v>
      </c>
      <c r="C6" s="12">
        <f>'Sales and Costs-Cons'!C85</f>
        <v>9576243.61</v>
      </c>
      <c r="D6" s="12">
        <f>'Sales and Costs-Cons'!D85</f>
        <v>9791831.763</v>
      </c>
      <c r="E6" s="12">
        <f>'Sales and Costs-Cons'!E85</f>
        <v>10012893.24</v>
      </c>
      <c r="F6" s="12">
        <f>'Sales and Costs-Cons'!F85</f>
        <v>10239576.93</v>
      </c>
      <c r="G6" s="12">
        <f>'Sales and Costs-Cons'!G85</f>
        <v>10472035.9</v>
      </c>
      <c r="H6" s="12">
        <f>'Sales and Costs-Cons'!H85</f>
        <v>10710427.58</v>
      </c>
      <c r="I6" s="12">
        <f>'Sales and Costs-Cons'!I85</f>
        <v>10954913.84</v>
      </c>
      <c r="J6" s="12">
        <f>'Sales and Costs-Cons'!J85</f>
        <v>11205661.15</v>
      </c>
      <c r="K6" s="12">
        <f>'Sales and Costs-Cons'!K85</f>
        <v>11462840.68</v>
      </c>
      <c r="L6" s="12">
        <f>'Sales and Costs-Cons'!L85</f>
        <v>11726628.48</v>
      </c>
      <c r="M6" s="12">
        <f>'Sales and Costs-Cons'!M85</f>
        <v>11997205.58</v>
      </c>
    </row>
    <row r="7">
      <c r="A7" s="3" t="s">
        <v>69</v>
      </c>
      <c r="B7" s="12">
        <f t="shared" ref="B7:M7" si="1">SUM(B3:B6)</f>
        <v>90351306</v>
      </c>
      <c r="C7" s="12">
        <f t="shared" si="1"/>
        <v>92537944.38</v>
      </c>
      <c r="D7" s="12">
        <f t="shared" si="1"/>
        <v>94780627.66</v>
      </c>
      <c r="E7" s="12">
        <f t="shared" si="1"/>
        <v>97080865.81</v>
      </c>
      <c r="F7" s="12">
        <f t="shared" si="1"/>
        <v>99440211.29</v>
      </c>
      <c r="G7" s="12">
        <f t="shared" si="1"/>
        <v>101860260.3</v>
      </c>
      <c r="H7" s="12">
        <f t="shared" si="1"/>
        <v>104342654.1</v>
      </c>
      <c r="I7" s="12">
        <f t="shared" si="1"/>
        <v>106889080.3</v>
      </c>
      <c r="J7" s="12">
        <f t="shared" si="1"/>
        <v>109501274.1</v>
      </c>
      <c r="K7" s="12">
        <f t="shared" si="1"/>
        <v>112181019.9</v>
      </c>
      <c r="L7" s="12">
        <f t="shared" si="1"/>
        <v>114930152.5</v>
      </c>
      <c r="M7" s="12">
        <f t="shared" si="1"/>
        <v>117750559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41</v>
      </c>
      <c r="C1" s="3" t="s">
        <v>42</v>
      </c>
      <c r="D1" s="3" t="s">
        <v>43</v>
      </c>
      <c r="E1" s="3" t="s">
        <v>44</v>
      </c>
      <c r="F1" s="3" t="s">
        <v>45</v>
      </c>
      <c r="G1" s="3" t="s">
        <v>46</v>
      </c>
      <c r="H1" s="3" t="s">
        <v>47</v>
      </c>
      <c r="I1" s="3" t="s">
        <v>48</v>
      </c>
      <c r="J1" s="3" t="s">
        <v>49</v>
      </c>
      <c r="K1" s="3" t="s">
        <v>50</v>
      </c>
      <c r="L1" s="3" t="s">
        <v>51</v>
      </c>
      <c r="M1" s="3" t="s">
        <v>52</v>
      </c>
    </row>
    <row r="2">
      <c r="A2" s="19" t="s">
        <v>70</v>
      </c>
      <c r="B2" s="3"/>
      <c r="C2" s="3"/>
      <c r="D2" s="3"/>
      <c r="E2" s="3"/>
      <c r="F2" s="3"/>
      <c r="G2" s="3"/>
      <c r="H2" s="3"/>
      <c r="I2" s="3"/>
      <c r="J2" s="3"/>
      <c r="K2" s="3"/>
      <c r="L2" s="3"/>
      <c r="M2" s="3"/>
    </row>
    <row r="3">
      <c r="A3" s="3" t="s">
        <v>71</v>
      </c>
      <c r="B3" s="12">
        <f>'Sales and Costs-Cons'!B7</f>
        <v>97825000</v>
      </c>
      <c r="C3" s="12">
        <f>'Sales and Costs-Cons'!C7</f>
        <v>100194782.4</v>
      </c>
      <c r="D3" s="12">
        <f>'Sales and Costs-Cons'!D7</f>
        <v>102625338.6</v>
      </c>
      <c r="E3" s="12">
        <f>'Sales and Costs-Cons'!E7</f>
        <v>105118306.9</v>
      </c>
      <c r="F3" s="12">
        <f>'Sales and Costs-Cons'!F7</f>
        <v>107675371.4</v>
      </c>
      <c r="G3" s="12">
        <f>'Sales and Costs-Cons'!G7</f>
        <v>110298263.9</v>
      </c>
      <c r="H3" s="12">
        <f>'Sales and Costs-Cons'!H7</f>
        <v>112988765</v>
      </c>
      <c r="I3" s="12">
        <f>'Sales and Costs-Cons'!I7</f>
        <v>115748705.6</v>
      </c>
      <c r="J3" s="12">
        <f>'Sales and Costs-Cons'!J7</f>
        <v>118579968.4</v>
      </c>
      <c r="K3" s="12">
        <f>'Sales and Costs-Cons'!K7</f>
        <v>121484489.3</v>
      </c>
      <c r="L3" s="12">
        <f>'Sales and Costs-Cons'!L7</f>
        <v>124464259.2</v>
      </c>
      <c r="M3" s="12">
        <f>'Sales and Costs-Cons'!M7</f>
        <v>127521325.4</v>
      </c>
    </row>
    <row r="4">
      <c r="A4" s="3"/>
      <c r="B4" s="3"/>
      <c r="C4" s="3"/>
      <c r="D4" s="3"/>
      <c r="E4" s="3"/>
      <c r="F4" s="3"/>
      <c r="G4" s="3"/>
      <c r="H4" s="3"/>
      <c r="I4" s="3"/>
      <c r="J4" s="3"/>
      <c r="K4" s="3"/>
      <c r="L4" s="3"/>
      <c r="M4" s="3"/>
    </row>
    <row r="5">
      <c r="A5" s="19" t="s">
        <v>72</v>
      </c>
      <c r="B5" s="3"/>
      <c r="C5" s="3"/>
      <c r="D5" s="3"/>
      <c r="E5" s="3"/>
      <c r="F5" s="3"/>
      <c r="G5" s="3"/>
      <c r="H5" s="3"/>
      <c r="I5" s="3"/>
      <c r="J5" s="3"/>
      <c r="K5" s="3"/>
      <c r="L5" s="3"/>
      <c r="M5" s="3"/>
    </row>
    <row r="6">
      <c r="A6" s="3" t="s">
        <v>73</v>
      </c>
      <c r="B6" s="12">
        <f>Purchases!B7</f>
        <v>90351306</v>
      </c>
      <c r="C6" s="12">
        <f>Purchases!C7</f>
        <v>92537944.38</v>
      </c>
      <c r="D6" s="12">
        <f>Purchases!D7</f>
        <v>94780627.66</v>
      </c>
      <c r="E6" s="12">
        <f>Purchases!E7</f>
        <v>97080865.81</v>
      </c>
      <c r="F6" s="12">
        <f>Purchases!F7</f>
        <v>99440211.29</v>
      </c>
      <c r="G6" s="12">
        <f>Purchases!G7</f>
        <v>101860260.3</v>
      </c>
      <c r="H6" s="12">
        <f>Purchases!H7</f>
        <v>104342654.1</v>
      </c>
      <c r="I6" s="12">
        <f>Purchases!I7</f>
        <v>106889080.3</v>
      </c>
      <c r="J6" s="12">
        <f>Purchases!J7</f>
        <v>109501274.1</v>
      </c>
      <c r="K6" s="12">
        <f>Purchases!K7</f>
        <v>112181019.9</v>
      </c>
      <c r="L6" s="12">
        <f>Purchases!L7</f>
        <v>114930152.5</v>
      </c>
      <c r="M6" s="12">
        <f>Purchases!M7</f>
        <v>117750559</v>
      </c>
    </row>
    <row r="7">
      <c r="A7" s="3" t="s">
        <v>74</v>
      </c>
      <c r="B7" s="12">
        <f>'Sales and Costs-Cons'!B90+'Sales and Costs-Cons'!B91+'Sales and Costs-Cons'!B92</f>
        <v>745000</v>
      </c>
      <c r="C7" s="12">
        <f>'Sales and Costs-Cons'!C90+'Sales and Costs-Cons'!C91+'Sales and Costs-Cons'!C92</f>
        <v>745000</v>
      </c>
      <c r="D7" s="12">
        <f>'Sales and Costs-Cons'!D90+'Sales and Costs-Cons'!D91+'Sales and Costs-Cons'!D92</f>
        <v>745000</v>
      </c>
      <c r="E7" s="12">
        <f>'Sales and Costs-Cons'!E90+'Sales and Costs-Cons'!E91+'Sales and Costs-Cons'!E92</f>
        <v>745000</v>
      </c>
      <c r="F7" s="12">
        <f>'Sales and Costs-Cons'!F90+'Sales and Costs-Cons'!F91+'Sales and Costs-Cons'!F92</f>
        <v>745000</v>
      </c>
      <c r="G7" s="12">
        <f>'Sales and Costs-Cons'!G90+'Sales and Costs-Cons'!G91+'Sales and Costs-Cons'!G92</f>
        <v>745000</v>
      </c>
      <c r="H7" s="12">
        <f>'Sales and Costs-Cons'!H90+'Sales and Costs-Cons'!H91+'Sales and Costs-Cons'!H92</f>
        <v>745000</v>
      </c>
      <c r="I7" s="12">
        <f>'Sales and Costs-Cons'!I90+'Sales and Costs-Cons'!I91+'Sales and Costs-Cons'!I92</f>
        <v>745000</v>
      </c>
      <c r="J7" s="12">
        <f>'Sales and Costs-Cons'!J90+'Sales and Costs-Cons'!J91+'Sales and Costs-Cons'!J92</f>
        <v>745000</v>
      </c>
      <c r="K7" s="12">
        <f>'Sales and Costs-Cons'!K90+'Sales and Costs-Cons'!K91+'Sales and Costs-Cons'!K92</f>
        <v>745000</v>
      </c>
      <c r="L7" s="12">
        <f>'Sales and Costs-Cons'!L90+'Sales and Costs-Cons'!L91+'Sales and Costs-Cons'!L92</f>
        <v>745000</v>
      </c>
      <c r="M7" s="12">
        <f>'Sales and Costs-Cons'!M90+'Sales and Costs-Cons'!M91+'Sales and Costs-Cons'!M92</f>
        <v>745000</v>
      </c>
    </row>
    <row r="8">
      <c r="A8" s="19" t="s">
        <v>75</v>
      </c>
      <c r="B8" s="12">
        <f t="shared" ref="B8:M8" si="1">B3-B6-B7</f>
        <v>6728694</v>
      </c>
      <c r="C8" s="12">
        <f t="shared" si="1"/>
        <v>6911837.996</v>
      </c>
      <c r="D8" s="12">
        <f t="shared" si="1"/>
        <v>7099710.966</v>
      </c>
      <c r="E8" s="12">
        <f t="shared" si="1"/>
        <v>7292441.071</v>
      </c>
      <c r="F8" s="12">
        <f t="shared" si="1"/>
        <v>7490160.097</v>
      </c>
      <c r="G8" s="12">
        <f t="shared" si="1"/>
        <v>7693003.571</v>
      </c>
      <c r="H8" s="12">
        <f t="shared" si="1"/>
        <v>7901110.862</v>
      </c>
      <c r="I8" s="12">
        <f t="shared" si="1"/>
        <v>8114625.302</v>
      </c>
      <c r="J8" s="12">
        <f t="shared" si="1"/>
        <v>8333694.299</v>
      </c>
      <c r="K8" s="12">
        <f t="shared" si="1"/>
        <v>8558469.457</v>
      </c>
      <c r="L8" s="12">
        <f t="shared" si="1"/>
        <v>8789106.703</v>
      </c>
      <c r="M8" s="12">
        <f t="shared" si="1"/>
        <v>9025766.412</v>
      </c>
    </row>
    <row r="9">
      <c r="A9" s="3"/>
      <c r="B9" s="3"/>
      <c r="C9" s="3"/>
      <c r="D9" s="3"/>
      <c r="E9" s="3"/>
      <c r="F9" s="3"/>
      <c r="G9" s="3"/>
      <c r="H9" s="3"/>
      <c r="I9" s="3"/>
      <c r="J9" s="3"/>
      <c r="K9" s="3"/>
      <c r="L9" s="3"/>
      <c r="M9" s="3"/>
    </row>
    <row r="10">
      <c r="A10" s="19" t="s">
        <v>76</v>
      </c>
      <c r="B10" s="3"/>
      <c r="C10" s="3"/>
      <c r="D10" s="3"/>
      <c r="E10" s="3"/>
      <c r="F10" s="3"/>
      <c r="G10" s="3"/>
      <c r="H10" s="3"/>
      <c r="I10" s="3"/>
      <c r="J10" s="3"/>
      <c r="K10" s="3"/>
      <c r="L10" s="3"/>
      <c r="M10" s="3"/>
    </row>
    <row r="11">
      <c r="A11" s="3" t="s">
        <v>77</v>
      </c>
      <c r="B11" s="5">
        <v>0.0</v>
      </c>
      <c r="C11" s="12">
        <f t="shared" ref="C11:M11" si="2">B13</f>
        <v>6728694</v>
      </c>
      <c r="D11" s="12">
        <f t="shared" si="2"/>
        <v>13640532</v>
      </c>
      <c r="E11" s="12">
        <f t="shared" si="2"/>
        <v>20740242.96</v>
      </c>
      <c r="F11" s="12">
        <f t="shared" si="2"/>
        <v>28032684.03</v>
      </c>
      <c r="G11" s="12">
        <f t="shared" si="2"/>
        <v>35522844.13</v>
      </c>
      <c r="H11" s="12">
        <f t="shared" si="2"/>
        <v>43215847.7</v>
      </c>
      <c r="I11" s="12">
        <f t="shared" si="2"/>
        <v>51116958.56</v>
      </c>
      <c r="J11" s="12">
        <f t="shared" si="2"/>
        <v>59231583.86</v>
      </c>
      <c r="K11" s="12">
        <f t="shared" si="2"/>
        <v>67565278.16</v>
      </c>
      <c r="L11" s="12">
        <f t="shared" si="2"/>
        <v>76123747.62</v>
      </c>
      <c r="M11" s="12">
        <f t="shared" si="2"/>
        <v>84912854.32</v>
      </c>
    </row>
    <row r="12">
      <c r="A12" s="3" t="s">
        <v>75</v>
      </c>
      <c r="B12" s="12">
        <f t="shared" ref="B12:M12" si="3">B8</f>
        <v>6728694</v>
      </c>
      <c r="C12" s="12">
        <f t="shared" si="3"/>
        <v>6911837.996</v>
      </c>
      <c r="D12" s="12">
        <f t="shared" si="3"/>
        <v>7099710.966</v>
      </c>
      <c r="E12" s="12">
        <f t="shared" si="3"/>
        <v>7292441.071</v>
      </c>
      <c r="F12" s="12">
        <f t="shared" si="3"/>
        <v>7490160.097</v>
      </c>
      <c r="G12" s="12">
        <f t="shared" si="3"/>
        <v>7693003.571</v>
      </c>
      <c r="H12" s="12">
        <f t="shared" si="3"/>
        <v>7901110.862</v>
      </c>
      <c r="I12" s="12">
        <f t="shared" si="3"/>
        <v>8114625.302</v>
      </c>
      <c r="J12" s="12">
        <f t="shared" si="3"/>
        <v>8333694.299</v>
      </c>
      <c r="K12" s="12">
        <f t="shared" si="3"/>
        <v>8558469.457</v>
      </c>
      <c r="L12" s="12">
        <f t="shared" si="3"/>
        <v>8789106.703</v>
      </c>
      <c r="M12" s="12">
        <f t="shared" si="3"/>
        <v>9025766.412</v>
      </c>
    </row>
    <row r="13">
      <c r="A13" s="3" t="s">
        <v>78</v>
      </c>
      <c r="B13" s="12">
        <f t="shared" ref="B13:M13" si="4">B11+B12</f>
        <v>6728694</v>
      </c>
      <c r="C13" s="12">
        <f t="shared" si="4"/>
        <v>13640532</v>
      </c>
      <c r="D13" s="12">
        <f t="shared" si="4"/>
        <v>20740242.96</v>
      </c>
      <c r="E13" s="12">
        <f t="shared" si="4"/>
        <v>28032684.03</v>
      </c>
      <c r="F13" s="12">
        <f t="shared" si="4"/>
        <v>35522844.13</v>
      </c>
      <c r="G13" s="12">
        <f t="shared" si="4"/>
        <v>43215847.7</v>
      </c>
      <c r="H13" s="12">
        <f t="shared" si="4"/>
        <v>51116958.56</v>
      </c>
      <c r="I13" s="12">
        <f t="shared" si="4"/>
        <v>59231583.86</v>
      </c>
      <c r="J13" s="12">
        <f t="shared" si="4"/>
        <v>67565278.16</v>
      </c>
      <c r="K13" s="12">
        <f t="shared" si="4"/>
        <v>76123747.62</v>
      </c>
      <c r="L13" s="12">
        <f t="shared" si="4"/>
        <v>84912854.32</v>
      </c>
      <c r="M13" s="12">
        <f t="shared" si="4"/>
        <v>93938620.74</v>
      </c>
    </row>
    <row r="14">
      <c r="A14" s="3"/>
      <c r="B14" s="3"/>
      <c r="C14" s="3"/>
      <c r="D14" s="3"/>
      <c r="E14" s="3"/>
      <c r="F14" s="3"/>
      <c r="G14" s="3"/>
      <c r="H14" s="3"/>
      <c r="I14" s="3"/>
      <c r="J14" s="3"/>
      <c r="K14" s="3"/>
      <c r="L14" s="3"/>
      <c r="M14" s="3"/>
    </row>
    <row r="15">
      <c r="A15" s="3"/>
      <c r="B15" s="3"/>
      <c r="C15" s="3"/>
      <c r="D15" s="3"/>
      <c r="E15" s="3"/>
      <c r="F15" s="3"/>
      <c r="G15" s="3"/>
      <c r="H15" s="3"/>
      <c r="I15" s="3"/>
      <c r="J15" s="3"/>
      <c r="K15" s="3"/>
      <c r="L15" s="3"/>
      <c r="M15" s="3"/>
    </row>
    <row r="16">
      <c r="A16" s="3"/>
      <c r="B16" s="3"/>
      <c r="C16" s="3"/>
      <c r="D16" s="3"/>
      <c r="E16" s="3"/>
      <c r="F16" s="3"/>
      <c r="G16" s="3"/>
      <c r="H16" s="3"/>
      <c r="I16" s="3"/>
      <c r="J16" s="3"/>
      <c r="K16" s="3"/>
      <c r="L16" s="3"/>
      <c r="M16" s="3"/>
    </row>
  </sheetData>
  <drawing r:id="rId1"/>
</worksheet>
</file>