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ITED\"/>
    </mc:Choice>
  </mc:AlternateContent>
  <bookViews>
    <workbookView xWindow="0" yWindow="0" windowWidth="20490" windowHeight="7755" firstSheet="5" activeTab="10"/>
  </bookViews>
  <sheets>
    <sheet name="Payroll" sheetId="1" r:id="rId1"/>
    <sheet name="Gradebook" sheetId="2" r:id="rId2"/>
    <sheet name="Job priority" sheetId="3" r:id="rId3"/>
    <sheet name="Pivot table" sheetId="5" r:id="rId4"/>
    <sheet name="Sales Database" sheetId="4" r:id="rId5"/>
    <sheet name="Loan Calculation" sheetId="6" r:id="rId6"/>
    <sheet name="Shopping Problem" sheetId="7" r:id="rId7"/>
    <sheet name="Cat or Dog" sheetId="8" r:id="rId8"/>
    <sheet name="Vacation" sheetId="9" r:id="rId9"/>
    <sheet name="Printer cost" sheetId="10" r:id="rId10"/>
    <sheet name="Car Cost" sheetId="11" r:id="rId11"/>
  </sheets>
  <definedNames>
    <definedName name="_xlnm._FilterDatabase" localSheetId="4" hidden="1">'Sales Database'!$A$1:$K$172</definedName>
  </definedNames>
  <calcPr calcId="152511"/>
  <pivotCaches>
    <pivotCache cacheId="1" r:id="rId1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I4" i="11"/>
  <c r="G4" i="11"/>
  <c r="O5" i="11"/>
  <c r="P5" i="11"/>
  <c r="N5" i="11"/>
  <c r="H25" i="11"/>
  <c r="G25" i="11"/>
  <c r="I23" i="11"/>
  <c r="H23" i="11"/>
  <c r="G23" i="11"/>
  <c r="I19" i="11"/>
  <c r="I25" i="11" s="1"/>
  <c r="H19" i="11"/>
  <c r="G19" i="11"/>
  <c r="I17" i="11"/>
  <c r="H17" i="11"/>
  <c r="G17" i="11"/>
  <c r="I6" i="11"/>
  <c r="H6" i="11"/>
  <c r="H27" i="11" s="1"/>
  <c r="H30" i="11" s="1"/>
  <c r="G6" i="11"/>
  <c r="C30" i="11"/>
  <c r="D30" i="11"/>
  <c r="B30" i="11"/>
  <c r="C27" i="11"/>
  <c r="D27" i="11"/>
  <c r="B27" i="11"/>
  <c r="C25" i="11"/>
  <c r="D25" i="11"/>
  <c r="B25" i="11"/>
  <c r="B17" i="11"/>
  <c r="B19" i="11"/>
  <c r="C19" i="11"/>
  <c r="D19" i="11"/>
  <c r="C17" i="11"/>
  <c r="D17" i="11"/>
  <c r="C23" i="11"/>
  <c r="D23" i="11"/>
  <c r="B23" i="11"/>
  <c r="C6" i="11"/>
  <c r="D6" i="11"/>
  <c r="B6" i="11"/>
  <c r="H19" i="10"/>
  <c r="I19" i="10"/>
  <c r="G19" i="10"/>
  <c r="C19" i="10"/>
  <c r="D19" i="10"/>
  <c r="B19" i="10"/>
  <c r="C17" i="10"/>
  <c r="D17" i="10"/>
  <c r="G17" i="10"/>
  <c r="H17" i="10"/>
  <c r="I17" i="10"/>
  <c r="B17" i="10"/>
  <c r="I14" i="10"/>
  <c r="H14" i="10"/>
  <c r="G14" i="10"/>
  <c r="D14" i="10"/>
  <c r="C14" i="10"/>
  <c r="B14" i="10"/>
  <c r="I13" i="10"/>
  <c r="H13" i="10"/>
  <c r="G13" i="10"/>
  <c r="D13" i="10"/>
  <c r="C13" i="10"/>
  <c r="B13" i="10"/>
  <c r="G11" i="10"/>
  <c r="B11" i="10"/>
  <c r="I6" i="10"/>
  <c r="H6" i="10"/>
  <c r="G6" i="10"/>
  <c r="C6" i="10"/>
  <c r="D6" i="10"/>
  <c r="B6" i="10"/>
  <c r="G30" i="9"/>
  <c r="I30" i="9"/>
  <c r="H30" i="9"/>
  <c r="G28" i="9"/>
  <c r="I28" i="9"/>
  <c r="H28" i="9"/>
  <c r="H25" i="9"/>
  <c r="I25" i="9"/>
  <c r="G25" i="9"/>
  <c r="I18" i="9"/>
  <c r="H18" i="9"/>
  <c r="G18" i="9"/>
  <c r="I16" i="9"/>
  <c r="H16" i="9"/>
  <c r="G16" i="9"/>
  <c r="C30" i="9"/>
  <c r="D30" i="9"/>
  <c r="B30" i="9"/>
  <c r="C28" i="9"/>
  <c r="D28" i="9"/>
  <c r="B28" i="9"/>
  <c r="C25" i="9"/>
  <c r="D25" i="9"/>
  <c r="B25" i="9"/>
  <c r="C18" i="9"/>
  <c r="D18" i="9"/>
  <c r="B18" i="9"/>
  <c r="D16" i="9"/>
  <c r="C16" i="9"/>
  <c r="B16" i="9"/>
  <c r="I27" i="11" l="1"/>
  <c r="I30" i="11" s="1"/>
  <c r="G27" i="11"/>
  <c r="G30" i="11" s="1"/>
  <c r="C18" i="8"/>
  <c r="B18" i="8"/>
  <c r="C16" i="8"/>
  <c r="B16" i="8"/>
  <c r="C15" i="8"/>
  <c r="B15" i="8"/>
  <c r="C9" i="8"/>
  <c r="B9" i="8"/>
  <c r="L19" i="7"/>
  <c r="N19" i="7"/>
  <c r="M19" i="7"/>
  <c r="N8" i="7"/>
  <c r="N3" i="7"/>
  <c r="M3" i="7"/>
  <c r="M4" i="7"/>
  <c r="N4" i="7"/>
  <c r="M5" i="7"/>
  <c r="N5" i="7"/>
  <c r="M6" i="7"/>
  <c r="N6" i="7"/>
  <c r="M7" i="7"/>
  <c r="N7" i="7"/>
  <c r="M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3" i="7"/>
  <c r="I9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H4" i="7"/>
  <c r="H5" i="7"/>
  <c r="H6" i="7"/>
  <c r="H19" i="7" s="1"/>
  <c r="H7" i="7"/>
  <c r="H8" i="7"/>
  <c r="H9" i="7"/>
  <c r="H10" i="7"/>
  <c r="H11" i="7"/>
  <c r="H12" i="7"/>
  <c r="H13" i="7"/>
  <c r="H14" i="7"/>
  <c r="H15" i="7"/>
  <c r="H16" i="7"/>
  <c r="H17" i="7"/>
  <c r="H3" i="7"/>
  <c r="G1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E3" i="6"/>
  <c r="F3" i="6"/>
  <c r="G3" i="6"/>
  <c r="E4" i="6"/>
  <c r="F4" i="6" s="1"/>
  <c r="G4" i="6" s="1"/>
  <c r="E5" i="6"/>
  <c r="F5" i="6"/>
  <c r="G5" i="6" s="1"/>
  <c r="F2" i="6"/>
  <c r="G2" i="6" s="1"/>
  <c r="E2" i="6"/>
  <c r="I19" i="7" l="1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6" i="3"/>
  <c r="E7" i="3"/>
  <c r="E8" i="3"/>
  <c r="E9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4" i="2"/>
  <c r="E24" i="2"/>
  <c r="F24" i="2"/>
  <c r="D23" i="2"/>
  <c r="E23" i="2"/>
  <c r="F23" i="2"/>
  <c r="C24" i="2"/>
  <c r="C23" i="2"/>
  <c r="D22" i="2"/>
  <c r="E22" i="2"/>
  <c r="F22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 l="1"/>
  <c r="AD24" i="1"/>
  <c r="AD23" i="1"/>
  <c r="AD22" i="1"/>
  <c r="AD4" i="1"/>
  <c r="AD5" i="1"/>
  <c r="AD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Z18" i="1"/>
  <c r="Z19" i="1"/>
  <c r="Y3" i="1"/>
  <c r="Z3" i="1" s="1"/>
  <c r="AA3" i="1" s="1"/>
  <c r="AB3" i="1" s="1"/>
  <c r="X4" i="1"/>
  <c r="W4" i="1"/>
  <c r="W5" i="1"/>
  <c r="W7" i="1"/>
  <c r="W8" i="1"/>
  <c r="W9" i="1"/>
  <c r="W11" i="1"/>
  <c r="W12" i="1"/>
  <c r="W13" i="1"/>
  <c r="W15" i="1"/>
  <c r="W16" i="1"/>
  <c r="W17" i="1"/>
  <c r="W19" i="1"/>
  <c r="W20" i="1"/>
  <c r="S8" i="1"/>
  <c r="S12" i="1"/>
  <c r="S16" i="1"/>
  <c r="S20" i="1"/>
  <c r="T3" i="1"/>
  <c r="U3" i="1" s="1"/>
  <c r="V3" i="1" s="1"/>
  <c r="W3" i="1" s="1"/>
  <c r="R20" i="1"/>
  <c r="R19" i="1"/>
  <c r="AB19" i="1" s="1"/>
  <c r="R18" i="1"/>
  <c r="R17" i="1"/>
  <c r="AB17" i="1" s="1"/>
  <c r="R16" i="1"/>
  <c r="R15" i="1"/>
  <c r="AB15" i="1" s="1"/>
  <c r="R14" i="1"/>
  <c r="R13" i="1"/>
  <c r="AB13" i="1" s="1"/>
  <c r="R12" i="1"/>
  <c r="R11" i="1"/>
  <c r="AB11" i="1" s="1"/>
  <c r="R10" i="1"/>
  <c r="R9" i="1"/>
  <c r="AB9" i="1" s="1"/>
  <c r="R8" i="1"/>
  <c r="R7" i="1"/>
  <c r="R6" i="1"/>
  <c r="R5" i="1"/>
  <c r="AB5" i="1" s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5" i="1" s="1"/>
  <c r="O4" i="1"/>
  <c r="O20" i="1"/>
  <c r="O19" i="1"/>
  <c r="Y19" i="1" s="1"/>
  <c r="O18" i="1"/>
  <c r="Y18" i="1" s="1"/>
  <c r="O17" i="1"/>
  <c r="O16" i="1"/>
  <c r="O15" i="1"/>
  <c r="Y15" i="1" s="1"/>
  <c r="O14" i="1"/>
  <c r="Y14" i="1" s="1"/>
  <c r="O13" i="1"/>
  <c r="O12" i="1"/>
  <c r="O11" i="1"/>
  <c r="Y11" i="1" s="1"/>
  <c r="O10" i="1"/>
  <c r="Y10" i="1" s="1"/>
  <c r="O9" i="1"/>
  <c r="O8" i="1"/>
  <c r="O7" i="1"/>
  <c r="Y7" i="1" s="1"/>
  <c r="O6" i="1"/>
  <c r="Y6" i="1" s="1"/>
  <c r="O5" i="1"/>
  <c r="N5" i="1"/>
  <c r="N6" i="1"/>
  <c r="N7" i="1"/>
  <c r="N8" i="1"/>
  <c r="N9" i="1"/>
  <c r="N10" i="1"/>
  <c r="N11" i="1"/>
  <c r="N12" i="1"/>
  <c r="N13" i="1"/>
  <c r="N14" i="1"/>
  <c r="X14" i="1" s="1"/>
  <c r="N15" i="1"/>
  <c r="N16" i="1"/>
  <c r="N17" i="1"/>
  <c r="N18" i="1"/>
  <c r="N19" i="1"/>
  <c r="N20" i="1"/>
  <c r="N4" i="1"/>
  <c r="O3" i="1"/>
  <c r="P3" i="1" s="1"/>
  <c r="Q3" i="1" s="1"/>
  <c r="R3" i="1" s="1"/>
  <c r="E3" i="1"/>
  <c r="F3" i="1" s="1"/>
  <c r="G3" i="1" s="1"/>
  <c r="H3" i="1" s="1"/>
  <c r="J3" i="1"/>
  <c r="K3" i="1" s="1"/>
  <c r="L3" i="1" s="1"/>
  <c r="M3" i="1" s="1"/>
  <c r="M20" i="1"/>
  <c r="M19" i="1"/>
  <c r="M18" i="1"/>
  <c r="W18" i="1" s="1"/>
  <c r="M17" i="1"/>
  <c r="M16" i="1"/>
  <c r="M15" i="1"/>
  <c r="M14" i="1"/>
  <c r="W14" i="1" s="1"/>
  <c r="M13" i="1"/>
  <c r="M12" i="1"/>
  <c r="M11" i="1"/>
  <c r="M10" i="1"/>
  <c r="W10" i="1" s="1"/>
  <c r="M9" i="1"/>
  <c r="M8" i="1"/>
  <c r="M7" i="1"/>
  <c r="M6" i="1"/>
  <c r="W6" i="1" s="1"/>
  <c r="M5" i="1"/>
  <c r="M4" i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L4" i="1"/>
  <c r="K20" i="1"/>
  <c r="U20" i="1" s="1"/>
  <c r="Z20" i="1" s="1"/>
  <c r="K19" i="1"/>
  <c r="U19" i="1" s="1"/>
  <c r="K18" i="1"/>
  <c r="U18" i="1" s="1"/>
  <c r="K17" i="1"/>
  <c r="U17" i="1" s="1"/>
  <c r="K16" i="1"/>
  <c r="U16" i="1" s="1"/>
  <c r="Z16" i="1" s="1"/>
  <c r="K15" i="1"/>
  <c r="U15" i="1" s="1"/>
  <c r="Z15" i="1" s="1"/>
  <c r="K14" i="1"/>
  <c r="U14" i="1" s="1"/>
  <c r="Z14" i="1" s="1"/>
  <c r="K13" i="1"/>
  <c r="U13" i="1" s="1"/>
  <c r="K12" i="1"/>
  <c r="U12" i="1" s="1"/>
  <c r="Z12" i="1" s="1"/>
  <c r="K11" i="1"/>
  <c r="U11" i="1" s="1"/>
  <c r="Z11" i="1" s="1"/>
  <c r="K10" i="1"/>
  <c r="U10" i="1" s="1"/>
  <c r="Z10" i="1" s="1"/>
  <c r="K9" i="1"/>
  <c r="U9" i="1" s="1"/>
  <c r="K8" i="1"/>
  <c r="U8" i="1" s="1"/>
  <c r="Z8" i="1" s="1"/>
  <c r="K7" i="1"/>
  <c r="U7" i="1" s="1"/>
  <c r="Z7" i="1" s="1"/>
  <c r="K6" i="1"/>
  <c r="U6" i="1" s="1"/>
  <c r="Z6" i="1" s="1"/>
  <c r="K5" i="1"/>
  <c r="K4" i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J4" i="1"/>
  <c r="T4" i="1" s="1"/>
  <c r="I5" i="1"/>
  <c r="S5" i="1" s="1"/>
  <c r="I6" i="1"/>
  <c r="S6" i="1" s="1"/>
  <c r="I7" i="1"/>
  <c r="S7" i="1" s="1"/>
  <c r="I8" i="1"/>
  <c r="I9" i="1"/>
  <c r="I10" i="1"/>
  <c r="S10" i="1" s="1"/>
  <c r="I11" i="1"/>
  <c r="S11" i="1" s="1"/>
  <c r="X11" i="1" s="1"/>
  <c r="I12" i="1"/>
  <c r="I13" i="1"/>
  <c r="I14" i="1"/>
  <c r="S14" i="1" s="1"/>
  <c r="I15" i="1"/>
  <c r="S15" i="1" s="1"/>
  <c r="I16" i="1"/>
  <c r="I17" i="1"/>
  <c r="I18" i="1"/>
  <c r="S18" i="1" s="1"/>
  <c r="I19" i="1"/>
  <c r="S19" i="1" s="1"/>
  <c r="X19" i="1" s="1"/>
  <c r="I20" i="1"/>
  <c r="I4" i="1"/>
  <c r="S4" i="1" s="1"/>
  <c r="D25" i="1"/>
  <c r="D24" i="1"/>
  <c r="D23" i="1"/>
  <c r="D22" i="1"/>
  <c r="C24" i="1"/>
  <c r="C23" i="1"/>
  <c r="C22" i="1"/>
  <c r="AA7" i="1" l="1"/>
  <c r="AA19" i="1"/>
  <c r="AB10" i="1"/>
  <c r="AB18" i="1"/>
  <c r="K22" i="1"/>
  <c r="L25" i="1"/>
  <c r="X18" i="1"/>
  <c r="X10" i="1"/>
  <c r="Z9" i="1"/>
  <c r="Z17" i="1"/>
  <c r="AA8" i="1"/>
  <c r="AA16" i="1"/>
  <c r="L22" i="1"/>
  <c r="M25" i="1"/>
  <c r="Y8" i="1"/>
  <c r="Y12" i="1"/>
  <c r="Y16" i="1"/>
  <c r="Y20" i="1"/>
  <c r="AA5" i="1"/>
  <c r="AA9" i="1"/>
  <c r="AA13" i="1"/>
  <c r="AA17" i="1"/>
  <c r="AB4" i="1"/>
  <c r="AB8" i="1"/>
  <c r="AB22" i="1" s="1"/>
  <c r="AB12" i="1"/>
  <c r="AB16" i="1"/>
  <c r="AB20" i="1"/>
  <c r="AD19" i="1"/>
  <c r="T5" i="1"/>
  <c r="J24" i="1"/>
  <c r="J22" i="1"/>
  <c r="J23" i="1"/>
  <c r="J25" i="1"/>
  <c r="K25" i="1"/>
  <c r="U4" i="1"/>
  <c r="AA11" i="1"/>
  <c r="AD11" i="1" s="1"/>
  <c r="AA15" i="1"/>
  <c r="AB6" i="1"/>
  <c r="AB24" i="1" s="1"/>
  <c r="AB14" i="1"/>
  <c r="AD14" i="1" s="1"/>
  <c r="W25" i="1"/>
  <c r="N23" i="1"/>
  <c r="N25" i="1"/>
  <c r="N24" i="1"/>
  <c r="N22" i="1"/>
  <c r="P22" i="1"/>
  <c r="P23" i="1"/>
  <c r="P24" i="1"/>
  <c r="Z13" i="1"/>
  <c r="AA4" i="1"/>
  <c r="Q25" i="1"/>
  <c r="AA12" i="1"/>
  <c r="AA20" i="1"/>
  <c r="R22" i="1"/>
  <c r="R24" i="1"/>
  <c r="AB7" i="1"/>
  <c r="R23" i="1"/>
  <c r="R25" i="1"/>
  <c r="T25" i="1"/>
  <c r="M22" i="1"/>
  <c r="O22" i="1"/>
  <c r="Y9" i="1"/>
  <c r="Y13" i="1"/>
  <c r="Y17" i="1"/>
  <c r="O25" i="1"/>
  <c r="AA6" i="1"/>
  <c r="AA10" i="1"/>
  <c r="AA14" i="1"/>
  <c r="AA18" i="1"/>
  <c r="AB23" i="1"/>
  <c r="W22" i="1"/>
  <c r="W23" i="1"/>
  <c r="W24" i="1"/>
  <c r="V5" i="1"/>
  <c r="V4" i="1"/>
  <c r="V25" i="1" s="1"/>
  <c r="Y5" i="1"/>
  <c r="Y4" i="1"/>
  <c r="Y25" i="1" s="1"/>
  <c r="I25" i="1"/>
  <c r="Q24" i="1"/>
  <c r="M24" i="1"/>
  <c r="I24" i="1"/>
  <c r="Q23" i="1"/>
  <c r="M23" i="1"/>
  <c r="I23" i="1"/>
  <c r="Q22" i="1"/>
  <c r="I22" i="1"/>
  <c r="U5" i="1"/>
  <c r="L24" i="1"/>
  <c r="L23" i="1"/>
  <c r="X17" i="1"/>
  <c r="X15" i="1"/>
  <c r="AD15" i="1" s="1"/>
  <c r="X7" i="1"/>
  <c r="S17" i="1"/>
  <c r="S13" i="1"/>
  <c r="X13" i="1" s="1"/>
  <c r="AD13" i="1" s="1"/>
  <c r="S9" i="1"/>
  <c r="S25" i="1" s="1"/>
  <c r="O24" i="1"/>
  <c r="K24" i="1"/>
  <c r="O23" i="1"/>
  <c r="K23" i="1"/>
  <c r="X20" i="1"/>
  <c r="X12" i="1"/>
  <c r="X16" i="1"/>
  <c r="AD16" i="1" s="1"/>
  <c r="X8" i="1"/>
  <c r="AD8" i="1" s="1"/>
  <c r="X6" i="1"/>
  <c r="X5" i="1"/>
  <c r="U22" i="1" l="1"/>
  <c r="U23" i="1"/>
  <c r="U24" i="1"/>
  <c r="U25" i="1"/>
  <c r="Z4" i="1"/>
  <c r="S24" i="1"/>
  <c r="X25" i="1"/>
  <c r="AD17" i="1"/>
  <c r="X9" i="1"/>
  <c r="AD9" i="1" s="1"/>
  <c r="Y22" i="1"/>
  <c r="Y23" i="1"/>
  <c r="Y24" i="1"/>
  <c r="AA25" i="1"/>
  <c r="AB25" i="1"/>
  <c r="AA22" i="1"/>
  <c r="AA23" i="1"/>
  <c r="AA24" i="1"/>
  <c r="S23" i="1"/>
  <c r="X22" i="1"/>
  <c r="X23" i="1"/>
  <c r="X24" i="1"/>
  <c r="AD12" i="1"/>
  <c r="Z5" i="1"/>
  <c r="T22" i="1"/>
  <c r="T23" i="1"/>
  <c r="T24" i="1"/>
  <c r="S22" i="1"/>
  <c r="AD10" i="1"/>
  <c r="AD6" i="1"/>
  <c r="AD20" i="1"/>
  <c r="AD7" i="1"/>
  <c r="V23" i="1"/>
  <c r="V22" i="1"/>
  <c r="V24" i="1"/>
  <c r="AD18" i="1"/>
  <c r="Z22" i="1" l="1"/>
  <c r="Z24" i="1"/>
  <c r="Z23" i="1"/>
  <c r="Z25" i="1"/>
</calcChain>
</file>

<file path=xl/sharedStrings.xml><?xml version="1.0" encoding="utf-8"?>
<sst xmlns="http://schemas.openxmlformats.org/spreadsheetml/2006/main" count="1163" uniqueCount="233">
  <si>
    <t>Employee Payroll</t>
  </si>
  <si>
    <t>Hourly Wage</t>
  </si>
  <si>
    <t xml:space="preserve">Hours Worked </t>
  </si>
  <si>
    <t>Pay</t>
  </si>
  <si>
    <t>First Name</t>
  </si>
  <si>
    <t>Last Name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</si>
  <si>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</si>
  <si>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</si>
  <si>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</si>
  <si>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</si>
  <si>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</si>
  <si>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</si>
  <si>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</si>
  <si>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</si>
  <si>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</si>
  <si>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</si>
  <si>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Islingston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</si>
  <si>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</si>
  <si>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</si>
  <si>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</si>
  <si>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</si>
  <si>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</si>
  <si>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</si>
  <si>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</si>
  <si>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</si>
  <si>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</si>
  <si>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</si>
  <si>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</si>
  <si>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</si>
  <si>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</si>
  <si>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</si>
  <si>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</si>
  <si>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</si>
  <si>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</si>
  <si>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</si>
  <si>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</si>
  <si>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</si>
  <si>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</si>
  <si>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</si>
  <si>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</si>
  <si>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</si>
  <si>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</si>
  <si>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</si>
  <si>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</si>
  <si>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Dhanush Prabhu</t>
  </si>
  <si>
    <t>Overtime Hours</t>
  </si>
  <si>
    <t>Overtime Bonus</t>
  </si>
  <si>
    <t>Total Pay</t>
  </si>
  <si>
    <t>Jan Pay</t>
  </si>
  <si>
    <t>Gradebook</t>
  </si>
  <si>
    <t>Safety Test</t>
  </si>
  <si>
    <t>Company Philosophy Test</t>
  </si>
  <si>
    <t>Financial  Skills Test</t>
  </si>
  <si>
    <t>Drug Test</t>
  </si>
  <si>
    <t>Points Possible</t>
  </si>
  <si>
    <t>Fire Employee?</t>
  </si>
  <si>
    <t>MAX</t>
  </si>
  <si>
    <t>MIN</t>
  </si>
  <si>
    <t>Career Decisions</t>
  </si>
  <si>
    <t>JOB</t>
  </si>
  <si>
    <t>Data Analyst</t>
  </si>
  <si>
    <t>Consulting</t>
  </si>
  <si>
    <t xml:space="preserve">Management </t>
  </si>
  <si>
    <t>Civil Engineering</t>
  </si>
  <si>
    <t>Farming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</si>
  <si>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</si>
  <si>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</si>
  <si>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</si>
  <si>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</si>
  <si>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</si>
  <si>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</si>
  <si>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</si>
  <si>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</si>
  <si>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</si>
  <si>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</si>
  <si>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</si>
  <si>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</si>
  <si>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</si>
  <si>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</si>
  <si>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</si>
  <si>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</si>
  <si>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</si>
  <si>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</si>
  <si>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</si>
  <si>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</si>
  <si>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</si>
  <si>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</si>
  <si>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</si>
  <si>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</si>
  <si>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</si>
  <si>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</si>
  <si>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</si>
  <si>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</si>
  <si>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</si>
  <si>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</si>
  <si>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</si>
  <si>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</si>
  <si>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</si>
  <si>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</si>
  <si>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</si>
  <si>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</si>
  <si>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</si>
  <si>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</si>
  <si>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</si>
  <si>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</si>
  <si>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</si>
  <si>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</si>
  <si>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</si>
  <si>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</si>
  <si>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</si>
  <si>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Hellen</t>
  </si>
  <si>
    <t>Johnson</t>
  </si>
  <si>
    <t>Commision 10% for items less than $50, 20% for items more than $50.</t>
  </si>
  <si>
    <t>Sum of all Items</t>
  </si>
  <si>
    <t>Sum of all Items Valued at more than $50</t>
  </si>
  <si>
    <t>Sum of all Items Valued at less than $50</t>
  </si>
  <si>
    <t>Sum of Sale Price</t>
  </si>
  <si>
    <t>Row Labels</t>
  </si>
  <si>
    <t>Grand Total</t>
  </si>
  <si>
    <t>Principle</t>
  </si>
  <si>
    <t>Intrest Rate</t>
  </si>
  <si>
    <t>Months</t>
  </si>
  <si>
    <t>Intrest Paid</t>
  </si>
  <si>
    <t>Total Loan Paid</t>
  </si>
  <si>
    <t>Monthly Payment</t>
  </si>
  <si>
    <t>Loan A</t>
  </si>
  <si>
    <t>Loan B</t>
  </si>
  <si>
    <t>Loan C</t>
  </si>
  <si>
    <t>Loan D</t>
  </si>
  <si>
    <t>Ball Point  Pen</t>
  </si>
  <si>
    <t>TI-35 Calculator</t>
  </si>
  <si>
    <t>100 Page notebook</t>
  </si>
  <si>
    <t>8 oz Glue</t>
  </si>
  <si>
    <t>Clear Tape</t>
  </si>
  <si>
    <t>Erazer</t>
  </si>
  <si>
    <t>10 no 2 Pencils</t>
  </si>
  <si>
    <t>2 inch binder</t>
  </si>
  <si>
    <t>USB Stick Sgb</t>
  </si>
  <si>
    <t>8 color Markers</t>
  </si>
  <si>
    <t>Stapler</t>
  </si>
  <si>
    <t>Planner Book</t>
  </si>
  <si>
    <t>Protractor</t>
  </si>
  <si>
    <t>Compass</t>
  </si>
  <si>
    <t>Liquid Paper</t>
  </si>
  <si>
    <t>Walt Mart</t>
  </si>
  <si>
    <t>Dollar Trap</t>
  </si>
  <si>
    <t>Office Repo</t>
  </si>
  <si>
    <t>Susan</t>
  </si>
  <si>
    <t>waltMart cost</t>
  </si>
  <si>
    <t>Dollar Trap cost</t>
  </si>
  <si>
    <t>Office Repo cost</t>
  </si>
  <si>
    <t>Total Cost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</si>
  <si>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</si>
  <si>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</si>
  <si>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</si>
  <si>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</si>
  <si>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</si>
  <si>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</si>
  <si>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</si>
  <si>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</si>
  <si>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</si>
  <si>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</si>
  <si>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</si>
  <si>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Litter</t>
  </si>
  <si>
    <t>Treats</t>
  </si>
  <si>
    <t>Subtotal</t>
  </si>
  <si>
    <t>Montly Total</t>
  </si>
  <si>
    <t>One Year Costs</t>
  </si>
  <si>
    <t>food</t>
  </si>
  <si>
    <t>Chicago Museum</t>
  </si>
  <si>
    <t>Orlando Theme Park</t>
  </si>
  <si>
    <t>Miami Cruise</t>
  </si>
  <si>
    <t>per person Expences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</si>
  <si>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</si>
  <si>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</si>
  <si>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</si>
  <si>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</si>
  <si>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</si>
  <si>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</si>
  <si>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</si>
  <si>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</si>
  <si>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</si>
  <si>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</si>
  <si>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tickets(per person)</t>
  </si>
  <si>
    <t>Numbe of people in group</t>
  </si>
  <si>
    <t>Total cost of ticket</t>
  </si>
  <si>
    <t>Hotel Expences</t>
  </si>
  <si>
    <t>Hotel Cost per Night</t>
  </si>
  <si>
    <t>Number of Nights</t>
  </si>
  <si>
    <t>Hotel Total</t>
  </si>
  <si>
    <t>Car Rental</t>
  </si>
  <si>
    <t>Food</t>
  </si>
  <si>
    <t>Number of Days</t>
  </si>
  <si>
    <t>Other Total</t>
  </si>
  <si>
    <t>Tim</t>
  </si>
  <si>
    <t>Epsilon</t>
  </si>
  <si>
    <t>HP</t>
  </si>
  <si>
    <t>Zero</t>
  </si>
  <si>
    <t>Purchase Price</t>
  </si>
  <si>
    <t>Cost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</si>
  <si>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</si>
  <si>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</si>
  <si>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</si>
  <si>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</si>
  <si>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</si>
  <si>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</si>
  <si>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</si>
  <si>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</si>
  <si>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</si>
  <si>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</si>
  <si>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Chevy Spark</t>
  </si>
  <si>
    <t>Ford Mustang</t>
  </si>
  <si>
    <t>Cadillac Escalade</t>
  </si>
  <si>
    <t>Initial Cost</t>
  </si>
  <si>
    <t>Price</t>
  </si>
  <si>
    <t>Taxes</t>
  </si>
  <si>
    <t>Yearly Cost</t>
  </si>
  <si>
    <t>total Onetime cost</t>
  </si>
  <si>
    <t>Isurance</t>
  </si>
  <si>
    <t>License</t>
  </si>
  <si>
    <t>Gas Cost Calculatio</t>
  </si>
  <si>
    <t>Miles pe year driven</t>
  </si>
  <si>
    <t>MPG</t>
  </si>
  <si>
    <t>Price per gallon of gas</t>
  </si>
  <si>
    <t>Total annual gas cost</t>
  </si>
  <si>
    <t>total annual cost</t>
  </si>
  <si>
    <t>Miles to drive each year</t>
  </si>
  <si>
    <t>Susan goal for max miles</t>
  </si>
  <si>
    <t>Total life of the car</t>
  </si>
  <si>
    <t>annual cost * life</t>
  </si>
  <si>
    <t>total lifetime cost</t>
  </si>
  <si>
    <t>avg cost per year</t>
  </si>
  <si>
    <t>Gas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</si>
</sst>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540A]#,##0.00"/>
    <numFmt numFmtId="165" formatCode="_(* #,##0_);_(* \(#,##0\);_(* &quot;-&quot;??_);_(@_)"/>
    <numFmt numFmtId="166" formatCode="[$$-45C]#,##0.00"/>
    <numFmt numFmtId="167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6" fontId="1" fillId="4" borderId="0" xfId="0" applyNumberFormat="1" applyFont="1" applyFill="1"/>
    <xf numFmtId="16" fontId="1" fillId="5" borderId="0" xfId="0" applyNumberFormat="1" applyFont="1" applyFill="1"/>
    <xf numFmtId="16" fontId="1" fillId="3" borderId="0" xfId="0" applyNumberFormat="1" applyFont="1" applyFill="1"/>
    <xf numFmtId="0" fontId="1" fillId="5" borderId="0" xfId="0" applyFont="1" applyFill="1"/>
    <xf numFmtId="164" fontId="0" fillId="5" borderId="0" xfId="0" applyNumberFormat="1" applyFill="1"/>
    <xf numFmtId="0" fontId="1" fillId="6" borderId="0" xfId="0" applyFont="1" applyFill="1"/>
    <xf numFmtId="16" fontId="1" fillId="6" borderId="0" xfId="0" applyNumberFormat="1" applyFont="1" applyFill="1"/>
    <xf numFmtId="164" fontId="0" fillId="6" borderId="0" xfId="0" applyNumberFormat="1" applyFill="1"/>
    <xf numFmtId="0" fontId="1" fillId="7" borderId="0" xfId="0" applyFont="1" applyFill="1"/>
    <xf numFmtId="0" fontId="0" fillId="7" borderId="0" xfId="0" applyFill="1"/>
    <xf numFmtId="16" fontId="1" fillId="7" borderId="0" xfId="0" applyNumberFormat="1" applyFont="1" applyFill="1"/>
    <xf numFmtId="164" fontId="0" fillId="7" borderId="0" xfId="0" applyNumberFormat="1" applyFill="1"/>
    <xf numFmtId="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textRotation="90"/>
    </xf>
    <xf numFmtId="9" fontId="0" fillId="0" borderId="0" xfId="1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6" fontId="3" fillId="0" borderId="0" xfId="2" applyNumberFormat="1" applyFont="1"/>
    <xf numFmtId="166" fontId="0" fillId="0" borderId="0" xfId="0" applyNumberFormat="1"/>
    <xf numFmtId="166" fontId="3" fillId="0" borderId="0" xfId="3" applyNumberFormat="1" applyAlignment="1">
      <alignment wrapText="1"/>
    </xf>
    <xf numFmtId="166" fontId="3" fillId="0" borderId="0" xfId="3" applyNumberFormat="1"/>
    <xf numFmtId="0" fontId="0" fillId="0" borderId="0" xfId="0" applyAlignment="1">
      <alignment wrapText="1"/>
    </xf>
    <xf numFmtId="0" fontId="3" fillId="0" borderId="0" xfId="3" applyAlignment="1">
      <alignment wrapText="1"/>
    </xf>
    <xf numFmtId="0" fontId="3" fillId="0" borderId="0" xfId="3"/>
    <xf numFmtId="14" fontId="3" fillId="0" borderId="0" xfId="4" applyNumberFormat="1" applyFont="1"/>
    <xf numFmtId="165" fontId="3" fillId="0" borderId="0" xfId="4" applyNumberFormat="1" applyFont="1"/>
    <xf numFmtId="167" fontId="0" fillId="0" borderId="0" xfId="0" applyNumberFormat="1"/>
    <xf numFmtId="167" fontId="0" fillId="0" borderId="0" xfId="2" applyNumberFormat="1" applyFont="1"/>
    <xf numFmtId="0" fontId="0" fillId="0" borderId="0" xfId="2" applyNumberFormat="1" applyFont="1"/>
    <xf numFmtId="9" fontId="0" fillId="0" borderId="0" xfId="2" applyNumberFormat="1" applyFont="1"/>
    <xf numFmtId="0" fontId="5" fillId="6" borderId="0" xfId="0" applyFont="1" applyFill="1"/>
    <xf numFmtId="0" fontId="0" fillId="6" borderId="0" xfId="0" applyFill="1"/>
    <xf numFmtId="0" fontId="5" fillId="12" borderId="0" xfId="0" applyFont="1" applyFill="1"/>
    <xf numFmtId="0" fontId="0" fillId="12" borderId="0" xfId="0" applyFill="1"/>
    <xf numFmtId="167" fontId="0" fillId="6" borderId="0" xfId="0" applyNumberFormat="1" applyFill="1"/>
    <xf numFmtId="167" fontId="0" fillId="12" borderId="0" xfId="0" applyNumberFormat="1" applyFill="1"/>
    <xf numFmtId="167" fontId="0" fillId="8" borderId="0" xfId="0" applyNumberFormat="1" applyFill="1"/>
    <xf numFmtId="0" fontId="5" fillId="9" borderId="0" xfId="0" applyFont="1" applyFill="1"/>
    <xf numFmtId="0" fontId="0" fillId="13" borderId="0" xfId="0" applyFill="1"/>
    <xf numFmtId="0" fontId="0" fillId="14" borderId="0" xfId="0" applyFill="1"/>
    <xf numFmtId="167" fontId="0" fillId="9" borderId="0" xfId="0" applyNumberFormat="1" applyFill="1"/>
    <xf numFmtId="167" fontId="0" fillId="13" borderId="0" xfId="0" applyNumberFormat="1" applyFill="1"/>
    <xf numFmtId="0" fontId="0" fillId="9" borderId="0" xfId="0" applyNumberFormat="1" applyFill="1"/>
    <xf numFmtId="0" fontId="6" fillId="14" borderId="0" xfId="0" applyFont="1" applyFill="1"/>
    <xf numFmtId="167" fontId="0" fillId="14" borderId="0" xfId="0" applyNumberFormat="1" applyFill="1"/>
    <xf numFmtId="0" fontId="0" fillId="6" borderId="0" xfId="0" applyNumberFormat="1" applyFill="1"/>
    <xf numFmtId="0" fontId="0" fillId="0" borderId="0" xfId="0" applyFill="1"/>
    <xf numFmtId="0" fontId="0" fillId="16" borderId="0" xfId="0" applyFill="1"/>
    <xf numFmtId="43" fontId="0" fillId="0" borderId="0" xfId="5" applyFont="1"/>
    <xf numFmtId="43" fontId="1" fillId="0" borderId="0" xfId="5" applyFont="1"/>
    <xf numFmtId="43" fontId="0" fillId="14" borderId="0" xfId="5" applyFont="1" applyFill="1"/>
    <xf numFmtId="43" fontId="0" fillId="12" borderId="0" xfId="5" applyFont="1" applyFill="1"/>
    <xf numFmtId="43" fontId="0" fillId="6" borderId="0" xfId="5" applyFont="1" applyFill="1"/>
    <xf numFmtId="43" fontId="0" fillId="8" borderId="0" xfId="5" applyFont="1" applyFill="1"/>
    <xf numFmtId="43" fontId="0" fillId="15" borderId="0" xfId="5" applyFont="1" applyFill="1"/>
    <xf numFmtId="43" fontId="0" fillId="13" borderId="0" xfId="5" applyFont="1" applyFill="1"/>
    <xf numFmtId="43" fontId="0" fillId="16" borderId="0" xfId="5" applyFont="1" applyFill="1"/>
    <xf numFmtId="43" fontId="1" fillId="16" borderId="0" xfId="5" applyFont="1" applyFill="1"/>
    <xf numFmtId="43" fontId="0" fillId="0" borderId="0" xfId="5" applyFont="1" applyFill="1"/>
    <xf numFmtId="43" fontId="0" fillId="0" borderId="0" xfId="0" applyNumberFormat="1" applyFill="1"/>
    <xf numFmtId="43" fontId="5" fillId="2" borderId="0" xfId="5" applyFont="1" applyFill="1"/>
    <xf numFmtId="43" fontId="0" fillId="2" borderId="0" xfId="5" applyFont="1" applyFill="1"/>
    <xf numFmtId="43" fontId="0" fillId="3" borderId="0" xfId="5" applyFont="1" applyFill="1"/>
    <xf numFmtId="43" fontId="5" fillId="6" borderId="0" xfId="5" applyFont="1" applyFill="1"/>
    <xf numFmtId="43" fontId="5" fillId="12" borderId="0" xfId="5" applyFont="1" applyFill="1"/>
    <xf numFmtId="43" fontId="0" fillId="10" borderId="0" xfId="5" applyFont="1" applyFill="1"/>
    <xf numFmtId="43" fontId="0" fillId="9" borderId="0" xfId="5" applyFont="1" applyFill="1"/>
  </cellXfs>
  <cellStyles count="6">
    <cellStyle name="Comma" xfId="5" builtinId="3"/>
    <cellStyle name="Comma 2" xfId="4"/>
    <cellStyle name="Currency" xfId="2" builtinId="4"/>
    <cellStyle name="Normal" xfId="0" builtinId="0"/>
    <cellStyle name="Normal 2" xfId="3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72456875822031E-2"/>
          <c:y val="0.18588815343604573"/>
          <c:w val="0.90234566286002649"/>
          <c:h val="0.5037078338650676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Islingston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142256"/>
        <c:axId val="722140080"/>
      </c:barChart>
      <c:catAx>
        <c:axId val="7221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0080"/>
        <c:crosses val="autoZero"/>
        <c:auto val="1"/>
        <c:lblAlgn val="ctr"/>
        <c:lblOffset val="100"/>
        <c:noMultiLvlLbl val="0"/>
      </c:catAx>
      <c:valAx>
        <c:axId val="72214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 Cost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4176411459205902"/>
          <c:y val="3.0097810775300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7292213473315"/>
          <c:y val="0.35097412631032116"/>
          <c:w val="0.81568263342082237"/>
          <c:h val="0.539480270055569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Vacation!$G$1:$I$1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Vacation!$G$30:$I$30</c:f>
              <c:numCache>
                <c:formatCode>_-[$$-409]* #,##0.00_ ;_-[$$-409]* \-#,##0.00\ ;_-[$$-409]* "-"??_ ;_-@_ </c:formatCode>
                <c:ptCount val="3"/>
                <c:pt idx="0">
                  <c:v>2348</c:v>
                </c:pt>
                <c:pt idx="1">
                  <c:v>2581</c:v>
                </c:pt>
                <c:pt idx="2">
                  <c:v>3620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45072"/>
        <c:axId val="826532016"/>
      </c:barChart>
      <c:catAx>
        <c:axId val="8265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2016"/>
        <c:crosses val="autoZero"/>
        <c:auto val="1"/>
        <c:lblAlgn val="ctr"/>
        <c:lblOffset val="100"/>
        <c:noMultiLvlLbl val="0"/>
      </c:catAx>
      <c:valAx>
        <c:axId val="826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0625546806649"/>
          <c:y val="0.19486111111111112"/>
          <c:w val="0.8283493000874890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'Printer cost'!$A$19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cost'!$B$18:$D$18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'Printer cost'!$B$19:$D$19</c:f>
              <c:numCache>
                <c:formatCode>_(* #,##0.00_);_(* \(#,##0.00\);_(*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42896"/>
        <c:axId val="826546160"/>
      </c:barChart>
      <c:catAx>
        <c:axId val="8265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6160"/>
        <c:crosses val="autoZero"/>
        <c:auto val="1"/>
        <c:lblAlgn val="ctr"/>
        <c:lblOffset val="100"/>
        <c:noMultiLvlLbl val="0"/>
      </c:catAx>
      <c:valAx>
        <c:axId val="8265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Tim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'Printer cost'!$F$19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cost'!$G$18:$I$18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'Printer cost'!$G$19:$I$19</c:f>
              <c:numCache>
                <c:formatCode>_(* #,##0.00_);_(* \(#,##0.00\);_(*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35280"/>
        <c:axId val="826537456"/>
      </c:barChart>
      <c:catAx>
        <c:axId val="8265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7456"/>
        <c:crosses val="autoZero"/>
        <c:auto val="1"/>
        <c:lblAlgn val="ctr"/>
        <c:lblOffset val="100"/>
        <c:noMultiLvlLbl val="0"/>
      </c:catAx>
      <c:valAx>
        <c:axId val="826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Cost'!$A$30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Cost'!$B$29:$D$29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'Car Cost'!$B$30:$D$30</c:f>
              <c:numCache>
                <c:formatCode>_(* #,##0.00_);_(* \(#,##0.00\);_(* "-"??_);_(@_)</c:formatCode>
                <c:ptCount val="3"/>
                <c:pt idx="0">
                  <c:v>345624</c:v>
                </c:pt>
                <c:pt idx="1">
                  <c:v>636892</c:v>
                </c:pt>
                <c:pt idx="2">
                  <c:v>717171.6470588235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40720"/>
        <c:axId val="826542352"/>
      </c:barChart>
      <c:catAx>
        <c:axId val="8265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2352"/>
        <c:crosses val="autoZero"/>
        <c:auto val="1"/>
        <c:lblAlgn val="ctr"/>
        <c:lblOffset val="100"/>
        <c:noMultiLvlLbl val="0"/>
      </c:catAx>
      <c:valAx>
        <c:axId val="826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2847769028871"/>
          <c:y val="0.20713910761154852"/>
          <c:w val="0.74822155107323918"/>
          <c:h val="0.65172095593313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 Cost'!$F$30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Cost'!$G$29:$I$29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'Car Cost'!$G$30:$I$30</c:f>
              <c:numCache>
                <c:formatCode>_(* #,##0.00_);_(* \(#,##0.00\);_(* "-"??_);_(@_)</c:formatCode>
                <c:ptCount val="3"/>
                <c:pt idx="0">
                  <c:v>346320</c:v>
                </c:pt>
                <c:pt idx="1">
                  <c:v>638380</c:v>
                </c:pt>
                <c:pt idx="2">
                  <c:v>720627.6470588235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47248"/>
        <c:axId val="826539088"/>
      </c:barChart>
      <c:catAx>
        <c:axId val="8265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9088"/>
        <c:crosses val="autoZero"/>
        <c:auto val="1"/>
        <c:lblAlgn val="ctr"/>
        <c:lblOffset val="100"/>
        <c:noMultiLvlLbl val="0"/>
      </c:catAx>
      <c:valAx>
        <c:axId val="8265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70753243625997E-2"/>
          <c:y val="0.23215510926525623"/>
          <c:w val="0.89834551784140215"/>
          <c:h val="0.3788851065804432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Islingston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143344"/>
        <c:axId val="722149328"/>
      </c:barChart>
      <c:catAx>
        <c:axId val="7221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9328"/>
        <c:crosses val="autoZero"/>
        <c:auto val="1"/>
        <c:lblAlgn val="ctr"/>
        <c:lblOffset val="100"/>
        <c:noMultiLvlLbl val="0"/>
      </c:catAx>
      <c:valAx>
        <c:axId val="7221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7171296296296298"/>
          <c:w val="0.89019685039370078"/>
          <c:h val="0.590138888888888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Islingston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146064"/>
        <c:axId val="722149872"/>
      </c:barChart>
      <c:catAx>
        <c:axId val="7221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9872"/>
        <c:crosses val="autoZero"/>
        <c:auto val="1"/>
        <c:lblAlgn val="ctr"/>
        <c:lblOffset val="100"/>
        <c:noMultiLvlLbl val="0"/>
      </c:catAx>
      <c:valAx>
        <c:axId val="7221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Course Youtube.xlsx]Pivot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11976633129192182"/>
          <c:w val="0.75972222222222219"/>
          <c:h val="0.68578922426363376"/>
        </c:manualLayout>
      </c:layout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 for 20000$</a:t>
            </a:r>
            <a:endParaRPr lang="en-IN"/>
          </a:p>
        </c:rich>
      </c:tx>
      <c:layout>
        <c:manualLayout>
          <c:xMode val="edge"/>
          <c:yMode val="edge"/>
          <c:x val="0.363534558180227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Calculation'!$C$2:$C$5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Calculation'!$G$2:$G$5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2816"/>
        <c:axId val="721834992"/>
      </c:barChart>
      <c:catAx>
        <c:axId val="7218328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4992"/>
        <c:crosses val="autoZero"/>
        <c:auto val="1"/>
        <c:lblAlgn val="ctr"/>
        <c:lblOffset val="100"/>
        <c:noMultiLvlLbl val="0"/>
      </c:catAx>
      <c:valAx>
        <c:axId val="721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003499562554"/>
          <c:y val="0.19486111111111112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Problem'!$G$18:$I$18</c:f>
              <c:strCache>
                <c:ptCount val="3"/>
                <c:pt idx="0">
                  <c:v>waltMart cost</c:v>
                </c:pt>
                <c:pt idx="1">
                  <c:v>Dollar Trap cost</c:v>
                </c:pt>
                <c:pt idx="2">
                  <c:v>Office Repo cost</c:v>
                </c:pt>
              </c:strCache>
            </c:strRef>
          </c:cat>
          <c:val>
            <c:numRef>
              <c:f>'Shopping Problem'!$G$19:$I$19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1184"/>
        <c:axId val="721830640"/>
      </c:barChart>
      <c:catAx>
        <c:axId val="7218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0640"/>
        <c:crosses val="autoZero"/>
        <c:auto val="1"/>
        <c:lblAlgn val="ctr"/>
        <c:lblOffset val="100"/>
        <c:noMultiLvlLbl val="0"/>
      </c:catAx>
      <c:valAx>
        <c:axId val="721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665791776028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Problem'!$K$19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Problem'!$L$18:$N$18</c:f>
              <c:strCache>
                <c:ptCount val="3"/>
                <c:pt idx="0">
                  <c:v>waltMart cost</c:v>
                </c:pt>
                <c:pt idx="1">
                  <c:v>Dollar Trap cost</c:v>
                </c:pt>
                <c:pt idx="2">
                  <c:v>Office Repo cost</c:v>
                </c:pt>
              </c:strCache>
            </c:strRef>
          </c:cat>
          <c:val>
            <c:numRef>
              <c:f>'Shopping Problem'!$L$19:$N$19</c:f>
              <c:numCache>
                <c:formatCode>_-[$$-409]* #,##0.00_ ;_-[$$-409]* \-#,##0.00\ ;_-[$$-409]* "-"??_ ;_-@_ </c:formatCode>
                <c:ptCount val="3"/>
                <c:pt idx="0">
                  <c:v>103.9</c:v>
                </c:pt>
                <c:pt idx="1">
                  <c:v>104.5</c:v>
                </c:pt>
                <c:pt idx="2">
                  <c:v>139.44999999999999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27376"/>
        <c:axId val="721831728"/>
      </c:barChart>
      <c:catAx>
        <c:axId val="7218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1728"/>
        <c:crosses val="autoZero"/>
        <c:auto val="1"/>
        <c:lblAlgn val="ctr"/>
        <c:lblOffset val="100"/>
        <c:noMultiLvlLbl val="0"/>
      </c:catAx>
      <c:valAx>
        <c:axId val="721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003499562554"/>
          <c:y val="0.17171296296296298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 or Dog'!$A$18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26288"/>
        <c:axId val="721835536"/>
      </c:barChart>
      <c:catAx>
        <c:axId val="7218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5536"/>
        <c:crosses val="autoZero"/>
        <c:auto val="1"/>
        <c:lblAlgn val="ctr"/>
        <c:lblOffset val="100"/>
        <c:noMultiLvlLbl val="0"/>
      </c:catAx>
      <c:valAx>
        <c:axId val="7218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 Cost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Vacation!$B$30:$D$30</c:f>
              <c:numCache>
                <c:formatCode>_-[$$-409]* #,##0.00_ ;_-[$$-409]* \-#,##0.00\ ;_-[$$-409]* "-"??_ ;_-@_ </c:formatCode>
                <c:ptCount val="3"/>
                <c:pt idx="0">
                  <c:v>1654</c:v>
                </c:pt>
                <c:pt idx="1">
                  <c:v>1653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64304"/>
        <c:axId val="818867568"/>
      </c:barChart>
      <c:catAx>
        <c:axId val="8188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67568"/>
        <c:crosses val="autoZero"/>
        <c:auto val="1"/>
        <c:lblAlgn val="ctr"/>
        <c:lblOffset val="100"/>
        <c:noMultiLvlLbl val="0"/>
      </c:catAx>
      <c:valAx>
        <c:axId val="8188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47048</xdr:colOff>
      <xdr:row>0</xdr:row>
      <xdr:rowOff>264246</xdr:rowOff>
    </xdr:from>
    <xdr:to>
      <xdr:col>20</xdr:col>
      <xdr:colOff>346363</xdr:colOff>
      <xdr:row>4</xdr:row>
      <xdr:rowOff>57727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47337</xdr:colOff>
      <xdr:row>5</xdr:row>
      <xdr:rowOff>138114</xdr:rowOff>
    </xdr:from>
    <xdr:to>
      <xdr:col>20</xdr:col>
      <xdr:colOff>389660</xdr:colOff>
      <xdr:row>15</xdr:row>
      <xdr:rowOff>72160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57727</xdr:colOff>
      <xdr:row>16</xdr:row>
      <xdr:rowOff>49934</xdr:rowOff>
    </xdr:from>
    <xdr:to>
      <xdr:col>20</xdr:col>
      <xdr:colOff>432955</xdr:colOff>
      <xdr:row>27</xdr:row>
      <xdr:rowOff>86591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176212</xdr:rowOff>
    </xdr:from>
    <xdr:to>
      <xdr:col>12</xdr:col>
      <xdr:colOff>247650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</xdr:row>
      <xdr:rowOff>14287</xdr:rowOff>
    </xdr:from>
    <xdr:to>
      <xdr:col>8</xdr:col>
      <xdr:colOff>38100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21</xdr:row>
      <xdr:rowOff>4762</xdr:rowOff>
    </xdr:from>
    <xdr:to>
      <xdr:col>8</xdr:col>
      <xdr:colOff>1028700</xdr:colOff>
      <xdr:row>35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20</xdr:row>
      <xdr:rowOff>61912</xdr:rowOff>
    </xdr:from>
    <xdr:to>
      <xdr:col>14</xdr:col>
      <xdr:colOff>285750</xdr:colOff>
      <xdr:row>34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472281</xdr:colOff>
      <xdr:row>2</xdr:row>
      <xdr:rowOff>32345</xdr:rowOff>
    </xdr:from>
    <xdr:to>
      <xdr:col>11</xdr:col>
      <xdr:colOff>202406</xdr:colOff>
      <xdr:row>16</xdr:row>
      <xdr:rowOff>136326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31</xdr:row>
      <xdr:rowOff>28575</xdr:rowOff>
    </xdr:from>
    <xdr:to>
      <xdr:col>4</xdr:col>
      <xdr:colOff>152400</xdr:colOff>
      <xdr:row>42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31</xdr:row>
      <xdr:rowOff>52388</xdr:rowOff>
    </xdr:from>
    <xdr:to>
      <xdr:col>9</xdr:col>
      <xdr:colOff>95250</xdr:colOff>
      <xdr:row>42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19</xdr:row>
      <xdr:rowOff>146538</xdr:rowOff>
    </xdr:from>
    <xdr:to>
      <xdr:col>4</xdr:col>
      <xdr:colOff>43961</xdr:colOff>
      <xdr:row>30</xdr:row>
      <xdr:rowOff>7327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124556</xdr:colOff>
      <xdr:row>19</xdr:row>
      <xdr:rowOff>175846</xdr:rowOff>
    </xdr:from>
    <xdr:to>
      <xdr:col>9</xdr:col>
      <xdr:colOff>190499</xdr:colOff>
      <xdr:row>30</xdr:row>
      <xdr:rowOff>117231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1389062</xdr:colOff>
      <xdr:row>31</xdr:row>
      <xdr:rowOff>15875</xdr:rowOff>
    </xdr:from>
    <xdr:to>
      <xdr:col>4</xdr:col>
      <xdr:colOff>23812</xdr:colOff>
      <xdr:row>40</xdr:row>
      <xdr:rowOff>137318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31</xdr:row>
      <xdr:rowOff>15876</xdr:rowOff>
    </xdr:from>
    <xdr:to>
      <xdr:col>9</xdr:col>
      <xdr:colOff>63500</xdr:colOff>
      <xdr:row>40</xdr:row>
      <xdr:rowOff>111126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29.938540972224" createdVersion="5" refreshedVersion="5" minRefreshableVersion="3" recordCount="171">
  <cacheSource type="worksheet">
    <worksheetSource ref="A1:K172" sheet="Sales Database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$50, 20% for items more than $50.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opLeftCell="J3" zoomScale="98" zoomScaleNormal="98" workbookViewId="0">
      <selection activeCell="S4" sqref="S4"/>
    </sheetView>
  </sheetViews>
  <sheetFormatPr defaultRowHeight="15"/>
  <cols>
    <col min="1" max="1" width="18.140625" customWidth="1"/>
    <col min="2" max="3" width="13.28515625" customWidth="1"/>
    <col min="4" max="13" width="14.42578125" customWidth="1"/>
    <col min="14" max="23" width="15" customWidth="1"/>
    <col min="24" max="24" width="13.140625" customWidth="1"/>
    <col min="30" max="30" width="12.140625" customWidth="1"/>
  </cols>
  <sheetData>
    <row r="1" spans="1:30">
      <c r="A1" s="2" t="s">
        <v>0</v>
      </c>
      <c r="B1" s="2"/>
      <c r="C1" s="2" t="s">
        <v>44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30">
      <c r="A2" s="2"/>
      <c r="B2" s="2"/>
      <c r="C2" s="2"/>
      <c r="D2" s="4" t="s">
        <v>2</v>
      </c>
      <c r="E2" s="4"/>
      <c r="F2" s="4"/>
      <c r="G2" s="4"/>
      <c r="H2" s="4"/>
      <c r="I2" s="6" t="s">
        <v>45</v>
      </c>
      <c r="J2" s="6"/>
      <c r="K2" s="6"/>
      <c r="L2" s="6"/>
      <c r="M2" s="6"/>
      <c r="N2" s="11" t="s">
        <v>3</v>
      </c>
      <c r="O2" s="11"/>
      <c r="P2" s="11"/>
      <c r="Q2" s="11"/>
      <c r="R2" s="11"/>
      <c r="S2" s="13" t="s">
        <v>46</v>
      </c>
      <c r="T2" s="13"/>
      <c r="U2" s="13"/>
      <c r="V2" s="13"/>
      <c r="W2" s="13"/>
      <c r="X2" s="16" t="s">
        <v>47</v>
      </c>
      <c r="Y2" s="17"/>
      <c r="Z2" s="17"/>
      <c r="AA2" s="17"/>
      <c r="AB2" s="17"/>
      <c r="AD2" t="s">
        <v>48</v>
      </c>
    </row>
    <row r="3" spans="1:30">
      <c r="A3" s="2" t="s">
        <v>5</v>
      </c>
      <c r="B3" s="2" t="s">
        <v>4</v>
      </c>
      <c r="C3" s="2" t="s">
        <v>1</v>
      </c>
      <c r="D3" s="10">
        <v>45658</v>
      </c>
      <c r="E3" s="10">
        <f>D3+7</f>
        <v>45665</v>
      </c>
      <c r="F3" s="10">
        <f t="shared" ref="F3:H3" si="0">E3+7</f>
        <v>45672</v>
      </c>
      <c r="G3" s="10">
        <f t="shared" si="0"/>
        <v>45679</v>
      </c>
      <c r="H3" s="10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4">
        <v>45658</v>
      </c>
      <c r="T3" s="14">
        <f>S3+7</f>
        <v>45665</v>
      </c>
      <c r="U3" s="14">
        <f t="shared" ref="U3:W3" si="3">T3+7</f>
        <v>45672</v>
      </c>
      <c r="V3" s="14">
        <f t="shared" si="3"/>
        <v>45679</v>
      </c>
      <c r="W3" s="14">
        <f t="shared" si="3"/>
        <v>45686</v>
      </c>
      <c r="X3" s="18">
        <v>45658</v>
      </c>
      <c r="Y3" s="18">
        <f>X3+7</f>
        <v>45665</v>
      </c>
      <c r="Z3" s="18">
        <f t="shared" ref="Z3:AB3" si="4">Y3+7</f>
        <v>45672</v>
      </c>
      <c r="AA3" s="18">
        <f t="shared" si="4"/>
        <v>45679</v>
      </c>
      <c r="AB3" s="18">
        <f t="shared" si="4"/>
        <v>45686</v>
      </c>
    </row>
    <row r="4" spans="1:30">
      <c r="A4" t="s">
        <v>6</v>
      </c>
      <c r="B4" t="s">
        <v>23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 t="shared" ref="I4:I20" si="5">IF(D4&gt;40,D4-40,0)</f>
        <v>1</v>
      </c>
      <c r="J4" s="7">
        <f t="shared" ref="J4:J20" si="6">IF(E4&gt;40,E4-40,0)</f>
        <v>2</v>
      </c>
      <c r="K4" s="7">
        <f t="shared" ref="K4:K20" si="7">IF(F4&gt;40,F4-40,0)</f>
        <v>0</v>
      </c>
      <c r="L4" s="7">
        <f t="shared" ref="L4:L20" si="8">IF(G4&gt;40,G4-40,0)</f>
        <v>0</v>
      </c>
      <c r="M4" s="7">
        <f t="shared" ref="M4:M20" si="9">IF(H4&gt;40,H4-40,0)</f>
        <v>6</v>
      </c>
      <c r="N4" s="12">
        <f>$C4*D4</f>
        <v>651.9</v>
      </c>
      <c r="O4" s="12">
        <f>$C4*E4</f>
        <v>667.80000000000007</v>
      </c>
      <c r="P4" s="12">
        <f>$C4*F4</f>
        <v>620.1</v>
      </c>
      <c r="Q4" s="12">
        <f>$C4*G4</f>
        <v>477</v>
      </c>
      <c r="R4" s="12">
        <f>$C4*H4</f>
        <v>731.4</v>
      </c>
      <c r="S4" s="15">
        <f>0.5*$C4*I4</f>
        <v>7.95</v>
      </c>
      <c r="T4" s="15">
        <f t="shared" ref="T4:W19" si="10">0.5*$C4*J4</f>
        <v>15.9</v>
      </c>
      <c r="U4" s="15">
        <f t="shared" si="10"/>
        <v>0</v>
      </c>
      <c r="V4" s="15">
        <f t="shared" si="10"/>
        <v>0</v>
      </c>
      <c r="W4" s="15">
        <f t="shared" si="10"/>
        <v>47.7</v>
      </c>
      <c r="X4" s="19">
        <f>N4+S4</f>
        <v>659.85</v>
      </c>
      <c r="Y4" s="19">
        <f t="shared" ref="Y4:AB19" si="11">O4+T4</f>
        <v>683.7</v>
      </c>
      <c r="Z4" s="19">
        <f t="shared" si="11"/>
        <v>620.1</v>
      </c>
      <c r="AA4" s="19">
        <f t="shared" si="11"/>
        <v>477</v>
      </c>
      <c r="AB4" s="19">
        <f t="shared" si="11"/>
        <v>779.1</v>
      </c>
      <c r="AD4" s="1">
        <f t="shared" ref="AD4:AD21" si="12">SUM(X4:AB4)</f>
        <v>3219.75</v>
      </c>
    </row>
    <row r="5" spans="1:30">
      <c r="A5" t="s">
        <v>7</v>
      </c>
      <c r="B5" t="s">
        <v>24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si="5"/>
        <v>2</v>
      </c>
      <c r="J5" s="7">
        <f t="shared" si="6"/>
        <v>1</v>
      </c>
      <c r="K5" s="7">
        <f t="shared" si="7"/>
        <v>0</v>
      </c>
      <c r="L5" s="7">
        <f t="shared" si="8"/>
        <v>0</v>
      </c>
      <c r="M5" s="7">
        <f t="shared" si="9"/>
        <v>4</v>
      </c>
      <c r="N5" s="12">
        <f t="shared" ref="N5:R20" si="13">$C5*D5</f>
        <v>420</v>
      </c>
      <c r="O5" s="12">
        <f t="shared" si="13"/>
        <v>410</v>
      </c>
      <c r="P5" s="12">
        <f t="shared" si="13"/>
        <v>400</v>
      </c>
      <c r="Q5" s="12">
        <f t="shared" si="13"/>
        <v>380</v>
      </c>
      <c r="R5" s="12">
        <f t="shared" si="13"/>
        <v>440</v>
      </c>
      <c r="S5" s="15">
        <f t="shared" ref="S5:S20" si="14">0.5*$C5*I5</f>
        <v>10</v>
      </c>
      <c r="T5" s="15">
        <f t="shared" si="10"/>
        <v>5</v>
      </c>
      <c r="U5" s="15">
        <f t="shared" si="10"/>
        <v>0</v>
      </c>
      <c r="V5" s="15">
        <f t="shared" si="10"/>
        <v>0</v>
      </c>
      <c r="W5" s="15">
        <f t="shared" si="10"/>
        <v>20</v>
      </c>
      <c r="X5" s="19">
        <f t="shared" ref="X5:X20" si="15">N5+S5</f>
        <v>430</v>
      </c>
      <c r="Y5" s="19">
        <f t="shared" si="11"/>
        <v>415</v>
      </c>
      <c r="Z5" s="19">
        <f t="shared" si="11"/>
        <v>400</v>
      </c>
      <c r="AA5" s="19">
        <f t="shared" si="11"/>
        <v>380</v>
      </c>
      <c r="AB5" s="19">
        <f t="shared" si="11"/>
        <v>460</v>
      </c>
      <c r="AD5" s="1">
        <f t="shared" si="12"/>
        <v>2085</v>
      </c>
    </row>
    <row r="6" spans="1:30">
      <c r="A6" t="s">
        <v>8</v>
      </c>
      <c r="B6" t="s">
        <v>25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5"/>
        <v>9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9"/>
        <v>0</v>
      </c>
      <c r="N6" s="12">
        <f t="shared" si="13"/>
        <v>1082.9000000000001</v>
      </c>
      <c r="O6" s="12">
        <f t="shared" si="13"/>
        <v>884</v>
      </c>
      <c r="P6" s="12">
        <f t="shared" si="13"/>
        <v>729.30000000000007</v>
      </c>
      <c r="Q6" s="12">
        <f t="shared" si="13"/>
        <v>442</v>
      </c>
      <c r="R6" s="12">
        <f t="shared" si="13"/>
        <v>397.8</v>
      </c>
      <c r="S6" s="15">
        <f t="shared" si="14"/>
        <v>99.45</v>
      </c>
      <c r="T6" s="15">
        <f t="shared" si="10"/>
        <v>0</v>
      </c>
      <c r="U6" s="15">
        <f t="shared" si="10"/>
        <v>0</v>
      </c>
      <c r="V6" s="15">
        <f t="shared" si="10"/>
        <v>0</v>
      </c>
      <c r="W6" s="15">
        <f t="shared" si="10"/>
        <v>0</v>
      </c>
      <c r="X6" s="19">
        <f t="shared" si="15"/>
        <v>1182.3500000000001</v>
      </c>
      <c r="Y6" s="19">
        <f t="shared" si="11"/>
        <v>884</v>
      </c>
      <c r="Z6" s="19">
        <f t="shared" si="11"/>
        <v>729.30000000000007</v>
      </c>
      <c r="AA6" s="19">
        <f t="shared" si="11"/>
        <v>442</v>
      </c>
      <c r="AB6" s="19">
        <f t="shared" si="11"/>
        <v>397.8</v>
      </c>
      <c r="AD6" s="1">
        <f t="shared" si="12"/>
        <v>3635.4500000000007</v>
      </c>
    </row>
    <row r="7" spans="1:30">
      <c r="A7" t="s">
        <v>9</v>
      </c>
      <c r="B7" t="s">
        <v>26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5"/>
        <v>1</v>
      </c>
      <c r="J7" s="7">
        <f t="shared" si="6"/>
        <v>10</v>
      </c>
      <c r="K7" s="7">
        <f t="shared" si="7"/>
        <v>7</v>
      </c>
      <c r="L7" s="7">
        <f t="shared" si="8"/>
        <v>0</v>
      </c>
      <c r="M7" s="7">
        <f t="shared" si="9"/>
        <v>0</v>
      </c>
      <c r="N7" s="12">
        <f t="shared" si="13"/>
        <v>783.1</v>
      </c>
      <c r="O7" s="12">
        <f t="shared" si="13"/>
        <v>955.00000000000011</v>
      </c>
      <c r="P7" s="12">
        <f t="shared" si="13"/>
        <v>897.7</v>
      </c>
      <c r="Q7" s="12">
        <f t="shared" si="13"/>
        <v>573</v>
      </c>
      <c r="R7" s="12">
        <f t="shared" si="13"/>
        <v>744.90000000000009</v>
      </c>
      <c r="S7" s="15">
        <f t="shared" si="14"/>
        <v>9.5500000000000007</v>
      </c>
      <c r="T7" s="15">
        <f t="shared" si="10"/>
        <v>95.5</v>
      </c>
      <c r="U7" s="15">
        <f t="shared" si="10"/>
        <v>66.850000000000009</v>
      </c>
      <c r="V7" s="15">
        <f t="shared" si="10"/>
        <v>0</v>
      </c>
      <c r="W7" s="15">
        <f t="shared" si="10"/>
        <v>0</v>
      </c>
      <c r="X7" s="19">
        <f t="shared" si="15"/>
        <v>792.65</v>
      </c>
      <c r="Y7" s="19">
        <f t="shared" si="11"/>
        <v>1050.5</v>
      </c>
      <c r="Z7" s="19">
        <f t="shared" si="11"/>
        <v>964.55000000000007</v>
      </c>
      <c r="AA7" s="19">
        <f t="shared" si="11"/>
        <v>573</v>
      </c>
      <c r="AB7" s="19">
        <f t="shared" si="11"/>
        <v>744.90000000000009</v>
      </c>
      <c r="AD7" s="1">
        <f t="shared" si="12"/>
        <v>4125.6000000000004</v>
      </c>
    </row>
    <row r="8" spans="1:30">
      <c r="A8" t="s">
        <v>10</v>
      </c>
      <c r="B8" t="s">
        <v>27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5"/>
        <v>0</v>
      </c>
      <c r="J8" s="7">
        <f t="shared" si="6"/>
        <v>12</v>
      </c>
      <c r="K8" s="7">
        <f t="shared" si="7"/>
        <v>2</v>
      </c>
      <c r="L8" s="7">
        <f t="shared" si="8"/>
        <v>0</v>
      </c>
      <c r="M8" s="7">
        <f t="shared" si="9"/>
        <v>0</v>
      </c>
      <c r="N8" s="12">
        <f t="shared" si="13"/>
        <v>269.10000000000002</v>
      </c>
      <c r="O8" s="12">
        <f t="shared" si="13"/>
        <v>358.8</v>
      </c>
      <c r="P8" s="12">
        <f t="shared" si="13"/>
        <v>289.8</v>
      </c>
      <c r="Q8" s="12">
        <f t="shared" si="13"/>
        <v>276</v>
      </c>
      <c r="R8" s="12">
        <f t="shared" si="13"/>
        <v>276</v>
      </c>
      <c r="S8" s="15">
        <f t="shared" si="14"/>
        <v>0</v>
      </c>
      <c r="T8" s="15">
        <f t="shared" si="10"/>
        <v>41.400000000000006</v>
      </c>
      <c r="U8" s="15">
        <f t="shared" si="10"/>
        <v>6.9</v>
      </c>
      <c r="V8" s="15">
        <f t="shared" si="10"/>
        <v>0</v>
      </c>
      <c r="W8" s="15">
        <f t="shared" si="10"/>
        <v>0</v>
      </c>
      <c r="X8" s="19">
        <f t="shared" si="15"/>
        <v>269.10000000000002</v>
      </c>
      <c r="Y8" s="19">
        <f t="shared" si="11"/>
        <v>400.20000000000005</v>
      </c>
      <c r="Z8" s="19">
        <f t="shared" si="11"/>
        <v>296.7</v>
      </c>
      <c r="AA8" s="19">
        <f t="shared" si="11"/>
        <v>276</v>
      </c>
      <c r="AB8" s="19">
        <f t="shared" si="11"/>
        <v>276</v>
      </c>
      <c r="AD8" s="1">
        <f t="shared" si="12"/>
        <v>1518</v>
      </c>
    </row>
    <row r="9" spans="1:30">
      <c r="A9" t="s">
        <v>11</v>
      </c>
      <c r="B9" t="s">
        <v>28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5"/>
        <v>4</v>
      </c>
      <c r="J9" s="7">
        <f t="shared" si="6"/>
        <v>11</v>
      </c>
      <c r="K9" s="7">
        <f t="shared" si="7"/>
        <v>2</v>
      </c>
      <c r="L9" s="7">
        <f t="shared" si="8"/>
        <v>0</v>
      </c>
      <c r="M9" s="7">
        <f t="shared" si="9"/>
        <v>0</v>
      </c>
      <c r="N9" s="12">
        <f t="shared" si="13"/>
        <v>624.79999999999995</v>
      </c>
      <c r="O9" s="12">
        <f t="shared" si="13"/>
        <v>724.19999999999993</v>
      </c>
      <c r="P9" s="12">
        <f t="shared" si="13"/>
        <v>596.4</v>
      </c>
      <c r="Q9" s="12">
        <f t="shared" si="13"/>
        <v>568</v>
      </c>
      <c r="R9" s="12">
        <f t="shared" si="13"/>
        <v>284</v>
      </c>
      <c r="S9" s="15">
        <f t="shared" si="14"/>
        <v>28.4</v>
      </c>
      <c r="T9" s="15">
        <f t="shared" si="10"/>
        <v>78.099999999999994</v>
      </c>
      <c r="U9" s="15">
        <f t="shared" si="10"/>
        <v>14.2</v>
      </c>
      <c r="V9" s="15">
        <f t="shared" si="10"/>
        <v>0</v>
      </c>
      <c r="W9" s="15">
        <f t="shared" si="10"/>
        <v>0</v>
      </c>
      <c r="X9" s="19">
        <f t="shared" si="15"/>
        <v>653.19999999999993</v>
      </c>
      <c r="Y9" s="19">
        <f t="shared" si="11"/>
        <v>802.3</v>
      </c>
      <c r="Z9" s="19">
        <f t="shared" si="11"/>
        <v>610.6</v>
      </c>
      <c r="AA9" s="19">
        <f t="shared" si="11"/>
        <v>568</v>
      </c>
      <c r="AB9" s="19">
        <f t="shared" si="11"/>
        <v>284</v>
      </c>
      <c r="AD9" s="1">
        <f t="shared" si="12"/>
        <v>2918.1</v>
      </c>
    </row>
    <row r="10" spans="1:30">
      <c r="A10" t="s">
        <v>12</v>
      </c>
      <c r="B10" t="s">
        <v>29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5"/>
        <v>15</v>
      </c>
      <c r="J10" s="7">
        <f t="shared" si="6"/>
        <v>20</v>
      </c>
      <c r="K10" s="7">
        <f t="shared" si="7"/>
        <v>5</v>
      </c>
      <c r="L10" s="7">
        <f t="shared" si="8"/>
        <v>0</v>
      </c>
      <c r="M10" s="7">
        <f t="shared" si="9"/>
        <v>9</v>
      </c>
      <c r="N10" s="12">
        <f t="shared" si="13"/>
        <v>990</v>
      </c>
      <c r="O10" s="12">
        <f t="shared" si="13"/>
        <v>1080</v>
      </c>
      <c r="P10" s="12">
        <f t="shared" si="13"/>
        <v>810</v>
      </c>
      <c r="Q10" s="12">
        <f t="shared" si="13"/>
        <v>720</v>
      </c>
      <c r="R10" s="12">
        <f t="shared" si="13"/>
        <v>882</v>
      </c>
      <c r="S10" s="15">
        <f t="shared" si="14"/>
        <v>135</v>
      </c>
      <c r="T10" s="15">
        <f t="shared" si="10"/>
        <v>180</v>
      </c>
      <c r="U10" s="15">
        <f t="shared" si="10"/>
        <v>45</v>
      </c>
      <c r="V10" s="15">
        <f t="shared" si="10"/>
        <v>0</v>
      </c>
      <c r="W10" s="15">
        <f t="shared" si="10"/>
        <v>81</v>
      </c>
      <c r="X10" s="19">
        <f t="shared" si="15"/>
        <v>1125</v>
      </c>
      <c r="Y10" s="19">
        <f t="shared" si="11"/>
        <v>1260</v>
      </c>
      <c r="Z10" s="19">
        <f t="shared" si="11"/>
        <v>855</v>
      </c>
      <c r="AA10" s="19">
        <f t="shared" si="11"/>
        <v>720</v>
      </c>
      <c r="AB10" s="19">
        <f t="shared" si="11"/>
        <v>963</v>
      </c>
      <c r="AD10" s="1">
        <f t="shared" si="12"/>
        <v>4923</v>
      </c>
    </row>
    <row r="11" spans="1:30">
      <c r="A11" t="s">
        <v>13</v>
      </c>
      <c r="B11" t="s">
        <v>30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5"/>
        <v>0</v>
      </c>
      <c r="J11" s="7">
        <f t="shared" si="6"/>
        <v>0</v>
      </c>
      <c r="K11" s="7">
        <f t="shared" si="7"/>
        <v>14</v>
      </c>
      <c r="L11" s="7">
        <f t="shared" si="8"/>
        <v>0</v>
      </c>
      <c r="M11" s="7">
        <f t="shared" si="9"/>
        <v>0</v>
      </c>
      <c r="N11" s="12">
        <f t="shared" si="13"/>
        <v>577.5</v>
      </c>
      <c r="O11" s="12">
        <f t="shared" si="13"/>
        <v>385</v>
      </c>
      <c r="P11" s="12">
        <f t="shared" si="13"/>
        <v>945</v>
      </c>
      <c r="Q11" s="12">
        <f t="shared" si="13"/>
        <v>700</v>
      </c>
      <c r="R11" s="12">
        <f t="shared" si="13"/>
        <v>350</v>
      </c>
      <c r="S11" s="15">
        <f t="shared" si="14"/>
        <v>0</v>
      </c>
      <c r="T11" s="15">
        <f t="shared" si="10"/>
        <v>0</v>
      </c>
      <c r="U11" s="15">
        <f t="shared" si="10"/>
        <v>122.5</v>
      </c>
      <c r="V11" s="15">
        <f t="shared" si="10"/>
        <v>0</v>
      </c>
      <c r="W11" s="15">
        <f t="shared" si="10"/>
        <v>0</v>
      </c>
      <c r="X11" s="19">
        <f t="shared" si="15"/>
        <v>577.5</v>
      </c>
      <c r="Y11" s="19">
        <f t="shared" si="11"/>
        <v>385</v>
      </c>
      <c r="Z11" s="19">
        <f t="shared" si="11"/>
        <v>1067.5</v>
      </c>
      <c r="AA11" s="19">
        <f t="shared" si="11"/>
        <v>700</v>
      </c>
      <c r="AB11" s="19">
        <f t="shared" si="11"/>
        <v>350</v>
      </c>
      <c r="AD11" s="1">
        <f t="shared" si="12"/>
        <v>3080</v>
      </c>
    </row>
    <row r="12" spans="1:30">
      <c r="A12" t="s">
        <v>14</v>
      </c>
      <c r="B12" t="s">
        <v>31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5"/>
        <v>0</v>
      </c>
      <c r="J12" s="7">
        <f t="shared" si="6"/>
        <v>0</v>
      </c>
      <c r="K12" s="7">
        <f t="shared" si="7"/>
        <v>2</v>
      </c>
      <c r="L12" s="7">
        <f t="shared" si="8"/>
        <v>0</v>
      </c>
      <c r="M12" s="7">
        <f t="shared" si="9"/>
        <v>0</v>
      </c>
      <c r="N12" s="12">
        <f t="shared" si="13"/>
        <v>426.29999999999995</v>
      </c>
      <c r="O12" s="12">
        <f t="shared" si="13"/>
        <v>588</v>
      </c>
      <c r="P12" s="12">
        <f t="shared" si="13"/>
        <v>617.4</v>
      </c>
      <c r="Q12" s="12">
        <f t="shared" si="13"/>
        <v>588</v>
      </c>
      <c r="R12" s="12">
        <f t="shared" si="13"/>
        <v>588</v>
      </c>
      <c r="S12" s="15">
        <f t="shared" si="14"/>
        <v>0</v>
      </c>
      <c r="T12" s="15">
        <f t="shared" si="10"/>
        <v>0</v>
      </c>
      <c r="U12" s="15">
        <f t="shared" si="10"/>
        <v>14.7</v>
      </c>
      <c r="V12" s="15">
        <f t="shared" si="10"/>
        <v>0</v>
      </c>
      <c r="W12" s="15">
        <f t="shared" si="10"/>
        <v>0</v>
      </c>
      <c r="X12" s="19">
        <f t="shared" si="15"/>
        <v>426.29999999999995</v>
      </c>
      <c r="Y12" s="19">
        <f t="shared" si="11"/>
        <v>588</v>
      </c>
      <c r="Z12" s="19">
        <f t="shared" si="11"/>
        <v>632.1</v>
      </c>
      <c r="AA12" s="19">
        <f t="shared" si="11"/>
        <v>588</v>
      </c>
      <c r="AB12" s="19">
        <f t="shared" si="11"/>
        <v>588</v>
      </c>
      <c r="AD12" s="1">
        <f t="shared" si="12"/>
        <v>2822.4</v>
      </c>
    </row>
    <row r="13" spans="1:30">
      <c r="A13" t="s">
        <v>15</v>
      </c>
      <c r="B13" t="s">
        <v>32</v>
      </c>
      <c r="C13" s="1">
        <v>11.9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5"/>
        <v>0</v>
      </c>
      <c r="J13" s="7">
        <f t="shared" si="6"/>
        <v>0</v>
      </c>
      <c r="K13" s="7">
        <f t="shared" si="7"/>
        <v>2</v>
      </c>
      <c r="L13" s="7">
        <f t="shared" si="8"/>
        <v>0</v>
      </c>
      <c r="M13" s="7">
        <f t="shared" si="9"/>
        <v>0</v>
      </c>
      <c r="N13" s="12">
        <f t="shared" si="13"/>
        <v>476</v>
      </c>
      <c r="O13" s="12">
        <f t="shared" si="13"/>
        <v>476</v>
      </c>
      <c r="P13" s="12">
        <f t="shared" si="13"/>
        <v>499.8</v>
      </c>
      <c r="Q13" s="12">
        <f t="shared" si="13"/>
        <v>476</v>
      </c>
      <c r="R13" s="12">
        <f t="shared" si="13"/>
        <v>476</v>
      </c>
      <c r="S13" s="15">
        <f t="shared" si="14"/>
        <v>0</v>
      </c>
      <c r="T13" s="15">
        <f t="shared" si="10"/>
        <v>0</v>
      </c>
      <c r="U13" s="15">
        <f t="shared" si="10"/>
        <v>11.9</v>
      </c>
      <c r="V13" s="15">
        <f t="shared" si="10"/>
        <v>0</v>
      </c>
      <c r="W13" s="15">
        <f t="shared" si="10"/>
        <v>0</v>
      </c>
      <c r="X13" s="19">
        <f t="shared" si="15"/>
        <v>476</v>
      </c>
      <c r="Y13" s="19">
        <f t="shared" si="11"/>
        <v>476</v>
      </c>
      <c r="Z13" s="19">
        <f t="shared" si="11"/>
        <v>511.7</v>
      </c>
      <c r="AA13" s="19">
        <f t="shared" si="11"/>
        <v>476</v>
      </c>
      <c r="AB13" s="19">
        <f t="shared" si="11"/>
        <v>476</v>
      </c>
      <c r="AD13" s="1">
        <f t="shared" si="12"/>
        <v>2415.6999999999998</v>
      </c>
    </row>
    <row r="14" spans="1:30">
      <c r="A14" t="s">
        <v>16</v>
      </c>
      <c r="B14" t="s">
        <v>33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5"/>
        <v>0</v>
      </c>
      <c r="J14" s="7">
        <f t="shared" si="6"/>
        <v>0</v>
      </c>
      <c r="K14" s="7">
        <f t="shared" si="7"/>
        <v>2</v>
      </c>
      <c r="L14" s="7">
        <f t="shared" si="8"/>
        <v>0</v>
      </c>
      <c r="M14" s="7">
        <f t="shared" si="9"/>
        <v>0</v>
      </c>
      <c r="N14" s="12">
        <f t="shared" si="13"/>
        <v>448</v>
      </c>
      <c r="O14" s="12">
        <f t="shared" si="13"/>
        <v>448</v>
      </c>
      <c r="P14" s="12">
        <f t="shared" si="13"/>
        <v>470.4</v>
      </c>
      <c r="Q14" s="12">
        <f t="shared" si="13"/>
        <v>436.79999999999995</v>
      </c>
      <c r="R14" s="12">
        <f t="shared" si="13"/>
        <v>448</v>
      </c>
      <c r="S14" s="15">
        <f t="shared" si="14"/>
        <v>0</v>
      </c>
      <c r="T14" s="15">
        <f t="shared" si="10"/>
        <v>0</v>
      </c>
      <c r="U14" s="15">
        <f t="shared" si="10"/>
        <v>11.2</v>
      </c>
      <c r="V14" s="15">
        <f t="shared" si="10"/>
        <v>0</v>
      </c>
      <c r="W14" s="15">
        <f t="shared" si="10"/>
        <v>0</v>
      </c>
      <c r="X14" s="19">
        <f t="shared" si="15"/>
        <v>448</v>
      </c>
      <c r="Y14" s="19">
        <f t="shared" si="11"/>
        <v>448</v>
      </c>
      <c r="Z14" s="19">
        <f t="shared" si="11"/>
        <v>481.59999999999997</v>
      </c>
      <c r="AA14" s="19">
        <f t="shared" si="11"/>
        <v>436.79999999999995</v>
      </c>
      <c r="AB14" s="19">
        <f t="shared" si="11"/>
        <v>448</v>
      </c>
      <c r="AD14" s="1">
        <f t="shared" si="12"/>
        <v>2262.3999999999996</v>
      </c>
    </row>
    <row r="15" spans="1:30">
      <c r="A15" t="s">
        <v>17</v>
      </c>
      <c r="B15" t="s">
        <v>34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5"/>
        <v>0</v>
      </c>
      <c r="J15" s="7">
        <f t="shared" si="6"/>
        <v>0</v>
      </c>
      <c r="K15" s="7">
        <f t="shared" si="7"/>
        <v>1</v>
      </c>
      <c r="L15" s="7">
        <f t="shared" si="8"/>
        <v>2</v>
      </c>
      <c r="M15" s="7">
        <f t="shared" si="9"/>
        <v>0</v>
      </c>
      <c r="N15" s="12">
        <f t="shared" si="13"/>
        <v>404</v>
      </c>
      <c r="O15" s="12">
        <f t="shared" si="13"/>
        <v>404</v>
      </c>
      <c r="P15" s="12">
        <f t="shared" si="13"/>
        <v>414.09999999999997</v>
      </c>
      <c r="Q15" s="12">
        <f t="shared" si="13"/>
        <v>424.2</v>
      </c>
      <c r="R15" s="12">
        <f t="shared" si="13"/>
        <v>404</v>
      </c>
      <c r="S15" s="15">
        <f t="shared" si="14"/>
        <v>0</v>
      </c>
      <c r="T15" s="15">
        <f t="shared" si="10"/>
        <v>0</v>
      </c>
      <c r="U15" s="15">
        <f t="shared" si="10"/>
        <v>5.05</v>
      </c>
      <c r="V15" s="15">
        <f t="shared" si="10"/>
        <v>10.1</v>
      </c>
      <c r="W15" s="15">
        <f t="shared" si="10"/>
        <v>0</v>
      </c>
      <c r="X15" s="19">
        <f t="shared" si="15"/>
        <v>404</v>
      </c>
      <c r="Y15" s="19">
        <f t="shared" si="11"/>
        <v>404</v>
      </c>
      <c r="Z15" s="19">
        <f t="shared" si="11"/>
        <v>419.15</v>
      </c>
      <c r="AA15" s="19">
        <f t="shared" si="11"/>
        <v>434.3</v>
      </c>
      <c r="AB15" s="19">
        <f t="shared" si="11"/>
        <v>404</v>
      </c>
      <c r="AD15" s="1">
        <f t="shared" si="12"/>
        <v>2065.4499999999998</v>
      </c>
    </row>
    <row r="16" spans="1:30">
      <c r="A16" t="s">
        <v>18</v>
      </c>
      <c r="B16" t="s">
        <v>35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5"/>
        <v>2</v>
      </c>
      <c r="J16" s="7">
        <f t="shared" si="6"/>
        <v>2</v>
      </c>
      <c r="K16" s="7">
        <f t="shared" si="7"/>
        <v>0</v>
      </c>
      <c r="L16" s="7">
        <f t="shared" si="8"/>
        <v>2</v>
      </c>
      <c r="M16" s="7">
        <f t="shared" si="9"/>
        <v>0</v>
      </c>
      <c r="N16" s="12">
        <f t="shared" si="13"/>
        <v>378</v>
      </c>
      <c r="O16" s="12">
        <f t="shared" si="13"/>
        <v>378</v>
      </c>
      <c r="P16" s="12">
        <f t="shared" si="13"/>
        <v>351</v>
      </c>
      <c r="Q16" s="12">
        <f t="shared" si="13"/>
        <v>378</v>
      </c>
      <c r="R16" s="12">
        <f t="shared" si="13"/>
        <v>360</v>
      </c>
      <c r="S16" s="15">
        <f t="shared" si="14"/>
        <v>9</v>
      </c>
      <c r="T16" s="15">
        <f t="shared" si="10"/>
        <v>9</v>
      </c>
      <c r="U16" s="15">
        <f t="shared" si="10"/>
        <v>0</v>
      </c>
      <c r="V16" s="15">
        <f t="shared" si="10"/>
        <v>9</v>
      </c>
      <c r="W16" s="15">
        <f t="shared" si="10"/>
        <v>0</v>
      </c>
      <c r="X16" s="19">
        <f t="shared" si="15"/>
        <v>387</v>
      </c>
      <c r="Y16" s="19">
        <f t="shared" si="11"/>
        <v>387</v>
      </c>
      <c r="Z16" s="19">
        <f t="shared" si="11"/>
        <v>351</v>
      </c>
      <c r="AA16" s="19">
        <f t="shared" si="11"/>
        <v>387</v>
      </c>
      <c r="AB16" s="19">
        <f t="shared" si="11"/>
        <v>360</v>
      </c>
      <c r="AD16" s="1">
        <f t="shared" si="12"/>
        <v>1872</v>
      </c>
    </row>
    <row r="17" spans="1:30">
      <c r="A17" t="s">
        <v>19</v>
      </c>
      <c r="B17" t="s">
        <v>36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5"/>
        <v>0</v>
      </c>
      <c r="J17" s="7">
        <f t="shared" si="6"/>
        <v>3</v>
      </c>
      <c r="K17" s="7">
        <f t="shared" si="7"/>
        <v>0</v>
      </c>
      <c r="L17" s="7">
        <f t="shared" si="8"/>
        <v>1</v>
      </c>
      <c r="M17" s="7">
        <f t="shared" si="9"/>
        <v>0</v>
      </c>
      <c r="N17" s="12">
        <f t="shared" si="13"/>
        <v>337.59999999999997</v>
      </c>
      <c r="O17" s="12">
        <f t="shared" si="13"/>
        <v>362.91999999999996</v>
      </c>
      <c r="P17" s="12">
        <f t="shared" si="13"/>
        <v>329.15999999999997</v>
      </c>
      <c r="Q17" s="12">
        <f t="shared" si="13"/>
        <v>346.03999999999996</v>
      </c>
      <c r="R17" s="12">
        <f t="shared" si="13"/>
        <v>337.59999999999997</v>
      </c>
      <c r="S17" s="15">
        <f t="shared" si="14"/>
        <v>0</v>
      </c>
      <c r="T17" s="15">
        <f t="shared" si="10"/>
        <v>12.66</v>
      </c>
      <c r="U17" s="15">
        <f t="shared" si="10"/>
        <v>0</v>
      </c>
      <c r="V17" s="15">
        <f t="shared" si="10"/>
        <v>4.22</v>
      </c>
      <c r="W17" s="15">
        <f t="shared" si="10"/>
        <v>0</v>
      </c>
      <c r="X17" s="19">
        <f t="shared" si="15"/>
        <v>337.59999999999997</v>
      </c>
      <c r="Y17" s="19">
        <f t="shared" si="11"/>
        <v>375.58</v>
      </c>
      <c r="Z17" s="19">
        <f t="shared" si="11"/>
        <v>329.15999999999997</v>
      </c>
      <c r="AA17" s="19">
        <f t="shared" si="11"/>
        <v>350.26</v>
      </c>
      <c r="AB17" s="19">
        <f t="shared" si="11"/>
        <v>337.59999999999997</v>
      </c>
      <c r="AD17" s="1">
        <f t="shared" si="12"/>
        <v>1730.1999999999998</v>
      </c>
    </row>
    <row r="18" spans="1:30">
      <c r="A18" t="s">
        <v>20</v>
      </c>
      <c r="B18" t="s">
        <v>37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5"/>
        <v>0</v>
      </c>
      <c r="J18" s="7">
        <f t="shared" si="6"/>
        <v>2</v>
      </c>
      <c r="K18" s="7">
        <f t="shared" si="7"/>
        <v>0</v>
      </c>
      <c r="L18" s="7">
        <f t="shared" si="8"/>
        <v>0</v>
      </c>
      <c r="M18" s="7">
        <f t="shared" si="9"/>
        <v>0</v>
      </c>
      <c r="N18" s="12">
        <f t="shared" si="13"/>
        <v>568</v>
      </c>
      <c r="O18" s="12">
        <f t="shared" si="13"/>
        <v>596.4</v>
      </c>
      <c r="P18" s="12">
        <f t="shared" si="13"/>
        <v>553.79999999999995</v>
      </c>
      <c r="Q18" s="12">
        <f t="shared" si="13"/>
        <v>568</v>
      </c>
      <c r="R18" s="12">
        <f t="shared" si="13"/>
        <v>568</v>
      </c>
      <c r="S18" s="15">
        <f t="shared" si="14"/>
        <v>0</v>
      </c>
      <c r="T18" s="15">
        <f t="shared" si="10"/>
        <v>14.2</v>
      </c>
      <c r="U18" s="15">
        <f t="shared" si="10"/>
        <v>0</v>
      </c>
      <c r="V18" s="15">
        <f t="shared" si="10"/>
        <v>0</v>
      </c>
      <c r="W18" s="15">
        <f t="shared" si="10"/>
        <v>0</v>
      </c>
      <c r="X18" s="19">
        <f t="shared" si="15"/>
        <v>568</v>
      </c>
      <c r="Y18" s="19">
        <f t="shared" si="11"/>
        <v>610.6</v>
      </c>
      <c r="Z18" s="19">
        <f t="shared" si="11"/>
        <v>553.79999999999995</v>
      </c>
      <c r="AA18" s="19">
        <f t="shared" si="11"/>
        <v>568</v>
      </c>
      <c r="AB18" s="19">
        <f t="shared" si="11"/>
        <v>568</v>
      </c>
      <c r="AD18" s="1">
        <f t="shared" si="12"/>
        <v>2868.3999999999996</v>
      </c>
    </row>
    <row r="19" spans="1:30">
      <c r="A19" t="s">
        <v>21</v>
      </c>
      <c r="B19" t="s">
        <v>38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5"/>
        <v>1</v>
      </c>
      <c r="J19" s="7">
        <f t="shared" si="6"/>
        <v>2</v>
      </c>
      <c r="K19" s="7">
        <f t="shared" si="7"/>
        <v>0</v>
      </c>
      <c r="L19" s="7">
        <f t="shared" si="8"/>
        <v>0</v>
      </c>
      <c r="M19" s="7">
        <f t="shared" si="9"/>
        <v>0</v>
      </c>
      <c r="N19" s="12">
        <f t="shared" si="13"/>
        <v>1845</v>
      </c>
      <c r="O19" s="12">
        <f t="shared" si="13"/>
        <v>1890</v>
      </c>
      <c r="P19" s="12">
        <f t="shared" si="13"/>
        <v>1800</v>
      </c>
      <c r="Q19" s="12">
        <f t="shared" si="13"/>
        <v>1260</v>
      </c>
      <c r="R19" s="12">
        <f t="shared" si="13"/>
        <v>1800</v>
      </c>
      <c r="S19" s="15">
        <f t="shared" si="14"/>
        <v>22.5</v>
      </c>
      <c r="T19" s="15">
        <f t="shared" si="10"/>
        <v>45</v>
      </c>
      <c r="U19" s="15">
        <f t="shared" si="10"/>
        <v>0</v>
      </c>
      <c r="V19" s="15">
        <f t="shared" si="10"/>
        <v>0</v>
      </c>
      <c r="W19" s="15">
        <f t="shared" si="10"/>
        <v>0</v>
      </c>
      <c r="X19" s="19">
        <f t="shared" si="15"/>
        <v>1867.5</v>
      </c>
      <c r="Y19" s="19">
        <f t="shared" si="11"/>
        <v>1935</v>
      </c>
      <c r="Z19" s="19">
        <f t="shared" si="11"/>
        <v>1800</v>
      </c>
      <c r="AA19" s="19">
        <f t="shared" si="11"/>
        <v>1260</v>
      </c>
      <c r="AB19" s="19">
        <f t="shared" si="11"/>
        <v>1800</v>
      </c>
      <c r="AD19" s="1">
        <f t="shared" si="12"/>
        <v>8662.5</v>
      </c>
    </row>
    <row r="20" spans="1:30">
      <c r="A20" t="s">
        <v>22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5"/>
        <v>0</v>
      </c>
      <c r="J20" s="7">
        <f t="shared" si="6"/>
        <v>40</v>
      </c>
      <c r="K20" s="7">
        <f t="shared" si="7"/>
        <v>0</v>
      </c>
      <c r="L20" s="7">
        <f t="shared" si="8"/>
        <v>0</v>
      </c>
      <c r="M20" s="7">
        <f t="shared" si="9"/>
        <v>0</v>
      </c>
      <c r="N20" s="12">
        <f t="shared" si="13"/>
        <v>1170</v>
      </c>
      <c r="O20" s="12">
        <f t="shared" si="13"/>
        <v>2400</v>
      </c>
      <c r="P20" s="12">
        <f t="shared" si="13"/>
        <v>1200</v>
      </c>
      <c r="Q20" s="12">
        <f t="shared" si="13"/>
        <v>600</v>
      </c>
      <c r="R20" s="12">
        <f t="shared" si="13"/>
        <v>1200</v>
      </c>
      <c r="S20" s="15">
        <f t="shared" si="14"/>
        <v>0</v>
      </c>
      <c r="T20" s="15">
        <f t="shared" ref="T20" si="16">0.5*$C20*J20</f>
        <v>600</v>
      </c>
      <c r="U20" s="15">
        <f t="shared" ref="U20" si="17">0.5*$C20*K20</f>
        <v>0</v>
      </c>
      <c r="V20" s="15">
        <f t="shared" ref="V20" si="18">0.5*$C20*L20</f>
        <v>0</v>
      </c>
      <c r="W20" s="15">
        <f t="shared" ref="W20" si="19">0.5*$C20*M20</f>
        <v>0</v>
      </c>
      <c r="X20" s="19">
        <f t="shared" si="15"/>
        <v>1170</v>
      </c>
      <c r="Y20" s="19">
        <f t="shared" ref="Y20" si="20">O20+T20</f>
        <v>3000</v>
      </c>
      <c r="Z20" s="19">
        <f t="shared" ref="Z20" si="21">P20+U20</f>
        <v>1200</v>
      </c>
      <c r="AA20" s="19">
        <f t="shared" ref="AA20" si="22">Q20+V20</f>
        <v>600</v>
      </c>
      <c r="AB20" s="19">
        <f t="shared" ref="AB20" si="23">R20+W20</f>
        <v>1200</v>
      </c>
      <c r="AD20" s="1">
        <f t="shared" si="12"/>
        <v>7170</v>
      </c>
    </row>
    <row r="21" spans="1:30">
      <c r="AD21" s="1">
        <f t="shared" si="12"/>
        <v>0</v>
      </c>
    </row>
    <row r="22" spans="1:30">
      <c r="A22" t="s">
        <v>40</v>
      </c>
      <c r="C22" s="21">
        <f>MAX(C5:C20)</f>
        <v>45</v>
      </c>
      <c r="D22" s="20">
        <f>MAX(D5:D20)</f>
        <v>55</v>
      </c>
      <c r="E22" s="20">
        <f t="shared" ref="E22:AB22" si="24">MAX(E5:E20)</f>
        <v>80</v>
      </c>
      <c r="F22" s="20">
        <f t="shared" si="24"/>
        <v>54</v>
      </c>
      <c r="G22" s="20">
        <f t="shared" si="24"/>
        <v>42</v>
      </c>
      <c r="H22" s="20">
        <f t="shared" si="24"/>
        <v>49</v>
      </c>
      <c r="I22" s="20">
        <f t="shared" si="24"/>
        <v>15</v>
      </c>
      <c r="J22" s="20">
        <f t="shared" si="24"/>
        <v>40</v>
      </c>
      <c r="K22" s="20">
        <f t="shared" si="24"/>
        <v>14</v>
      </c>
      <c r="L22" s="20">
        <f t="shared" si="24"/>
        <v>2</v>
      </c>
      <c r="M22" s="20">
        <f t="shared" si="24"/>
        <v>9</v>
      </c>
      <c r="N22" s="20">
        <f t="shared" si="24"/>
        <v>1845</v>
      </c>
      <c r="O22" s="20">
        <f t="shared" si="24"/>
        <v>2400</v>
      </c>
      <c r="P22" s="20">
        <f t="shared" si="24"/>
        <v>1800</v>
      </c>
      <c r="Q22" s="20">
        <f t="shared" si="24"/>
        <v>1260</v>
      </c>
      <c r="R22" s="20">
        <f t="shared" si="24"/>
        <v>1800</v>
      </c>
      <c r="S22" s="20">
        <f t="shared" si="24"/>
        <v>135</v>
      </c>
      <c r="T22" s="20">
        <f t="shared" si="24"/>
        <v>600</v>
      </c>
      <c r="U22" s="20">
        <f t="shared" si="24"/>
        <v>122.5</v>
      </c>
      <c r="V22" s="20">
        <f t="shared" si="24"/>
        <v>10.1</v>
      </c>
      <c r="W22" s="20">
        <f t="shared" si="24"/>
        <v>81</v>
      </c>
      <c r="X22" s="20">
        <f t="shared" si="24"/>
        <v>1867.5</v>
      </c>
      <c r="Y22" s="20">
        <f t="shared" si="24"/>
        <v>3000</v>
      </c>
      <c r="Z22" s="20">
        <f t="shared" si="24"/>
        <v>1800</v>
      </c>
      <c r="AA22" s="20">
        <f t="shared" si="24"/>
        <v>1260</v>
      </c>
      <c r="AB22" s="20">
        <f t="shared" si="24"/>
        <v>1800</v>
      </c>
      <c r="AD22" s="20">
        <f t="shared" ref="AD22" si="25">MAX(AD5:AD20)</f>
        <v>8662.5</v>
      </c>
    </row>
    <row r="23" spans="1:30">
      <c r="A23" t="s">
        <v>41</v>
      </c>
      <c r="C23" s="21">
        <f>MIN(C5:C20)</f>
        <v>6.9</v>
      </c>
      <c r="D23" s="20">
        <f>MIN(D5:D20)</f>
        <v>29</v>
      </c>
      <c r="E23" s="20">
        <f t="shared" ref="E23:AB23" si="26">MIN(E5:E20)</f>
        <v>22</v>
      </c>
      <c r="F23" s="20">
        <f t="shared" si="26"/>
        <v>33</v>
      </c>
      <c r="G23" s="20">
        <f t="shared" si="26"/>
        <v>20</v>
      </c>
      <c r="H23" s="20">
        <f t="shared" si="26"/>
        <v>18</v>
      </c>
      <c r="I23" s="20">
        <f t="shared" si="26"/>
        <v>0</v>
      </c>
      <c r="J23" s="20">
        <f t="shared" si="26"/>
        <v>0</v>
      </c>
      <c r="K23" s="20">
        <f t="shared" si="26"/>
        <v>0</v>
      </c>
      <c r="L23" s="20">
        <f t="shared" si="26"/>
        <v>0</v>
      </c>
      <c r="M23" s="20">
        <f t="shared" si="26"/>
        <v>0</v>
      </c>
      <c r="N23" s="20">
        <f t="shared" si="26"/>
        <v>269.10000000000002</v>
      </c>
      <c r="O23" s="20">
        <f t="shared" si="26"/>
        <v>358.8</v>
      </c>
      <c r="P23" s="20">
        <f t="shared" si="26"/>
        <v>289.8</v>
      </c>
      <c r="Q23" s="20">
        <f t="shared" si="26"/>
        <v>276</v>
      </c>
      <c r="R23" s="20">
        <f t="shared" si="26"/>
        <v>276</v>
      </c>
      <c r="S23" s="20">
        <f t="shared" si="26"/>
        <v>0</v>
      </c>
      <c r="T23" s="20">
        <f t="shared" si="26"/>
        <v>0</v>
      </c>
      <c r="U23" s="20">
        <f t="shared" si="26"/>
        <v>0</v>
      </c>
      <c r="V23" s="20">
        <f t="shared" si="26"/>
        <v>0</v>
      </c>
      <c r="W23" s="20">
        <f t="shared" si="26"/>
        <v>0</v>
      </c>
      <c r="X23" s="20">
        <f t="shared" si="26"/>
        <v>269.10000000000002</v>
      </c>
      <c r="Y23" s="20">
        <f t="shared" si="26"/>
        <v>375.58</v>
      </c>
      <c r="Z23" s="20">
        <f t="shared" si="26"/>
        <v>296.7</v>
      </c>
      <c r="AA23" s="20">
        <f t="shared" si="26"/>
        <v>276</v>
      </c>
      <c r="AB23" s="20">
        <f t="shared" si="26"/>
        <v>276</v>
      </c>
      <c r="AD23" s="20">
        <f t="shared" ref="AD23" si="27">MIN(AD5:AD20)</f>
        <v>1518</v>
      </c>
    </row>
    <row r="24" spans="1:30">
      <c r="A24" t="s">
        <v>42</v>
      </c>
      <c r="C24" s="21">
        <f>AVERAGE(C5:C20)</f>
        <v>16.396249999999998</v>
      </c>
      <c r="D24" s="20">
        <f>AVERAGE(D5:D20)</f>
        <v>40.875</v>
      </c>
      <c r="E24" s="20">
        <f t="shared" ref="E24:AB24" si="28">AVERAGE(E5:E20)</f>
        <v>45.3125</v>
      </c>
      <c r="F24" s="20">
        <f t="shared" si="28"/>
        <v>41.6875</v>
      </c>
      <c r="G24" s="20">
        <f t="shared" si="28"/>
        <v>36.25</v>
      </c>
      <c r="H24" s="20">
        <f t="shared" si="28"/>
        <v>36.875</v>
      </c>
      <c r="I24" s="20">
        <f t="shared" si="28"/>
        <v>2.125</v>
      </c>
      <c r="J24" s="20">
        <f t="shared" si="28"/>
        <v>6.4375</v>
      </c>
      <c r="K24" s="20">
        <f t="shared" si="28"/>
        <v>2.3125</v>
      </c>
      <c r="L24" s="20">
        <f t="shared" si="28"/>
        <v>0.3125</v>
      </c>
      <c r="M24" s="20">
        <f t="shared" si="28"/>
        <v>0.8125</v>
      </c>
      <c r="N24" s="20">
        <f t="shared" si="28"/>
        <v>675.01874999999995</v>
      </c>
      <c r="O24" s="20">
        <f t="shared" si="28"/>
        <v>771.27</v>
      </c>
      <c r="P24" s="20">
        <f t="shared" si="28"/>
        <v>681.49125000000004</v>
      </c>
      <c r="Q24" s="20">
        <f t="shared" si="28"/>
        <v>546.00250000000005</v>
      </c>
      <c r="R24" s="20">
        <f t="shared" si="28"/>
        <v>597.26874999999995</v>
      </c>
      <c r="S24" s="20">
        <f t="shared" si="28"/>
        <v>19.618749999999999</v>
      </c>
      <c r="T24" s="20">
        <f t="shared" si="28"/>
        <v>67.553750000000008</v>
      </c>
      <c r="U24" s="20">
        <f t="shared" si="28"/>
        <v>18.643750000000001</v>
      </c>
      <c r="V24" s="20">
        <f t="shared" si="28"/>
        <v>1.4575</v>
      </c>
      <c r="W24" s="20">
        <f t="shared" si="28"/>
        <v>6.3125</v>
      </c>
      <c r="X24" s="20">
        <f t="shared" si="28"/>
        <v>694.63750000000005</v>
      </c>
      <c r="Y24" s="20">
        <f t="shared" si="28"/>
        <v>838.82375000000002</v>
      </c>
      <c r="Z24" s="20">
        <f t="shared" si="28"/>
        <v>700.13499999999999</v>
      </c>
      <c r="AA24" s="20">
        <f t="shared" si="28"/>
        <v>547.46</v>
      </c>
      <c r="AB24" s="20">
        <f t="shared" si="28"/>
        <v>603.58124999999995</v>
      </c>
      <c r="AD24" s="20">
        <f t="shared" ref="AD24" si="29">AVERAGE(AD5:AD20)</f>
        <v>3384.6375000000003</v>
      </c>
    </row>
    <row r="25" spans="1:30">
      <c r="A25" t="s">
        <v>43</v>
      </c>
      <c r="C25" s="3"/>
      <c r="D25" s="3">
        <f>SUM(D4:D20)</f>
        <v>695</v>
      </c>
      <c r="E25" s="3">
        <f t="shared" ref="E25:AB25" si="30">SUM(E4:E20)</f>
        <v>767</v>
      </c>
      <c r="F25" s="3">
        <f t="shared" si="30"/>
        <v>706</v>
      </c>
      <c r="G25" s="3">
        <f t="shared" si="30"/>
        <v>610</v>
      </c>
      <c r="H25" s="3">
        <f t="shared" si="30"/>
        <v>636</v>
      </c>
      <c r="I25" s="3">
        <f t="shared" si="30"/>
        <v>35</v>
      </c>
      <c r="J25" s="3">
        <f t="shared" si="30"/>
        <v>105</v>
      </c>
      <c r="K25" s="3">
        <f t="shared" si="30"/>
        <v>37</v>
      </c>
      <c r="L25" s="3">
        <f t="shared" si="30"/>
        <v>5</v>
      </c>
      <c r="M25" s="3">
        <f t="shared" si="30"/>
        <v>19</v>
      </c>
      <c r="N25" s="3">
        <f t="shared" si="30"/>
        <v>11452.2</v>
      </c>
      <c r="O25" s="3">
        <f t="shared" si="30"/>
        <v>13008.12</v>
      </c>
      <c r="P25" s="3">
        <f t="shared" si="30"/>
        <v>11523.960000000001</v>
      </c>
      <c r="Q25" s="3">
        <f t="shared" si="30"/>
        <v>9213.0400000000009</v>
      </c>
      <c r="R25" s="3">
        <f t="shared" si="30"/>
        <v>10287.700000000001</v>
      </c>
      <c r="S25" s="3">
        <f t="shared" si="30"/>
        <v>321.85000000000002</v>
      </c>
      <c r="T25" s="3">
        <f t="shared" si="30"/>
        <v>1096.76</v>
      </c>
      <c r="U25" s="3">
        <f t="shared" si="30"/>
        <v>298.3</v>
      </c>
      <c r="V25" s="3">
        <f t="shared" si="30"/>
        <v>23.32</v>
      </c>
      <c r="W25" s="3">
        <f t="shared" si="30"/>
        <v>148.69999999999999</v>
      </c>
      <c r="X25" s="3">
        <f t="shared" si="30"/>
        <v>11774.05</v>
      </c>
      <c r="Y25" s="3">
        <f t="shared" si="30"/>
        <v>14104.880000000001</v>
      </c>
      <c r="Z25" s="3">
        <f t="shared" si="30"/>
        <v>11822.26</v>
      </c>
      <c r="AA25" s="3">
        <f t="shared" si="30"/>
        <v>9236.36</v>
      </c>
      <c r="AB25" s="3">
        <f t="shared" si="30"/>
        <v>10436.400000000001</v>
      </c>
      <c r="AD25" s="3">
        <f t="shared" ref="AD25" si="31">SUM(AD4:AD20)</f>
        <v>57373.95</v>
      </c>
    </row>
  </sheetData>
  <pageMargins left="0.7" right="0.7" top="0.75" bottom="0.75" header="0.3" footer="0.3"/>
  <pageSetup paperSize="9" scale="3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7" zoomScale="130" zoomScaleNormal="130" workbookViewId="0">
      <selection activeCell="K26" sqref="K26"/>
    </sheetView>
  </sheetViews>
  <sheetFormatPr defaultRowHeight="15"/>
  <cols>
    <col min="1" max="1" width="23.28515625" bestFit="1" customWidth="1"/>
    <col min="2" max="3" width="10" bestFit="1" customWidth="1"/>
    <col min="4" max="4" width="11.140625" bestFit="1" customWidth="1"/>
    <col min="7" max="9" width="12.28515625" bestFit="1" customWidth="1"/>
  </cols>
  <sheetData>
    <row r="1" spans="1:9">
      <c r="A1" s="62" t="s">
        <v>147</v>
      </c>
      <c r="B1" s="63" t="s">
        <v>195</v>
      </c>
      <c r="C1" s="63" t="s">
        <v>196</v>
      </c>
      <c r="D1" s="63" t="s">
        <v>197</v>
      </c>
      <c r="E1" s="62"/>
      <c r="F1" s="63" t="s">
        <v>194</v>
      </c>
      <c r="G1" s="63" t="s">
        <v>195</v>
      </c>
      <c r="H1" s="63" t="s">
        <v>196</v>
      </c>
      <c r="I1" s="63" t="s">
        <v>197</v>
      </c>
    </row>
    <row r="2" spans="1:9">
      <c r="A2" s="64" t="s">
        <v>198</v>
      </c>
      <c r="B2" s="64">
        <v>29</v>
      </c>
      <c r="C2" s="64">
        <v>149</v>
      </c>
      <c r="D2" s="64">
        <v>549</v>
      </c>
      <c r="E2" s="62"/>
      <c r="F2" s="62"/>
      <c r="G2" s="64">
        <v>29</v>
      </c>
      <c r="H2" s="64">
        <v>149</v>
      </c>
      <c r="I2" s="64">
        <v>549</v>
      </c>
    </row>
    <row r="3" spans="1:9">
      <c r="A3" s="62"/>
      <c r="B3" s="62"/>
      <c r="C3" s="62"/>
      <c r="D3" s="62"/>
      <c r="E3" s="62"/>
      <c r="F3" s="62"/>
      <c r="G3" s="62"/>
      <c r="H3" s="62"/>
      <c r="I3" s="62"/>
    </row>
    <row r="4" spans="1:9">
      <c r="A4" s="65" t="s">
        <v>199</v>
      </c>
      <c r="B4" s="65">
        <v>40</v>
      </c>
      <c r="C4" s="65">
        <v>90</v>
      </c>
      <c r="D4" s="65">
        <v>370</v>
      </c>
      <c r="E4" s="62"/>
      <c r="F4" s="62"/>
      <c r="G4" s="65">
        <v>40</v>
      </c>
      <c r="H4" s="65">
        <v>90</v>
      </c>
      <c r="I4" s="65">
        <v>370</v>
      </c>
    </row>
    <row r="5" spans="1:9">
      <c r="A5" s="65" t="s">
        <v>200</v>
      </c>
      <c r="B5" s="65">
        <v>200</v>
      </c>
      <c r="C5" s="65">
        <v>1000</v>
      </c>
      <c r="D5" s="65">
        <v>11000</v>
      </c>
      <c r="E5" s="62"/>
      <c r="F5" s="62"/>
      <c r="G5" s="65">
        <v>200</v>
      </c>
      <c r="H5" s="65">
        <v>1000</v>
      </c>
      <c r="I5" s="65">
        <v>11000</v>
      </c>
    </row>
    <row r="6" spans="1:9">
      <c r="A6" s="65" t="s">
        <v>201</v>
      </c>
      <c r="B6" s="65">
        <f>B4/B5</f>
        <v>0.2</v>
      </c>
      <c r="C6" s="65">
        <f t="shared" ref="C6:D6" si="0">C4/C5</f>
        <v>0.09</v>
      </c>
      <c r="D6" s="65">
        <f t="shared" si="0"/>
        <v>3.3636363636363638E-2</v>
      </c>
      <c r="E6" s="62"/>
      <c r="F6" s="62"/>
      <c r="G6" s="65">
        <f>G4/G5</f>
        <v>0.2</v>
      </c>
      <c r="H6" s="65">
        <f t="shared" ref="H6" si="1">H4/H5</f>
        <v>0.09</v>
      </c>
      <c r="I6" s="65">
        <f t="shared" ref="I6" si="2">I4/I5</f>
        <v>3.3636363636363638E-2</v>
      </c>
    </row>
    <row r="7" spans="1:9">
      <c r="A7" s="62"/>
      <c r="B7" s="62"/>
      <c r="C7" s="62"/>
      <c r="D7" s="62"/>
      <c r="E7" s="62"/>
      <c r="F7" s="62"/>
      <c r="G7" s="62"/>
      <c r="H7" s="62"/>
      <c r="I7" s="62"/>
    </row>
    <row r="8" spans="1:9">
      <c r="A8" s="66" t="s">
        <v>202</v>
      </c>
      <c r="B8" s="66">
        <v>15</v>
      </c>
      <c r="C8" s="66"/>
      <c r="D8" s="66"/>
      <c r="E8" s="62"/>
      <c r="F8" s="62"/>
      <c r="G8" s="66">
        <v>500</v>
      </c>
      <c r="H8" s="66"/>
      <c r="I8" s="66"/>
    </row>
    <row r="9" spans="1:9">
      <c r="A9" s="66" t="s">
        <v>203</v>
      </c>
      <c r="B9" s="66">
        <v>5</v>
      </c>
      <c r="C9" s="66"/>
      <c r="D9" s="66"/>
      <c r="E9" s="62"/>
      <c r="F9" s="62"/>
      <c r="G9" s="66">
        <v>5</v>
      </c>
      <c r="H9" s="66"/>
      <c r="I9" s="66"/>
    </row>
    <row r="10" spans="1:9">
      <c r="A10" s="66" t="s">
        <v>204</v>
      </c>
      <c r="B10" s="66">
        <v>50</v>
      </c>
      <c r="C10" s="66"/>
      <c r="D10" s="66"/>
      <c r="E10" s="62"/>
      <c r="F10" s="62"/>
      <c r="G10" s="66">
        <v>50</v>
      </c>
      <c r="H10" s="66"/>
      <c r="I10" s="66"/>
    </row>
    <row r="11" spans="1:9">
      <c r="A11" s="66" t="s">
        <v>205</v>
      </c>
      <c r="B11" s="66">
        <f>B10*B9*B8</f>
        <v>3750</v>
      </c>
      <c r="C11" s="66"/>
      <c r="D11" s="66"/>
      <c r="E11" s="62"/>
      <c r="F11" s="62"/>
      <c r="G11" s="66">
        <f>G10*G9*G8</f>
        <v>125000</v>
      </c>
      <c r="H11" s="66"/>
      <c r="I11" s="66"/>
    </row>
    <row r="12" spans="1:9">
      <c r="A12" s="62"/>
      <c r="B12" s="62"/>
      <c r="C12" s="62"/>
      <c r="D12" s="62"/>
      <c r="E12" s="62"/>
      <c r="F12" s="62"/>
      <c r="G12" s="62"/>
      <c r="H12" s="62"/>
      <c r="I12" s="62"/>
    </row>
    <row r="13" spans="1:9">
      <c r="A13" s="67" t="s">
        <v>206</v>
      </c>
      <c r="B13" s="67">
        <f>B11</f>
        <v>3750</v>
      </c>
      <c r="C13" s="67">
        <f>B11</f>
        <v>3750</v>
      </c>
      <c r="D13" s="67">
        <f>B11</f>
        <v>3750</v>
      </c>
      <c r="E13" s="62"/>
      <c r="F13" s="62"/>
      <c r="G13" s="67">
        <f>G11</f>
        <v>125000</v>
      </c>
      <c r="H13" s="67">
        <f>G11</f>
        <v>125000</v>
      </c>
      <c r="I13" s="67">
        <f>G11</f>
        <v>125000</v>
      </c>
    </row>
    <row r="14" spans="1:9">
      <c r="A14" s="67" t="s">
        <v>207</v>
      </c>
      <c r="B14" s="67">
        <f>B6*B13</f>
        <v>750</v>
      </c>
      <c r="C14" s="67">
        <f>C6*C13</f>
        <v>337.5</v>
      </c>
      <c r="D14" s="67">
        <f>D6*D13</f>
        <v>126.13636363636364</v>
      </c>
      <c r="E14" s="62"/>
      <c r="F14" s="62"/>
      <c r="G14" s="67">
        <f>G6*G13</f>
        <v>25000</v>
      </c>
      <c r="H14" s="67">
        <f>H6*H13</f>
        <v>11250</v>
      </c>
      <c r="I14" s="67">
        <f>I6*I13</f>
        <v>4204.545454545455</v>
      </c>
    </row>
    <row r="15" spans="1:9">
      <c r="A15" s="67" t="s">
        <v>208</v>
      </c>
      <c r="B15" s="67">
        <v>2</v>
      </c>
      <c r="C15" s="67">
        <v>2</v>
      </c>
      <c r="D15" s="67">
        <v>2</v>
      </c>
      <c r="E15" s="62"/>
      <c r="F15" s="62"/>
      <c r="G15" s="67">
        <v>2</v>
      </c>
      <c r="H15" s="67">
        <v>2</v>
      </c>
      <c r="I15" s="67">
        <v>2</v>
      </c>
    </row>
    <row r="16" spans="1:9">
      <c r="A16" s="62"/>
      <c r="B16" s="62"/>
      <c r="C16" s="62"/>
      <c r="D16" s="62"/>
      <c r="E16" s="62"/>
      <c r="F16" s="62"/>
      <c r="G16" s="62"/>
      <c r="H16" s="62"/>
      <c r="I16" s="62"/>
    </row>
    <row r="17" spans="1:9">
      <c r="A17" s="68" t="s">
        <v>209</v>
      </c>
      <c r="B17" s="68">
        <f>B15*B14</f>
        <v>1500</v>
      </c>
      <c r="C17" s="68">
        <f t="shared" ref="C17:I17" si="3">C15*C14</f>
        <v>675</v>
      </c>
      <c r="D17" s="68">
        <f t="shared" si="3"/>
        <v>252.27272727272728</v>
      </c>
      <c r="E17" s="69"/>
      <c r="F17" s="69"/>
      <c r="G17" s="68">
        <f t="shared" si="3"/>
        <v>50000</v>
      </c>
      <c r="H17" s="68">
        <f t="shared" si="3"/>
        <v>22500</v>
      </c>
      <c r="I17" s="68">
        <f t="shared" si="3"/>
        <v>8409.0909090909099</v>
      </c>
    </row>
    <row r="18" spans="1:9">
      <c r="A18" s="70"/>
      <c r="B18" s="71" t="s">
        <v>195</v>
      </c>
      <c r="C18" s="71" t="s">
        <v>196</v>
      </c>
      <c r="D18" s="71" t="s">
        <v>197</v>
      </c>
      <c r="E18" s="62"/>
      <c r="F18" s="62"/>
      <c r="G18" s="71" t="s">
        <v>195</v>
      </c>
      <c r="H18" s="71" t="s">
        <v>196</v>
      </c>
      <c r="I18" s="71" t="s">
        <v>197</v>
      </c>
    </row>
    <row r="19" spans="1:9">
      <c r="A19" s="70" t="s">
        <v>151</v>
      </c>
      <c r="B19" s="70">
        <f>B17+B2</f>
        <v>1529</v>
      </c>
      <c r="C19" s="70">
        <f t="shared" ref="C19:D19" si="4">C17+C2</f>
        <v>824</v>
      </c>
      <c r="D19" s="70">
        <f t="shared" si="4"/>
        <v>801.27272727272725</v>
      </c>
      <c r="E19" s="62"/>
      <c r="F19" s="70" t="s">
        <v>151</v>
      </c>
      <c r="G19" s="70">
        <f>G17+G2</f>
        <v>50029</v>
      </c>
      <c r="H19" s="70">
        <f t="shared" ref="H19:I19" si="5">H17+H2</f>
        <v>22649</v>
      </c>
      <c r="I19" s="70">
        <f t="shared" si="5"/>
        <v>8958.0909090909099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L140"/>
  <sheetViews>
    <sheetView tabSelected="1" zoomScale="120" zoomScaleNormal="120" workbookViewId="0">
      <selection activeCell="N8" sqref="N8"/>
    </sheetView>
  </sheetViews>
  <sheetFormatPr defaultRowHeight="15"/>
  <cols>
    <col min="1" max="1" width="23.140625" bestFit="1" customWidth="1"/>
    <col min="2" max="2" width="13.7109375" bestFit="1" customWidth="1"/>
    <col min="3" max="3" width="14.5703125" bestFit="1" customWidth="1"/>
    <col min="4" max="4" width="17.5703125" bestFit="1" customWidth="1"/>
    <col min="5" max="5" width="9.140625" style="52"/>
    <col min="6" max="6" width="24.5703125" bestFit="1" customWidth="1"/>
    <col min="7" max="7" width="13.7109375" bestFit="1" customWidth="1"/>
    <col min="8" max="8" width="14.5703125" bestFit="1" customWidth="1"/>
    <col min="9" max="9" width="17.5703125" bestFit="1" customWidth="1"/>
    <col min="10" max="13" width="9.140625" style="60"/>
    <col min="14" max="16" width="11.140625" style="60" bestFit="1" customWidth="1"/>
    <col min="17" max="1962" width="9.140625" style="60"/>
  </cols>
  <sheetData>
    <row r="1" spans="1:1962">
      <c r="A1" s="67" t="s">
        <v>147</v>
      </c>
      <c r="B1" s="62" t="s">
        <v>210</v>
      </c>
      <c r="C1" s="62" t="s">
        <v>211</v>
      </c>
      <c r="D1" s="62" t="s">
        <v>212</v>
      </c>
      <c r="E1" s="69"/>
      <c r="F1" s="67" t="s">
        <v>194</v>
      </c>
      <c r="G1" s="62" t="s">
        <v>210</v>
      </c>
      <c r="H1" s="62" t="s">
        <v>211</v>
      </c>
      <c r="I1" s="62" t="s">
        <v>212</v>
      </c>
    </row>
    <row r="2" spans="1:1962">
      <c r="A2" s="62"/>
      <c r="B2" s="62"/>
      <c r="C2" s="62"/>
      <c r="D2" s="62"/>
      <c r="E2" s="69"/>
      <c r="F2" s="62"/>
      <c r="G2" s="62"/>
      <c r="H2" s="62"/>
      <c r="I2" s="62"/>
    </row>
    <row r="3" spans="1:1962" s="3" customFormat="1">
      <c r="A3" s="74" t="s">
        <v>213</v>
      </c>
      <c r="B3" s="75"/>
      <c r="C3" s="75"/>
      <c r="D3" s="75"/>
      <c r="E3" s="69"/>
      <c r="F3" s="74" t="s">
        <v>213</v>
      </c>
      <c r="G3" s="75"/>
      <c r="H3" s="75"/>
      <c r="I3" s="75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0"/>
      <c r="NK3" s="60"/>
      <c r="NL3" s="60"/>
      <c r="NM3" s="60"/>
      <c r="NN3" s="60"/>
      <c r="NO3" s="60"/>
      <c r="NP3" s="60"/>
      <c r="NQ3" s="60"/>
      <c r="NR3" s="60"/>
      <c r="NS3" s="60"/>
      <c r="NT3" s="60"/>
      <c r="NU3" s="60"/>
      <c r="NV3" s="60"/>
      <c r="NW3" s="60"/>
      <c r="NX3" s="60"/>
      <c r="NY3" s="60"/>
      <c r="NZ3" s="60"/>
      <c r="OA3" s="60"/>
      <c r="OB3" s="60"/>
      <c r="OC3" s="60"/>
      <c r="OD3" s="60"/>
      <c r="OE3" s="60"/>
      <c r="OF3" s="60"/>
      <c r="OG3" s="60"/>
      <c r="OH3" s="60"/>
      <c r="OI3" s="60"/>
      <c r="OJ3" s="60"/>
      <c r="OK3" s="60"/>
      <c r="OL3" s="60"/>
      <c r="OM3" s="60"/>
      <c r="ON3" s="60"/>
      <c r="OO3" s="60"/>
      <c r="OP3" s="60"/>
      <c r="OQ3" s="60"/>
      <c r="OR3" s="60"/>
      <c r="OS3" s="60"/>
      <c r="OT3" s="60"/>
      <c r="OU3" s="60"/>
      <c r="OV3" s="60"/>
      <c r="OW3" s="60"/>
      <c r="OX3" s="60"/>
      <c r="OY3" s="60"/>
      <c r="OZ3" s="60"/>
      <c r="PA3" s="60"/>
      <c r="PB3" s="60"/>
      <c r="PC3" s="60"/>
      <c r="PD3" s="60"/>
      <c r="PE3" s="60"/>
      <c r="PF3" s="60"/>
      <c r="PG3" s="60"/>
      <c r="PH3" s="60"/>
      <c r="PI3" s="60"/>
      <c r="PJ3" s="60"/>
      <c r="PK3" s="60"/>
      <c r="PL3" s="60"/>
      <c r="PM3" s="60"/>
      <c r="PN3" s="60"/>
      <c r="PO3" s="60"/>
      <c r="PP3" s="60"/>
      <c r="PQ3" s="60"/>
      <c r="PR3" s="60"/>
      <c r="PS3" s="60"/>
      <c r="PT3" s="60"/>
      <c r="PU3" s="60"/>
      <c r="PV3" s="60"/>
      <c r="PW3" s="60"/>
      <c r="PX3" s="60"/>
      <c r="PY3" s="60"/>
      <c r="PZ3" s="60"/>
      <c r="QA3" s="60"/>
      <c r="QB3" s="60"/>
      <c r="QC3" s="60"/>
      <c r="QD3" s="60"/>
      <c r="QE3" s="60"/>
      <c r="QF3" s="60"/>
      <c r="QG3" s="60"/>
      <c r="QH3" s="60"/>
      <c r="QI3" s="60"/>
      <c r="QJ3" s="60"/>
      <c r="QK3" s="60"/>
      <c r="QL3" s="60"/>
      <c r="QM3" s="60"/>
      <c r="QN3" s="60"/>
      <c r="QO3" s="60"/>
      <c r="QP3" s="60"/>
      <c r="QQ3" s="60"/>
      <c r="QR3" s="60"/>
      <c r="QS3" s="60"/>
      <c r="QT3" s="60"/>
      <c r="QU3" s="60"/>
      <c r="QV3" s="60"/>
      <c r="QW3" s="60"/>
      <c r="QX3" s="60"/>
      <c r="QY3" s="60"/>
      <c r="QZ3" s="60"/>
      <c r="RA3" s="60"/>
      <c r="RB3" s="60"/>
      <c r="RC3" s="60"/>
      <c r="RD3" s="60"/>
      <c r="RE3" s="60"/>
      <c r="RF3" s="60"/>
      <c r="RG3" s="60"/>
      <c r="RH3" s="60"/>
      <c r="RI3" s="60"/>
      <c r="RJ3" s="60"/>
      <c r="RK3" s="60"/>
      <c r="RL3" s="60"/>
      <c r="RM3" s="60"/>
      <c r="RN3" s="60"/>
      <c r="RO3" s="60"/>
      <c r="RP3" s="60"/>
      <c r="RQ3" s="60"/>
      <c r="RR3" s="60"/>
      <c r="RS3" s="60"/>
      <c r="RT3" s="60"/>
      <c r="RU3" s="60"/>
      <c r="RV3" s="60"/>
      <c r="RW3" s="60"/>
      <c r="RX3" s="60"/>
      <c r="RY3" s="60"/>
      <c r="RZ3" s="60"/>
      <c r="SA3" s="60"/>
      <c r="SB3" s="60"/>
      <c r="SC3" s="60"/>
      <c r="SD3" s="60"/>
      <c r="SE3" s="60"/>
      <c r="SF3" s="60"/>
      <c r="SG3" s="60"/>
      <c r="SH3" s="60"/>
      <c r="SI3" s="60"/>
      <c r="SJ3" s="60"/>
      <c r="SK3" s="60"/>
      <c r="SL3" s="60"/>
      <c r="SM3" s="60"/>
      <c r="SN3" s="60"/>
      <c r="SO3" s="60"/>
      <c r="SP3" s="60"/>
      <c r="SQ3" s="60"/>
      <c r="SR3" s="60"/>
      <c r="SS3" s="60"/>
      <c r="ST3" s="60"/>
      <c r="SU3" s="60"/>
      <c r="SV3" s="60"/>
      <c r="SW3" s="60"/>
      <c r="SX3" s="60"/>
      <c r="SY3" s="60"/>
      <c r="SZ3" s="60"/>
      <c r="TA3" s="60"/>
      <c r="TB3" s="60"/>
      <c r="TC3" s="60"/>
      <c r="TD3" s="60"/>
      <c r="TE3" s="60"/>
      <c r="TF3" s="60"/>
      <c r="TG3" s="60"/>
      <c r="TH3" s="60"/>
      <c r="TI3" s="60"/>
      <c r="TJ3" s="60"/>
      <c r="TK3" s="60"/>
      <c r="TL3" s="60"/>
      <c r="TM3" s="60"/>
      <c r="TN3" s="60"/>
      <c r="TO3" s="60"/>
      <c r="TP3" s="60"/>
      <c r="TQ3" s="60"/>
      <c r="TR3" s="60"/>
      <c r="TS3" s="60"/>
      <c r="TT3" s="60"/>
      <c r="TU3" s="60"/>
      <c r="TV3" s="60"/>
      <c r="TW3" s="60"/>
      <c r="TX3" s="60"/>
      <c r="TY3" s="60"/>
      <c r="TZ3" s="60"/>
      <c r="UA3" s="60"/>
      <c r="UB3" s="60"/>
      <c r="UC3" s="60"/>
      <c r="UD3" s="60"/>
      <c r="UE3" s="60"/>
      <c r="UF3" s="60"/>
      <c r="UG3" s="60"/>
      <c r="UH3" s="60"/>
      <c r="UI3" s="60"/>
      <c r="UJ3" s="60"/>
      <c r="UK3" s="60"/>
      <c r="UL3" s="60"/>
      <c r="UM3" s="60"/>
      <c r="UN3" s="60"/>
      <c r="UO3" s="60"/>
      <c r="UP3" s="60"/>
      <c r="UQ3" s="60"/>
      <c r="UR3" s="60"/>
      <c r="US3" s="60"/>
      <c r="UT3" s="60"/>
      <c r="UU3" s="60"/>
      <c r="UV3" s="60"/>
      <c r="UW3" s="60"/>
      <c r="UX3" s="60"/>
      <c r="UY3" s="60"/>
      <c r="UZ3" s="60"/>
      <c r="VA3" s="60"/>
      <c r="VB3" s="60"/>
      <c r="VC3" s="60"/>
      <c r="VD3" s="60"/>
      <c r="VE3" s="60"/>
      <c r="VF3" s="60"/>
      <c r="VG3" s="60"/>
      <c r="VH3" s="60"/>
      <c r="VI3" s="60"/>
      <c r="VJ3" s="60"/>
      <c r="VK3" s="60"/>
      <c r="VL3" s="60"/>
      <c r="VM3" s="60"/>
      <c r="VN3" s="60"/>
      <c r="VO3" s="60"/>
      <c r="VP3" s="60"/>
      <c r="VQ3" s="60"/>
      <c r="VR3" s="60"/>
      <c r="VS3" s="60"/>
      <c r="VT3" s="60"/>
      <c r="VU3" s="60"/>
      <c r="VV3" s="60"/>
      <c r="VW3" s="60"/>
      <c r="VX3" s="60"/>
      <c r="VY3" s="60"/>
      <c r="VZ3" s="60"/>
      <c r="WA3" s="60"/>
      <c r="WB3" s="60"/>
      <c r="WC3" s="60"/>
      <c r="WD3" s="60"/>
      <c r="WE3" s="60"/>
      <c r="WF3" s="60"/>
      <c r="WG3" s="60"/>
      <c r="WH3" s="60"/>
      <c r="WI3" s="60"/>
      <c r="WJ3" s="60"/>
      <c r="WK3" s="60"/>
      <c r="WL3" s="60"/>
      <c r="WM3" s="60"/>
      <c r="WN3" s="60"/>
      <c r="WO3" s="60"/>
      <c r="WP3" s="60"/>
      <c r="WQ3" s="60"/>
      <c r="WR3" s="60"/>
      <c r="WS3" s="60"/>
      <c r="WT3" s="60"/>
      <c r="WU3" s="60"/>
      <c r="WV3" s="60"/>
      <c r="WW3" s="60"/>
      <c r="WX3" s="60"/>
      <c r="WY3" s="60"/>
      <c r="WZ3" s="60"/>
      <c r="XA3" s="60"/>
      <c r="XB3" s="60"/>
      <c r="XC3" s="60"/>
      <c r="XD3" s="60"/>
      <c r="XE3" s="60"/>
      <c r="XF3" s="60"/>
      <c r="XG3" s="60"/>
      <c r="XH3" s="60"/>
      <c r="XI3" s="60"/>
      <c r="XJ3" s="60"/>
      <c r="XK3" s="60"/>
      <c r="XL3" s="60"/>
      <c r="XM3" s="60"/>
      <c r="XN3" s="60"/>
      <c r="XO3" s="60"/>
      <c r="XP3" s="60"/>
      <c r="XQ3" s="60"/>
      <c r="XR3" s="60"/>
      <c r="XS3" s="60"/>
      <c r="XT3" s="60"/>
      <c r="XU3" s="60"/>
      <c r="XV3" s="60"/>
      <c r="XW3" s="60"/>
      <c r="XX3" s="60"/>
      <c r="XY3" s="60"/>
      <c r="XZ3" s="60"/>
      <c r="YA3" s="60"/>
      <c r="YB3" s="60"/>
      <c r="YC3" s="60"/>
      <c r="YD3" s="60"/>
      <c r="YE3" s="60"/>
      <c r="YF3" s="60"/>
      <c r="YG3" s="60"/>
      <c r="YH3" s="60"/>
      <c r="YI3" s="60"/>
      <c r="YJ3" s="60"/>
      <c r="YK3" s="60"/>
      <c r="YL3" s="60"/>
      <c r="YM3" s="60"/>
      <c r="YN3" s="60"/>
      <c r="YO3" s="60"/>
      <c r="YP3" s="60"/>
      <c r="YQ3" s="60"/>
      <c r="YR3" s="60"/>
      <c r="YS3" s="60"/>
      <c r="YT3" s="60"/>
      <c r="YU3" s="60"/>
      <c r="YV3" s="60"/>
      <c r="YW3" s="60"/>
      <c r="YX3" s="60"/>
      <c r="YY3" s="60"/>
      <c r="YZ3" s="60"/>
      <c r="ZA3" s="60"/>
      <c r="ZB3" s="60"/>
      <c r="ZC3" s="60"/>
      <c r="ZD3" s="60"/>
      <c r="ZE3" s="60"/>
      <c r="ZF3" s="60"/>
      <c r="ZG3" s="60"/>
      <c r="ZH3" s="60"/>
      <c r="ZI3" s="60"/>
      <c r="ZJ3" s="60"/>
      <c r="ZK3" s="60"/>
      <c r="ZL3" s="60"/>
      <c r="ZM3" s="60"/>
      <c r="ZN3" s="60"/>
      <c r="ZO3" s="60"/>
      <c r="ZP3" s="60"/>
      <c r="ZQ3" s="60"/>
      <c r="ZR3" s="60"/>
      <c r="ZS3" s="60"/>
      <c r="ZT3" s="60"/>
      <c r="ZU3" s="60"/>
      <c r="ZV3" s="60"/>
      <c r="ZW3" s="60"/>
      <c r="ZX3" s="60"/>
      <c r="ZY3" s="60"/>
      <c r="ZZ3" s="60"/>
      <c r="AAA3" s="60"/>
      <c r="AAB3" s="60"/>
      <c r="AAC3" s="60"/>
      <c r="AAD3" s="60"/>
      <c r="AAE3" s="60"/>
      <c r="AAF3" s="60"/>
      <c r="AAG3" s="60"/>
      <c r="AAH3" s="60"/>
      <c r="AAI3" s="60"/>
      <c r="AAJ3" s="60"/>
      <c r="AAK3" s="60"/>
      <c r="AAL3" s="60"/>
      <c r="AAM3" s="60"/>
      <c r="AAN3" s="60"/>
      <c r="AAO3" s="60"/>
      <c r="AAP3" s="60"/>
      <c r="AAQ3" s="60"/>
      <c r="AAR3" s="60"/>
      <c r="AAS3" s="60"/>
      <c r="AAT3" s="60"/>
      <c r="AAU3" s="60"/>
      <c r="AAV3" s="60"/>
      <c r="AAW3" s="60"/>
      <c r="AAX3" s="60"/>
      <c r="AAY3" s="60"/>
      <c r="AAZ3" s="60"/>
      <c r="ABA3" s="60"/>
      <c r="ABB3" s="60"/>
      <c r="ABC3" s="60"/>
      <c r="ABD3" s="60"/>
      <c r="ABE3" s="60"/>
      <c r="ABF3" s="60"/>
      <c r="ABG3" s="60"/>
      <c r="ABH3" s="60"/>
      <c r="ABI3" s="60"/>
      <c r="ABJ3" s="60"/>
      <c r="ABK3" s="60"/>
      <c r="ABL3" s="60"/>
      <c r="ABM3" s="60"/>
      <c r="ABN3" s="60"/>
      <c r="ABO3" s="60"/>
      <c r="ABP3" s="60"/>
      <c r="ABQ3" s="60"/>
      <c r="ABR3" s="60"/>
      <c r="ABS3" s="60"/>
      <c r="ABT3" s="60"/>
      <c r="ABU3" s="60"/>
      <c r="ABV3" s="60"/>
      <c r="ABW3" s="60"/>
      <c r="ABX3" s="60"/>
      <c r="ABY3" s="60"/>
      <c r="ABZ3" s="60"/>
      <c r="ACA3" s="60"/>
      <c r="ACB3" s="60"/>
      <c r="ACC3" s="60"/>
      <c r="ACD3" s="60"/>
      <c r="ACE3" s="60"/>
      <c r="ACF3" s="60"/>
      <c r="ACG3" s="60"/>
      <c r="ACH3" s="60"/>
      <c r="ACI3" s="60"/>
      <c r="ACJ3" s="60"/>
      <c r="ACK3" s="60"/>
      <c r="ACL3" s="60"/>
      <c r="ACM3" s="60"/>
      <c r="ACN3" s="60"/>
      <c r="ACO3" s="60"/>
      <c r="ACP3" s="60"/>
      <c r="ACQ3" s="60"/>
      <c r="ACR3" s="60"/>
      <c r="ACS3" s="60"/>
      <c r="ACT3" s="60"/>
      <c r="ACU3" s="60"/>
      <c r="ACV3" s="60"/>
      <c r="ACW3" s="60"/>
      <c r="ACX3" s="60"/>
      <c r="ACY3" s="60"/>
      <c r="ACZ3" s="60"/>
      <c r="ADA3" s="60"/>
      <c r="ADB3" s="60"/>
      <c r="ADC3" s="60"/>
      <c r="ADD3" s="60"/>
      <c r="ADE3" s="60"/>
      <c r="ADF3" s="60"/>
      <c r="ADG3" s="60"/>
      <c r="ADH3" s="60"/>
      <c r="ADI3" s="60"/>
      <c r="ADJ3" s="60"/>
      <c r="ADK3" s="60"/>
      <c r="ADL3" s="60"/>
      <c r="ADM3" s="60"/>
      <c r="ADN3" s="60"/>
      <c r="ADO3" s="60"/>
      <c r="ADP3" s="60"/>
      <c r="ADQ3" s="60"/>
      <c r="ADR3" s="60"/>
      <c r="ADS3" s="60"/>
      <c r="ADT3" s="60"/>
      <c r="ADU3" s="60"/>
      <c r="ADV3" s="60"/>
      <c r="ADW3" s="60"/>
      <c r="ADX3" s="60"/>
      <c r="ADY3" s="60"/>
      <c r="ADZ3" s="60"/>
      <c r="AEA3" s="60"/>
      <c r="AEB3" s="60"/>
      <c r="AEC3" s="60"/>
      <c r="AED3" s="60"/>
      <c r="AEE3" s="60"/>
      <c r="AEF3" s="60"/>
      <c r="AEG3" s="60"/>
      <c r="AEH3" s="60"/>
      <c r="AEI3" s="60"/>
      <c r="AEJ3" s="60"/>
      <c r="AEK3" s="60"/>
      <c r="AEL3" s="60"/>
      <c r="AEM3" s="60"/>
      <c r="AEN3" s="60"/>
      <c r="AEO3" s="60"/>
      <c r="AEP3" s="60"/>
      <c r="AEQ3" s="60"/>
      <c r="AER3" s="60"/>
      <c r="AES3" s="60"/>
      <c r="AET3" s="60"/>
      <c r="AEU3" s="60"/>
      <c r="AEV3" s="60"/>
      <c r="AEW3" s="60"/>
      <c r="AEX3" s="60"/>
      <c r="AEY3" s="60"/>
      <c r="AEZ3" s="60"/>
      <c r="AFA3" s="60"/>
      <c r="AFB3" s="60"/>
      <c r="AFC3" s="60"/>
      <c r="AFD3" s="60"/>
      <c r="AFE3" s="60"/>
      <c r="AFF3" s="60"/>
      <c r="AFG3" s="60"/>
      <c r="AFH3" s="60"/>
      <c r="AFI3" s="60"/>
      <c r="AFJ3" s="60"/>
      <c r="AFK3" s="60"/>
      <c r="AFL3" s="60"/>
      <c r="AFM3" s="60"/>
      <c r="AFN3" s="60"/>
      <c r="AFO3" s="60"/>
      <c r="AFP3" s="60"/>
      <c r="AFQ3" s="60"/>
      <c r="AFR3" s="60"/>
      <c r="AFS3" s="60"/>
      <c r="AFT3" s="60"/>
      <c r="AFU3" s="60"/>
      <c r="AFV3" s="60"/>
      <c r="AFW3" s="60"/>
      <c r="AFX3" s="60"/>
      <c r="AFY3" s="60"/>
      <c r="AFZ3" s="60"/>
      <c r="AGA3" s="60"/>
      <c r="AGB3" s="60"/>
      <c r="AGC3" s="60"/>
      <c r="AGD3" s="60"/>
      <c r="AGE3" s="60"/>
      <c r="AGF3" s="60"/>
      <c r="AGG3" s="60"/>
      <c r="AGH3" s="60"/>
      <c r="AGI3" s="60"/>
      <c r="AGJ3" s="60"/>
      <c r="AGK3" s="60"/>
      <c r="AGL3" s="60"/>
      <c r="AGM3" s="60"/>
      <c r="AGN3" s="60"/>
      <c r="AGO3" s="60"/>
      <c r="AGP3" s="60"/>
      <c r="AGQ3" s="60"/>
      <c r="AGR3" s="60"/>
      <c r="AGS3" s="60"/>
      <c r="AGT3" s="60"/>
      <c r="AGU3" s="60"/>
      <c r="AGV3" s="60"/>
      <c r="AGW3" s="60"/>
      <c r="AGX3" s="60"/>
      <c r="AGY3" s="60"/>
      <c r="AGZ3" s="60"/>
      <c r="AHA3" s="60"/>
      <c r="AHB3" s="60"/>
      <c r="AHC3" s="60"/>
      <c r="AHD3" s="60"/>
      <c r="AHE3" s="60"/>
      <c r="AHF3" s="60"/>
      <c r="AHG3" s="60"/>
      <c r="AHH3" s="60"/>
      <c r="AHI3" s="60"/>
      <c r="AHJ3" s="60"/>
      <c r="AHK3" s="60"/>
      <c r="AHL3" s="60"/>
      <c r="AHM3" s="60"/>
      <c r="AHN3" s="60"/>
      <c r="AHO3" s="60"/>
      <c r="AHP3" s="60"/>
      <c r="AHQ3" s="60"/>
      <c r="AHR3" s="60"/>
      <c r="AHS3" s="60"/>
      <c r="AHT3" s="60"/>
      <c r="AHU3" s="60"/>
      <c r="AHV3" s="60"/>
      <c r="AHW3" s="60"/>
      <c r="AHX3" s="60"/>
      <c r="AHY3" s="60"/>
      <c r="AHZ3" s="60"/>
      <c r="AIA3" s="60"/>
      <c r="AIB3" s="60"/>
      <c r="AIC3" s="60"/>
      <c r="AID3" s="60"/>
      <c r="AIE3" s="60"/>
      <c r="AIF3" s="60"/>
      <c r="AIG3" s="60"/>
      <c r="AIH3" s="60"/>
      <c r="AII3" s="60"/>
      <c r="AIJ3" s="60"/>
      <c r="AIK3" s="60"/>
      <c r="AIL3" s="60"/>
      <c r="AIM3" s="60"/>
      <c r="AIN3" s="60"/>
      <c r="AIO3" s="60"/>
      <c r="AIP3" s="60"/>
      <c r="AIQ3" s="60"/>
      <c r="AIR3" s="60"/>
      <c r="AIS3" s="60"/>
      <c r="AIT3" s="60"/>
      <c r="AIU3" s="60"/>
      <c r="AIV3" s="60"/>
      <c r="AIW3" s="60"/>
      <c r="AIX3" s="60"/>
      <c r="AIY3" s="60"/>
      <c r="AIZ3" s="60"/>
      <c r="AJA3" s="60"/>
      <c r="AJB3" s="60"/>
      <c r="AJC3" s="60"/>
      <c r="AJD3" s="60"/>
      <c r="AJE3" s="60"/>
      <c r="AJF3" s="60"/>
      <c r="AJG3" s="60"/>
      <c r="AJH3" s="60"/>
      <c r="AJI3" s="60"/>
      <c r="AJJ3" s="60"/>
      <c r="AJK3" s="60"/>
      <c r="AJL3" s="60"/>
      <c r="AJM3" s="60"/>
      <c r="AJN3" s="60"/>
      <c r="AJO3" s="60"/>
      <c r="AJP3" s="60"/>
      <c r="AJQ3" s="60"/>
      <c r="AJR3" s="60"/>
      <c r="AJS3" s="60"/>
      <c r="AJT3" s="60"/>
      <c r="AJU3" s="60"/>
      <c r="AJV3" s="60"/>
      <c r="AJW3" s="60"/>
      <c r="AJX3" s="60"/>
      <c r="AJY3" s="60"/>
      <c r="AJZ3" s="60"/>
      <c r="AKA3" s="60"/>
      <c r="AKB3" s="60"/>
      <c r="AKC3" s="60"/>
      <c r="AKD3" s="60"/>
      <c r="AKE3" s="60"/>
      <c r="AKF3" s="60"/>
      <c r="AKG3" s="60"/>
      <c r="AKH3" s="60"/>
      <c r="AKI3" s="60"/>
      <c r="AKJ3" s="60"/>
      <c r="AKK3" s="60"/>
      <c r="AKL3" s="60"/>
      <c r="AKM3" s="60"/>
      <c r="AKN3" s="60"/>
      <c r="AKO3" s="60"/>
      <c r="AKP3" s="60"/>
      <c r="AKQ3" s="60"/>
      <c r="AKR3" s="60"/>
      <c r="AKS3" s="60"/>
      <c r="AKT3" s="60"/>
      <c r="AKU3" s="60"/>
      <c r="AKV3" s="60"/>
      <c r="AKW3" s="60"/>
      <c r="AKX3" s="60"/>
      <c r="AKY3" s="60"/>
      <c r="AKZ3" s="60"/>
      <c r="ALA3" s="60"/>
      <c r="ALB3" s="60"/>
      <c r="ALC3" s="60"/>
      <c r="ALD3" s="60"/>
      <c r="ALE3" s="60"/>
      <c r="ALF3" s="60"/>
      <c r="ALG3" s="60"/>
      <c r="ALH3" s="60"/>
      <c r="ALI3" s="60"/>
      <c r="ALJ3" s="60"/>
      <c r="ALK3" s="60"/>
      <c r="ALL3" s="60"/>
      <c r="ALM3" s="60"/>
      <c r="ALN3" s="60"/>
      <c r="ALO3" s="60"/>
      <c r="ALP3" s="60"/>
      <c r="ALQ3" s="60"/>
      <c r="ALR3" s="60"/>
      <c r="ALS3" s="60"/>
      <c r="ALT3" s="60"/>
      <c r="ALU3" s="60"/>
      <c r="ALV3" s="60"/>
      <c r="ALW3" s="60"/>
      <c r="ALX3" s="60"/>
      <c r="ALY3" s="60"/>
      <c r="ALZ3" s="60"/>
      <c r="AMA3" s="60"/>
      <c r="AMB3" s="60"/>
      <c r="AMC3" s="60"/>
      <c r="AMD3" s="60"/>
      <c r="AME3" s="60"/>
      <c r="AMF3" s="60"/>
      <c r="AMG3" s="60"/>
      <c r="AMH3" s="60"/>
      <c r="AMI3" s="60"/>
      <c r="AMJ3" s="60"/>
      <c r="AMK3" s="60"/>
      <c r="AML3" s="60"/>
      <c r="AMM3" s="60"/>
      <c r="AMN3" s="60"/>
      <c r="AMO3" s="60"/>
      <c r="AMP3" s="60"/>
      <c r="AMQ3" s="60"/>
      <c r="AMR3" s="60"/>
      <c r="AMS3" s="60"/>
      <c r="AMT3" s="60"/>
      <c r="AMU3" s="60"/>
      <c r="AMV3" s="60"/>
      <c r="AMW3" s="60"/>
      <c r="AMX3" s="60"/>
      <c r="AMY3" s="60"/>
      <c r="AMZ3" s="60"/>
      <c r="ANA3" s="60"/>
      <c r="ANB3" s="60"/>
      <c r="ANC3" s="60"/>
      <c r="AND3" s="60"/>
      <c r="ANE3" s="60"/>
      <c r="ANF3" s="60"/>
      <c r="ANG3" s="60"/>
      <c r="ANH3" s="60"/>
      <c r="ANI3" s="60"/>
      <c r="ANJ3" s="60"/>
      <c r="ANK3" s="60"/>
      <c r="ANL3" s="60"/>
      <c r="ANM3" s="60"/>
      <c r="ANN3" s="60"/>
      <c r="ANO3" s="60"/>
      <c r="ANP3" s="60"/>
      <c r="ANQ3" s="60"/>
      <c r="ANR3" s="60"/>
      <c r="ANS3" s="60"/>
      <c r="ANT3" s="60"/>
      <c r="ANU3" s="60"/>
      <c r="ANV3" s="60"/>
      <c r="ANW3" s="60"/>
      <c r="ANX3" s="60"/>
      <c r="ANY3" s="60"/>
      <c r="ANZ3" s="60"/>
      <c r="AOA3" s="60"/>
      <c r="AOB3" s="60"/>
      <c r="AOC3" s="60"/>
      <c r="AOD3" s="60"/>
      <c r="AOE3" s="60"/>
      <c r="AOF3" s="60"/>
      <c r="AOG3" s="60"/>
      <c r="AOH3" s="60"/>
      <c r="AOI3" s="60"/>
      <c r="AOJ3" s="60"/>
      <c r="AOK3" s="60"/>
      <c r="AOL3" s="60"/>
      <c r="AOM3" s="60"/>
      <c r="AON3" s="60"/>
      <c r="AOO3" s="60"/>
      <c r="AOP3" s="60"/>
      <c r="AOQ3" s="60"/>
      <c r="AOR3" s="60"/>
      <c r="AOS3" s="60"/>
      <c r="AOT3" s="60"/>
      <c r="AOU3" s="60"/>
      <c r="AOV3" s="60"/>
      <c r="AOW3" s="60"/>
      <c r="AOX3" s="60"/>
      <c r="AOY3" s="60"/>
      <c r="AOZ3" s="60"/>
      <c r="APA3" s="60"/>
      <c r="APB3" s="60"/>
      <c r="APC3" s="60"/>
      <c r="APD3" s="60"/>
      <c r="APE3" s="60"/>
      <c r="APF3" s="60"/>
      <c r="APG3" s="60"/>
      <c r="APH3" s="60"/>
      <c r="API3" s="60"/>
      <c r="APJ3" s="60"/>
      <c r="APK3" s="60"/>
      <c r="APL3" s="60"/>
      <c r="APM3" s="60"/>
      <c r="APN3" s="60"/>
      <c r="APO3" s="60"/>
      <c r="APP3" s="60"/>
      <c r="APQ3" s="60"/>
      <c r="APR3" s="60"/>
      <c r="APS3" s="60"/>
      <c r="APT3" s="60"/>
      <c r="APU3" s="60"/>
      <c r="APV3" s="60"/>
      <c r="APW3" s="60"/>
      <c r="APX3" s="60"/>
      <c r="APY3" s="60"/>
      <c r="APZ3" s="60"/>
      <c r="AQA3" s="60"/>
      <c r="AQB3" s="60"/>
      <c r="AQC3" s="60"/>
      <c r="AQD3" s="60"/>
      <c r="AQE3" s="60"/>
      <c r="AQF3" s="60"/>
      <c r="AQG3" s="60"/>
      <c r="AQH3" s="60"/>
      <c r="AQI3" s="60"/>
      <c r="AQJ3" s="60"/>
      <c r="AQK3" s="60"/>
      <c r="AQL3" s="60"/>
      <c r="AQM3" s="60"/>
      <c r="AQN3" s="60"/>
      <c r="AQO3" s="60"/>
      <c r="AQP3" s="60"/>
      <c r="AQQ3" s="60"/>
      <c r="AQR3" s="60"/>
      <c r="AQS3" s="60"/>
      <c r="AQT3" s="60"/>
      <c r="AQU3" s="60"/>
      <c r="AQV3" s="60"/>
      <c r="AQW3" s="60"/>
      <c r="AQX3" s="60"/>
      <c r="AQY3" s="60"/>
      <c r="AQZ3" s="60"/>
      <c r="ARA3" s="60"/>
      <c r="ARB3" s="60"/>
      <c r="ARC3" s="60"/>
      <c r="ARD3" s="60"/>
      <c r="ARE3" s="60"/>
      <c r="ARF3" s="60"/>
      <c r="ARG3" s="60"/>
      <c r="ARH3" s="60"/>
      <c r="ARI3" s="60"/>
      <c r="ARJ3" s="60"/>
      <c r="ARK3" s="60"/>
      <c r="ARL3" s="60"/>
      <c r="ARM3" s="60"/>
      <c r="ARN3" s="60"/>
      <c r="ARO3" s="60"/>
      <c r="ARP3" s="60"/>
      <c r="ARQ3" s="60"/>
      <c r="ARR3" s="60"/>
      <c r="ARS3" s="60"/>
      <c r="ART3" s="60"/>
      <c r="ARU3" s="60"/>
      <c r="ARV3" s="60"/>
      <c r="ARW3" s="60"/>
      <c r="ARX3" s="60"/>
      <c r="ARY3" s="60"/>
      <c r="ARZ3" s="60"/>
      <c r="ASA3" s="60"/>
      <c r="ASB3" s="60"/>
      <c r="ASC3" s="60"/>
      <c r="ASD3" s="60"/>
      <c r="ASE3" s="60"/>
      <c r="ASF3" s="60"/>
      <c r="ASG3" s="60"/>
      <c r="ASH3" s="60"/>
      <c r="ASI3" s="60"/>
      <c r="ASJ3" s="60"/>
      <c r="ASK3" s="60"/>
      <c r="ASL3" s="60"/>
      <c r="ASM3" s="60"/>
      <c r="ASN3" s="60"/>
      <c r="ASO3" s="60"/>
      <c r="ASP3" s="60"/>
      <c r="ASQ3" s="60"/>
      <c r="ASR3" s="60"/>
      <c r="ASS3" s="60"/>
      <c r="AST3" s="60"/>
      <c r="ASU3" s="60"/>
      <c r="ASV3" s="60"/>
      <c r="ASW3" s="60"/>
      <c r="ASX3" s="60"/>
      <c r="ASY3" s="60"/>
      <c r="ASZ3" s="60"/>
      <c r="ATA3" s="60"/>
      <c r="ATB3" s="60"/>
      <c r="ATC3" s="60"/>
      <c r="ATD3" s="60"/>
      <c r="ATE3" s="60"/>
      <c r="ATF3" s="60"/>
      <c r="ATG3" s="60"/>
      <c r="ATH3" s="60"/>
      <c r="ATI3" s="60"/>
      <c r="ATJ3" s="60"/>
      <c r="ATK3" s="60"/>
      <c r="ATL3" s="60"/>
      <c r="ATM3" s="60"/>
      <c r="ATN3" s="60"/>
      <c r="ATO3" s="60"/>
      <c r="ATP3" s="60"/>
      <c r="ATQ3" s="60"/>
      <c r="ATR3" s="60"/>
      <c r="ATS3" s="60"/>
      <c r="ATT3" s="60"/>
      <c r="ATU3" s="60"/>
      <c r="ATV3" s="60"/>
      <c r="ATW3" s="60"/>
      <c r="ATX3" s="60"/>
      <c r="ATY3" s="60"/>
      <c r="ATZ3" s="60"/>
      <c r="AUA3" s="60"/>
      <c r="AUB3" s="60"/>
      <c r="AUC3" s="60"/>
      <c r="AUD3" s="60"/>
      <c r="AUE3" s="60"/>
      <c r="AUF3" s="60"/>
      <c r="AUG3" s="60"/>
      <c r="AUH3" s="60"/>
      <c r="AUI3" s="60"/>
      <c r="AUJ3" s="60"/>
      <c r="AUK3" s="60"/>
      <c r="AUL3" s="60"/>
      <c r="AUM3" s="60"/>
      <c r="AUN3" s="60"/>
      <c r="AUO3" s="60"/>
      <c r="AUP3" s="60"/>
      <c r="AUQ3" s="60"/>
      <c r="AUR3" s="60"/>
      <c r="AUS3" s="60"/>
      <c r="AUT3" s="60"/>
      <c r="AUU3" s="60"/>
      <c r="AUV3" s="60"/>
      <c r="AUW3" s="60"/>
      <c r="AUX3" s="60"/>
      <c r="AUY3" s="60"/>
      <c r="AUZ3" s="60"/>
      <c r="AVA3" s="60"/>
      <c r="AVB3" s="60"/>
      <c r="AVC3" s="60"/>
      <c r="AVD3" s="60"/>
      <c r="AVE3" s="60"/>
      <c r="AVF3" s="60"/>
      <c r="AVG3" s="60"/>
      <c r="AVH3" s="60"/>
      <c r="AVI3" s="60"/>
      <c r="AVJ3" s="60"/>
      <c r="AVK3" s="60"/>
      <c r="AVL3" s="60"/>
      <c r="AVM3" s="60"/>
      <c r="AVN3" s="60"/>
      <c r="AVO3" s="60"/>
      <c r="AVP3" s="60"/>
      <c r="AVQ3" s="60"/>
      <c r="AVR3" s="60"/>
      <c r="AVS3" s="60"/>
      <c r="AVT3" s="60"/>
      <c r="AVU3" s="60"/>
      <c r="AVV3" s="60"/>
      <c r="AVW3" s="60"/>
      <c r="AVX3" s="60"/>
      <c r="AVY3" s="60"/>
      <c r="AVZ3" s="60"/>
      <c r="AWA3" s="60"/>
      <c r="AWB3" s="60"/>
      <c r="AWC3" s="60"/>
      <c r="AWD3" s="60"/>
      <c r="AWE3" s="60"/>
      <c r="AWF3" s="60"/>
      <c r="AWG3" s="60"/>
      <c r="AWH3" s="60"/>
      <c r="AWI3" s="60"/>
      <c r="AWJ3" s="60"/>
      <c r="AWK3" s="60"/>
      <c r="AWL3" s="60"/>
      <c r="AWM3" s="60"/>
      <c r="AWN3" s="60"/>
      <c r="AWO3" s="60"/>
      <c r="AWP3" s="60"/>
      <c r="AWQ3" s="60"/>
      <c r="AWR3" s="60"/>
      <c r="AWS3" s="60"/>
      <c r="AWT3" s="60"/>
      <c r="AWU3" s="60"/>
      <c r="AWV3" s="60"/>
      <c r="AWW3" s="60"/>
      <c r="AWX3" s="60"/>
      <c r="AWY3" s="60"/>
      <c r="AWZ3" s="60"/>
      <c r="AXA3" s="60"/>
      <c r="AXB3" s="60"/>
      <c r="AXC3" s="60"/>
      <c r="AXD3" s="60"/>
      <c r="AXE3" s="60"/>
      <c r="AXF3" s="60"/>
      <c r="AXG3" s="60"/>
      <c r="AXH3" s="60"/>
      <c r="AXI3" s="60"/>
      <c r="AXJ3" s="60"/>
      <c r="AXK3" s="60"/>
      <c r="AXL3" s="60"/>
      <c r="AXM3" s="60"/>
      <c r="AXN3" s="60"/>
      <c r="AXO3" s="60"/>
      <c r="AXP3" s="60"/>
      <c r="AXQ3" s="60"/>
      <c r="AXR3" s="60"/>
      <c r="AXS3" s="60"/>
      <c r="AXT3" s="60"/>
      <c r="AXU3" s="60"/>
      <c r="AXV3" s="60"/>
      <c r="AXW3" s="60"/>
      <c r="AXX3" s="60"/>
      <c r="AXY3" s="60"/>
      <c r="AXZ3" s="60"/>
      <c r="AYA3" s="60"/>
      <c r="AYB3" s="60"/>
      <c r="AYC3" s="60"/>
      <c r="AYD3" s="60"/>
      <c r="AYE3" s="60"/>
      <c r="AYF3" s="60"/>
      <c r="AYG3" s="60"/>
      <c r="AYH3" s="60"/>
      <c r="AYI3" s="60"/>
      <c r="AYJ3" s="60"/>
      <c r="AYK3" s="60"/>
      <c r="AYL3" s="60"/>
      <c r="AYM3" s="60"/>
      <c r="AYN3" s="60"/>
      <c r="AYO3" s="60"/>
      <c r="AYP3" s="60"/>
      <c r="AYQ3" s="60"/>
      <c r="AYR3" s="60"/>
      <c r="AYS3" s="60"/>
      <c r="AYT3" s="60"/>
      <c r="AYU3" s="60"/>
      <c r="AYV3" s="60"/>
      <c r="AYW3" s="60"/>
      <c r="AYX3" s="60"/>
      <c r="AYY3" s="60"/>
      <c r="AYZ3" s="60"/>
      <c r="AZA3" s="60"/>
      <c r="AZB3" s="60"/>
      <c r="AZC3" s="60"/>
      <c r="AZD3" s="60"/>
      <c r="AZE3" s="60"/>
      <c r="AZF3" s="60"/>
      <c r="AZG3" s="60"/>
      <c r="AZH3" s="60"/>
      <c r="AZI3" s="60"/>
      <c r="AZJ3" s="60"/>
      <c r="AZK3" s="60"/>
      <c r="AZL3" s="60"/>
      <c r="AZM3" s="60"/>
      <c r="AZN3" s="60"/>
      <c r="AZO3" s="60"/>
      <c r="AZP3" s="60"/>
      <c r="AZQ3" s="60"/>
      <c r="AZR3" s="60"/>
      <c r="AZS3" s="60"/>
      <c r="AZT3" s="60"/>
      <c r="AZU3" s="60"/>
      <c r="AZV3" s="60"/>
      <c r="AZW3" s="60"/>
      <c r="AZX3" s="60"/>
      <c r="AZY3" s="60"/>
      <c r="AZZ3" s="60"/>
      <c r="BAA3" s="60"/>
      <c r="BAB3" s="60"/>
      <c r="BAC3" s="60"/>
      <c r="BAD3" s="60"/>
      <c r="BAE3" s="60"/>
      <c r="BAF3" s="60"/>
      <c r="BAG3" s="60"/>
      <c r="BAH3" s="60"/>
      <c r="BAI3" s="60"/>
      <c r="BAJ3" s="60"/>
      <c r="BAK3" s="60"/>
      <c r="BAL3" s="60"/>
      <c r="BAM3" s="60"/>
      <c r="BAN3" s="60"/>
      <c r="BAO3" s="60"/>
      <c r="BAP3" s="60"/>
      <c r="BAQ3" s="60"/>
      <c r="BAR3" s="60"/>
      <c r="BAS3" s="60"/>
      <c r="BAT3" s="60"/>
      <c r="BAU3" s="60"/>
      <c r="BAV3" s="60"/>
      <c r="BAW3" s="60"/>
      <c r="BAX3" s="60"/>
      <c r="BAY3" s="60"/>
      <c r="BAZ3" s="60"/>
      <c r="BBA3" s="60"/>
      <c r="BBB3" s="60"/>
      <c r="BBC3" s="60"/>
      <c r="BBD3" s="60"/>
      <c r="BBE3" s="60"/>
      <c r="BBF3" s="60"/>
      <c r="BBG3" s="60"/>
      <c r="BBH3" s="60"/>
      <c r="BBI3" s="60"/>
      <c r="BBJ3" s="60"/>
      <c r="BBK3" s="60"/>
      <c r="BBL3" s="60"/>
      <c r="BBM3" s="60"/>
      <c r="BBN3" s="60"/>
      <c r="BBO3" s="60"/>
      <c r="BBP3" s="60"/>
      <c r="BBQ3" s="60"/>
      <c r="BBR3" s="60"/>
      <c r="BBS3" s="60"/>
      <c r="BBT3" s="60"/>
      <c r="BBU3" s="60"/>
      <c r="BBV3" s="60"/>
      <c r="BBW3" s="60"/>
      <c r="BBX3" s="60"/>
      <c r="BBY3" s="60"/>
      <c r="BBZ3" s="60"/>
      <c r="BCA3" s="60"/>
      <c r="BCB3" s="60"/>
      <c r="BCC3" s="60"/>
      <c r="BCD3" s="60"/>
      <c r="BCE3" s="60"/>
      <c r="BCF3" s="60"/>
      <c r="BCG3" s="60"/>
      <c r="BCH3" s="60"/>
      <c r="BCI3" s="60"/>
      <c r="BCJ3" s="60"/>
      <c r="BCK3" s="60"/>
      <c r="BCL3" s="60"/>
      <c r="BCM3" s="60"/>
      <c r="BCN3" s="60"/>
      <c r="BCO3" s="60"/>
      <c r="BCP3" s="60"/>
      <c r="BCQ3" s="60"/>
      <c r="BCR3" s="60"/>
      <c r="BCS3" s="60"/>
      <c r="BCT3" s="60"/>
      <c r="BCU3" s="60"/>
      <c r="BCV3" s="60"/>
      <c r="BCW3" s="60"/>
      <c r="BCX3" s="60"/>
      <c r="BCY3" s="60"/>
      <c r="BCZ3" s="60"/>
      <c r="BDA3" s="60"/>
      <c r="BDB3" s="60"/>
      <c r="BDC3" s="60"/>
      <c r="BDD3" s="60"/>
      <c r="BDE3" s="60"/>
      <c r="BDF3" s="60"/>
      <c r="BDG3" s="60"/>
      <c r="BDH3" s="60"/>
      <c r="BDI3" s="60"/>
      <c r="BDJ3" s="60"/>
      <c r="BDK3" s="60"/>
      <c r="BDL3" s="60"/>
      <c r="BDM3" s="60"/>
      <c r="BDN3" s="60"/>
      <c r="BDO3" s="60"/>
      <c r="BDP3" s="60"/>
      <c r="BDQ3" s="60"/>
      <c r="BDR3" s="60"/>
      <c r="BDS3" s="60"/>
      <c r="BDT3" s="60"/>
      <c r="BDU3" s="60"/>
      <c r="BDV3" s="60"/>
      <c r="BDW3" s="60"/>
      <c r="BDX3" s="60"/>
      <c r="BDY3" s="60"/>
      <c r="BDZ3" s="60"/>
      <c r="BEA3" s="60"/>
      <c r="BEB3" s="60"/>
      <c r="BEC3" s="60"/>
      <c r="BED3" s="60"/>
      <c r="BEE3" s="60"/>
      <c r="BEF3" s="60"/>
      <c r="BEG3" s="60"/>
      <c r="BEH3" s="60"/>
      <c r="BEI3" s="60"/>
      <c r="BEJ3" s="60"/>
      <c r="BEK3" s="60"/>
      <c r="BEL3" s="60"/>
      <c r="BEM3" s="60"/>
      <c r="BEN3" s="60"/>
      <c r="BEO3" s="60"/>
      <c r="BEP3" s="60"/>
      <c r="BEQ3" s="60"/>
      <c r="BER3" s="60"/>
      <c r="BES3" s="60"/>
      <c r="BET3" s="60"/>
      <c r="BEU3" s="60"/>
      <c r="BEV3" s="60"/>
      <c r="BEW3" s="60"/>
      <c r="BEX3" s="60"/>
      <c r="BEY3" s="60"/>
      <c r="BEZ3" s="60"/>
      <c r="BFA3" s="60"/>
      <c r="BFB3" s="60"/>
      <c r="BFC3" s="60"/>
      <c r="BFD3" s="60"/>
      <c r="BFE3" s="60"/>
      <c r="BFF3" s="60"/>
      <c r="BFG3" s="60"/>
      <c r="BFH3" s="60"/>
      <c r="BFI3" s="60"/>
      <c r="BFJ3" s="60"/>
      <c r="BFK3" s="60"/>
      <c r="BFL3" s="60"/>
      <c r="BFM3" s="60"/>
      <c r="BFN3" s="60"/>
      <c r="BFO3" s="60"/>
      <c r="BFP3" s="60"/>
      <c r="BFQ3" s="60"/>
      <c r="BFR3" s="60"/>
      <c r="BFS3" s="60"/>
      <c r="BFT3" s="60"/>
      <c r="BFU3" s="60"/>
      <c r="BFV3" s="60"/>
      <c r="BFW3" s="60"/>
      <c r="BFX3" s="60"/>
      <c r="BFY3" s="60"/>
      <c r="BFZ3" s="60"/>
      <c r="BGA3" s="60"/>
      <c r="BGB3" s="60"/>
      <c r="BGC3" s="60"/>
      <c r="BGD3" s="60"/>
      <c r="BGE3" s="60"/>
      <c r="BGF3" s="60"/>
      <c r="BGG3" s="60"/>
      <c r="BGH3" s="60"/>
      <c r="BGI3" s="60"/>
      <c r="BGJ3" s="60"/>
      <c r="BGK3" s="60"/>
      <c r="BGL3" s="60"/>
      <c r="BGM3" s="60"/>
      <c r="BGN3" s="60"/>
      <c r="BGO3" s="60"/>
      <c r="BGP3" s="60"/>
      <c r="BGQ3" s="60"/>
      <c r="BGR3" s="60"/>
      <c r="BGS3" s="60"/>
      <c r="BGT3" s="60"/>
      <c r="BGU3" s="60"/>
      <c r="BGV3" s="60"/>
      <c r="BGW3" s="60"/>
      <c r="BGX3" s="60"/>
      <c r="BGY3" s="60"/>
      <c r="BGZ3" s="60"/>
      <c r="BHA3" s="60"/>
      <c r="BHB3" s="60"/>
      <c r="BHC3" s="60"/>
      <c r="BHD3" s="60"/>
      <c r="BHE3" s="60"/>
      <c r="BHF3" s="60"/>
      <c r="BHG3" s="60"/>
      <c r="BHH3" s="60"/>
      <c r="BHI3" s="60"/>
      <c r="BHJ3" s="60"/>
      <c r="BHK3" s="60"/>
      <c r="BHL3" s="60"/>
      <c r="BHM3" s="60"/>
      <c r="BHN3" s="60"/>
      <c r="BHO3" s="60"/>
      <c r="BHP3" s="60"/>
      <c r="BHQ3" s="60"/>
      <c r="BHR3" s="60"/>
      <c r="BHS3" s="60"/>
      <c r="BHT3" s="60"/>
      <c r="BHU3" s="60"/>
      <c r="BHV3" s="60"/>
      <c r="BHW3" s="60"/>
      <c r="BHX3" s="60"/>
      <c r="BHY3" s="60"/>
      <c r="BHZ3" s="60"/>
      <c r="BIA3" s="60"/>
      <c r="BIB3" s="60"/>
      <c r="BIC3" s="60"/>
      <c r="BID3" s="60"/>
      <c r="BIE3" s="60"/>
      <c r="BIF3" s="60"/>
      <c r="BIG3" s="60"/>
      <c r="BIH3" s="60"/>
      <c r="BII3" s="60"/>
      <c r="BIJ3" s="60"/>
      <c r="BIK3" s="60"/>
      <c r="BIL3" s="60"/>
      <c r="BIM3" s="60"/>
      <c r="BIN3" s="60"/>
      <c r="BIO3" s="60"/>
      <c r="BIP3" s="60"/>
      <c r="BIQ3" s="60"/>
      <c r="BIR3" s="60"/>
      <c r="BIS3" s="60"/>
      <c r="BIT3" s="60"/>
      <c r="BIU3" s="60"/>
      <c r="BIV3" s="60"/>
      <c r="BIW3" s="60"/>
      <c r="BIX3" s="60"/>
      <c r="BIY3" s="60"/>
      <c r="BIZ3" s="60"/>
      <c r="BJA3" s="60"/>
      <c r="BJB3" s="60"/>
      <c r="BJC3" s="60"/>
      <c r="BJD3" s="60"/>
      <c r="BJE3" s="60"/>
      <c r="BJF3" s="60"/>
      <c r="BJG3" s="60"/>
      <c r="BJH3" s="60"/>
      <c r="BJI3" s="60"/>
      <c r="BJJ3" s="60"/>
      <c r="BJK3" s="60"/>
      <c r="BJL3" s="60"/>
      <c r="BJM3" s="60"/>
      <c r="BJN3" s="60"/>
      <c r="BJO3" s="60"/>
      <c r="BJP3" s="60"/>
      <c r="BJQ3" s="60"/>
      <c r="BJR3" s="60"/>
      <c r="BJS3" s="60"/>
      <c r="BJT3" s="60"/>
      <c r="BJU3" s="60"/>
      <c r="BJV3" s="60"/>
      <c r="BJW3" s="60"/>
      <c r="BJX3" s="60"/>
      <c r="BJY3" s="60"/>
      <c r="BJZ3" s="60"/>
      <c r="BKA3" s="60"/>
      <c r="BKB3" s="60"/>
      <c r="BKC3" s="60"/>
      <c r="BKD3" s="60"/>
      <c r="BKE3" s="60"/>
      <c r="BKF3" s="60"/>
      <c r="BKG3" s="60"/>
      <c r="BKH3" s="60"/>
      <c r="BKI3" s="60"/>
      <c r="BKJ3" s="60"/>
      <c r="BKK3" s="60"/>
      <c r="BKL3" s="60"/>
      <c r="BKM3" s="60"/>
      <c r="BKN3" s="60"/>
      <c r="BKO3" s="60"/>
      <c r="BKP3" s="60"/>
      <c r="BKQ3" s="60"/>
      <c r="BKR3" s="60"/>
      <c r="BKS3" s="60"/>
      <c r="BKT3" s="60"/>
      <c r="BKU3" s="60"/>
      <c r="BKV3" s="60"/>
      <c r="BKW3" s="60"/>
      <c r="BKX3" s="60"/>
      <c r="BKY3" s="60"/>
      <c r="BKZ3" s="60"/>
      <c r="BLA3" s="60"/>
      <c r="BLB3" s="60"/>
      <c r="BLC3" s="60"/>
      <c r="BLD3" s="60"/>
      <c r="BLE3" s="60"/>
      <c r="BLF3" s="60"/>
      <c r="BLG3" s="60"/>
      <c r="BLH3" s="60"/>
      <c r="BLI3" s="60"/>
      <c r="BLJ3" s="60"/>
      <c r="BLK3" s="60"/>
      <c r="BLL3" s="60"/>
      <c r="BLM3" s="60"/>
      <c r="BLN3" s="60"/>
      <c r="BLO3" s="60"/>
      <c r="BLP3" s="60"/>
      <c r="BLQ3" s="60"/>
      <c r="BLR3" s="60"/>
      <c r="BLS3" s="60"/>
      <c r="BLT3" s="60"/>
      <c r="BLU3" s="60"/>
      <c r="BLV3" s="60"/>
      <c r="BLW3" s="60"/>
      <c r="BLX3" s="60"/>
      <c r="BLY3" s="60"/>
      <c r="BLZ3" s="60"/>
      <c r="BMA3" s="60"/>
      <c r="BMB3" s="60"/>
      <c r="BMC3" s="60"/>
      <c r="BMD3" s="60"/>
      <c r="BME3" s="60"/>
      <c r="BMF3" s="60"/>
      <c r="BMG3" s="60"/>
      <c r="BMH3" s="60"/>
      <c r="BMI3" s="60"/>
      <c r="BMJ3" s="60"/>
      <c r="BMK3" s="60"/>
      <c r="BML3" s="60"/>
      <c r="BMM3" s="60"/>
      <c r="BMN3" s="60"/>
      <c r="BMO3" s="60"/>
      <c r="BMP3" s="60"/>
      <c r="BMQ3" s="60"/>
      <c r="BMR3" s="60"/>
      <c r="BMS3" s="60"/>
      <c r="BMT3" s="60"/>
      <c r="BMU3" s="60"/>
      <c r="BMV3" s="60"/>
      <c r="BMW3" s="60"/>
      <c r="BMX3" s="60"/>
      <c r="BMY3" s="60"/>
      <c r="BMZ3" s="60"/>
      <c r="BNA3" s="60"/>
      <c r="BNB3" s="60"/>
      <c r="BNC3" s="60"/>
      <c r="BND3" s="60"/>
      <c r="BNE3" s="60"/>
      <c r="BNF3" s="60"/>
      <c r="BNG3" s="60"/>
      <c r="BNH3" s="60"/>
      <c r="BNI3" s="60"/>
      <c r="BNJ3" s="60"/>
      <c r="BNK3" s="60"/>
      <c r="BNL3" s="60"/>
      <c r="BNM3" s="60"/>
      <c r="BNN3" s="60"/>
      <c r="BNO3" s="60"/>
      <c r="BNP3" s="60"/>
      <c r="BNQ3" s="60"/>
      <c r="BNR3" s="60"/>
      <c r="BNS3" s="60"/>
      <c r="BNT3" s="60"/>
      <c r="BNU3" s="60"/>
      <c r="BNV3" s="60"/>
      <c r="BNW3" s="60"/>
      <c r="BNX3" s="60"/>
      <c r="BNY3" s="60"/>
      <c r="BNZ3" s="60"/>
      <c r="BOA3" s="60"/>
      <c r="BOB3" s="60"/>
      <c r="BOC3" s="60"/>
      <c r="BOD3" s="60"/>
      <c r="BOE3" s="60"/>
      <c r="BOF3" s="60"/>
      <c r="BOG3" s="60"/>
      <c r="BOH3" s="60"/>
      <c r="BOI3" s="60"/>
      <c r="BOJ3" s="60"/>
      <c r="BOK3" s="60"/>
      <c r="BOL3" s="60"/>
      <c r="BOM3" s="60"/>
      <c r="BON3" s="60"/>
      <c r="BOO3" s="60"/>
      <c r="BOP3" s="60"/>
      <c r="BOQ3" s="60"/>
      <c r="BOR3" s="60"/>
      <c r="BOS3" s="60"/>
      <c r="BOT3" s="60"/>
      <c r="BOU3" s="60"/>
      <c r="BOV3" s="60"/>
      <c r="BOW3" s="60"/>
      <c r="BOX3" s="60"/>
      <c r="BOY3" s="60"/>
      <c r="BOZ3" s="60"/>
      <c r="BPA3" s="60"/>
      <c r="BPB3" s="60"/>
      <c r="BPC3" s="60"/>
      <c r="BPD3" s="60"/>
      <c r="BPE3" s="60"/>
      <c r="BPF3" s="60"/>
      <c r="BPG3" s="60"/>
      <c r="BPH3" s="60"/>
      <c r="BPI3" s="60"/>
      <c r="BPJ3" s="60"/>
      <c r="BPK3" s="60"/>
      <c r="BPL3" s="60"/>
      <c r="BPM3" s="60"/>
      <c r="BPN3" s="60"/>
      <c r="BPO3" s="60"/>
      <c r="BPP3" s="60"/>
      <c r="BPQ3" s="60"/>
      <c r="BPR3" s="60"/>
      <c r="BPS3" s="60"/>
      <c r="BPT3" s="60"/>
      <c r="BPU3" s="60"/>
      <c r="BPV3" s="60"/>
      <c r="BPW3" s="60"/>
      <c r="BPX3" s="60"/>
      <c r="BPY3" s="60"/>
      <c r="BPZ3" s="60"/>
      <c r="BQA3" s="60"/>
      <c r="BQB3" s="60"/>
      <c r="BQC3" s="60"/>
      <c r="BQD3" s="60"/>
      <c r="BQE3" s="60"/>
      <c r="BQF3" s="60"/>
      <c r="BQG3" s="60"/>
      <c r="BQH3" s="60"/>
      <c r="BQI3" s="60"/>
      <c r="BQJ3" s="60"/>
      <c r="BQK3" s="60"/>
      <c r="BQL3" s="60"/>
      <c r="BQM3" s="60"/>
      <c r="BQN3" s="60"/>
      <c r="BQO3" s="60"/>
      <c r="BQP3" s="60"/>
      <c r="BQQ3" s="60"/>
      <c r="BQR3" s="60"/>
      <c r="BQS3" s="60"/>
      <c r="BQT3" s="60"/>
      <c r="BQU3" s="60"/>
      <c r="BQV3" s="60"/>
      <c r="BQW3" s="60"/>
      <c r="BQX3" s="60"/>
      <c r="BQY3" s="60"/>
      <c r="BQZ3" s="60"/>
      <c r="BRA3" s="60"/>
      <c r="BRB3" s="60"/>
      <c r="BRC3" s="60"/>
      <c r="BRD3" s="60"/>
      <c r="BRE3" s="60"/>
      <c r="BRF3" s="60"/>
      <c r="BRG3" s="60"/>
      <c r="BRH3" s="60"/>
      <c r="BRI3" s="60"/>
      <c r="BRJ3" s="60"/>
      <c r="BRK3" s="60"/>
      <c r="BRL3" s="60"/>
      <c r="BRM3" s="60"/>
      <c r="BRN3" s="60"/>
      <c r="BRO3" s="60"/>
      <c r="BRP3" s="60"/>
      <c r="BRQ3" s="60"/>
      <c r="BRR3" s="60"/>
      <c r="BRS3" s="60"/>
      <c r="BRT3" s="60"/>
      <c r="BRU3" s="60"/>
      <c r="BRV3" s="60"/>
      <c r="BRW3" s="60"/>
      <c r="BRX3" s="60"/>
      <c r="BRY3" s="60"/>
      <c r="BRZ3" s="60"/>
      <c r="BSA3" s="60"/>
      <c r="BSB3" s="60"/>
      <c r="BSC3" s="60"/>
      <c r="BSD3" s="60"/>
      <c r="BSE3" s="60"/>
      <c r="BSF3" s="60"/>
      <c r="BSG3" s="60"/>
      <c r="BSH3" s="60"/>
      <c r="BSI3" s="60"/>
      <c r="BSJ3" s="60"/>
      <c r="BSK3" s="60"/>
      <c r="BSL3" s="60"/>
      <c r="BSM3" s="60"/>
      <c r="BSN3" s="60"/>
      <c r="BSO3" s="60"/>
      <c r="BSP3" s="60"/>
      <c r="BSQ3" s="60"/>
      <c r="BSR3" s="60"/>
      <c r="BSS3" s="60"/>
      <c r="BST3" s="60"/>
      <c r="BSU3" s="60"/>
      <c r="BSV3" s="60"/>
      <c r="BSW3" s="60"/>
      <c r="BSX3" s="60"/>
      <c r="BSY3" s="60"/>
      <c r="BSZ3" s="60"/>
      <c r="BTA3" s="60"/>
      <c r="BTB3" s="60"/>
      <c r="BTC3" s="60"/>
      <c r="BTD3" s="60"/>
      <c r="BTE3" s="60"/>
      <c r="BTF3" s="60"/>
      <c r="BTG3" s="60"/>
      <c r="BTH3" s="60"/>
      <c r="BTI3" s="60"/>
      <c r="BTJ3" s="60"/>
      <c r="BTK3" s="60"/>
      <c r="BTL3" s="60"/>
      <c r="BTM3" s="60"/>
      <c r="BTN3" s="60"/>
      <c r="BTO3" s="60"/>
      <c r="BTP3" s="60"/>
      <c r="BTQ3" s="60"/>
      <c r="BTR3" s="60"/>
      <c r="BTS3" s="60"/>
      <c r="BTT3" s="60"/>
      <c r="BTU3" s="60"/>
      <c r="BTV3" s="60"/>
      <c r="BTW3" s="60"/>
      <c r="BTX3" s="60"/>
      <c r="BTY3" s="60"/>
      <c r="BTZ3" s="60"/>
      <c r="BUA3" s="60"/>
      <c r="BUB3" s="60"/>
      <c r="BUC3" s="60"/>
      <c r="BUD3" s="60"/>
      <c r="BUE3" s="60"/>
      <c r="BUF3" s="60"/>
      <c r="BUG3" s="60"/>
      <c r="BUH3" s="60"/>
      <c r="BUI3" s="60"/>
      <c r="BUJ3" s="60"/>
      <c r="BUK3" s="60"/>
      <c r="BUL3" s="60"/>
      <c r="BUM3" s="60"/>
      <c r="BUN3" s="60"/>
      <c r="BUO3" s="60"/>
      <c r="BUP3" s="60"/>
      <c r="BUQ3" s="60"/>
      <c r="BUR3" s="60"/>
      <c r="BUS3" s="60"/>
      <c r="BUT3" s="60"/>
      <c r="BUU3" s="60"/>
      <c r="BUV3" s="60"/>
      <c r="BUW3" s="60"/>
      <c r="BUX3" s="60"/>
      <c r="BUY3" s="60"/>
      <c r="BUZ3" s="60"/>
      <c r="BVA3" s="60"/>
      <c r="BVB3" s="60"/>
      <c r="BVC3" s="60"/>
      <c r="BVD3" s="60"/>
      <c r="BVE3" s="60"/>
      <c r="BVF3" s="60"/>
      <c r="BVG3" s="60"/>
      <c r="BVH3" s="60"/>
      <c r="BVI3" s="60"/>
      <c r="BVJ3" s="60"/>
      <c r="BVK3" s="60"/>
      <c r="BVL3" s="60"/>
      <c r="BVM3" s="60"/>
      <c r="BVN3" s="60"/>
      <c r="BVO3" s="60"/>
      <c r="BVP3" s="60"/>
      <c r="BVQ3" s="60"/>
      <c r="BVR3" s="60"/>
      <c r="BVS3" s="60"/>
      <c r="BVT3" s="60"/>
      <c r="BVU3" s="60"/>
      <c r="BVV3" s="60"/>
      <c r="BVW3" s="60"/>
      <c r="BVX3" s="60"/>
      <c r="BVY3" s="60"/>
      <c r="BVZ3" s="60"/>
      <c r="BWA3" s="60"/>
      <c r="BWB3" s="60"/>
      <c r="BWC3" s="60"/>
      <c r="BWD3" s="60"/>
      <c r="BWE3" s="60"/>
      <c r="BWF3" s="60"/>
      <c r="BWG3" s="60"/>
      <c r="BWH3" s="60"/>
      <c r="BWI3" s="60"/>
      <c r="BWJ3" s="60"/>
      <c r="BWK3" s="60"/>
      <c r="BWL3" s="60"/>
    </row>
    <row r="4" spans="1:1962" s="3" customFormat="1">
      <c r="A4" s="75" t="s">
        <v>214</v>
      </c>
      <c r="B4" s="75">
        <v>14500</v>
      </c>
      <c r="C4" s="75">
        <v>31000</v>
      </c>
      <c r="D4" s="75">
        <v>72000</v>
      </c>
      <c r="E4" s="69"/>
      <c r="F4" s="75" t="s">
        <v>214</v>
      </c>
      <c r="G4" s="75">
        <f>N4+N5</f>
        <v>20300</v>
      </c>
      <c r="H4" s="75">
        <f t="shared" ref="H4:I4" si="0">O4+O5</f>
        <v>43400</v>
      </c>
      <c r="I4" s="75">
        <f t="shared" si="0"/>
        <v>100800</v>
      </c>
      <c r="J4" s="60"/>
      <c r="K4" s="60"/>
      <c r="L4" s="60"/>
      <c r="M4" s="60"/>
      <c r="N4" s="72">
        <v>14500</v>
      </c>
      <c r="O4" s="72">
        <v>31000</v>
      </c>
      <c r="P4" s="72">
        <v>72000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60"/>
      <c r="IW4" s="60"/>
      <c r="IX4" s="60"/>
      <c r="IY4" s="60"/>
      <c r="IZ4" s="60"/>
      <c r="JA4" s="60"/>
      <c r="JB4" s="60"/>
      <c r="JC4" s="60"/>
      <c r="JD4" s="60"/>
      <c r="JE4" s="60"/>
      <c r="JF4" s="60"/>
      <c r="JG4" s="60"/>
      <c r="JH4" s="60"/>
      <c r="JI4" s="60"/>
      <c r="JJ4" s="60"/>
      <c r="JK4" s="60"/>
      <c r="JL4" s="60"/>
      <c r="JM4" s="60"/>
      <c r="JN4" s="60"/>
      <c r="JO4" s="60"/>
      <c r="JP4" s="60"/>
      <c r="JQ4" s="60"/>
      <c r="JR4" s="60"/>
      <c r="JS4" s="60"/>
      <c r="JT4" s="60"/>
      <c r="JU4" s="60"/>
      <c r="JV4" s="60"/>
      <c r="JW4" s="60"/>
      <c r="JX4" s="60"/>
      <c r="JY4" s="60"/>
      <c r="JZ4" s="60"/>
      <c r="KA4" s="60"/>
      <c r="KB4" s="60"/>
      <c r="KC4" s="60"/>
      <c r="KD4" s="60"/>
      <c r="KE4" s="60"/>
      <c r="KF4" s="60"/>
      <c r="KG4" s="60"/>
      <c r="KH4" s="60"/>
      <c r="KI4" s="60"/>
      <c r="KJ4" s="60"/>
      <c r="KK4" s="60"/>
      <c r="KL4" s="60"/>
      <c r="KM4" s="60"/>
      <c r="KN4" s="60"/>
      <c r="KO4" s="60"/>
      <c r="KP4" s="60"/>
      <c r="KQ4" s="60"/>
      <c r="KR4" s="60"/>
      <c r="KS4" s="60"/>
      <c r="KT4" s="60"/>
      <c r="KU4" s="60"/>
      <c r="KV4" s="60"/>
      <c r="KW4" s="60"/>
      <c r="KX4" s="60"/>
      <c r="KY4" s="60"/>
      <c r="KZ4" s="60"/>
      <c r="LA4" s="60"/>
      <c r="LB4" s="60"/>
      <c r="LC4" s="60"/>
      <c r="LD4" s="60"/>
      <c r="LE4" s="60"/>
      <c r="LF4" s="60"/>
      <c r="LG4" s="60"/>
      <c r="LH4" s="60"/>
      <c r="LI4" s="60"/>
      <c r="LJ4" s="60"/>
      <c r="LK4" s="60"/>
      <c r="LL4" s="60"/>
      <c r="LM4" s="60"/>
      <c r="LN4" s="60"/>
      <c r="LO4" s="60"/>
      <c r="LP4" s="60"/>
      <c r="LQ4" s="60"/>
      <c r="LR4" s="60"/>
      <c r="LS4" s="60"/>
      <c r="LT4" s="60"/>
      <c r="LU4" s="60"/>
      <c r="LV4" s="60"/>
      <c r="LW4" s="60"/>
      <c r="LX4" s="60"/>
      <c r="LY4" s="60"/>
      <c r="LZ4" s="60"/>
      <c r="MA4" s="60"/>
      <c r="MB4" s="60"/>
      <c r="MC4" s="60"/>
      <c r="MD4" s="60"/>
      <c r="ME4" s="60"/>
      <c r="MF4" s="60"/>
      <c r="MG4" s="60"/>
      <c r="MH4" s="60"/>
      <c r="MI4" s="60"/>
      <c r="MJ4" s="60"/>
      <c r="MK4" s="60"/>
      <c r="ML4" s="60"/>
      <c r="MM4" s="60"/>
      <c r="MN4" s="60"/>
      <c r="MO4" s="60"/>
      <c r="MP4" s="60"/>
      <c r="MQ4" s="60"/>
      <c r="MR4" s="60"/>
      <c r="MS4" s="60"/>
      <c r="MT4" s="60"/>
      <c r="MU4" s="60"/>
      <c r="MV4" s="60"/>
      <c r="MW4" s="60"/>
      <c r="MX4" s="60"/>
      <c r="MY4" s="60"/>
      <c r="MZ4" s="60"/>
      <c r="NA4" s="60"/>
      <c r="NB4" s="60"/>
      <c r="NC4" s="60"/>
      <c r="ND4" s="60"/>
      <c r="NE4" s="60"/>
      <c r="NF4" s="60"/>
      <c r="NG4" s="60"/>
      <c r="NH4" s="60"/>
      <c r="NI4" s="60"/>
      <c r="NJ4" s="60"/>
      <c r="NK4" s="60"/>
      <c r="NL4" s="60"/>
      <c r="NM4" s="60"/>
      <c r="NN4" s="60"/>
      <c r="NO4" s="60"/>
      <c r="NP4" s="60"/>
      <c r="NQ4" s="60"/>
      <c r="NR4" s="60"/>
      <c r="NS4" s="60"/>
      <c r="NT4" s="60"/>
      <c r="NU4" s="60"/>
      <c r="NV4" s="60"/>
      <c r="NW4" s="60"/>
      <c r="NX4" s="60"/>
      <c r="NY4" s="60"/>
      <c r="NZ4" s="60"/>
      <c r="OA4" s="60"/>
      <c r="OB4" s="60"/>
      <c r="OC4" s="60"/>
      <c r="OD4" s="60"/>
      <c r="OE4" s="60"/>
      <c r="OF4" s="60"/>
      <c r="OG4" s="60"/>
      <c r="OH4" s="60"/>
      <c r="OI4" s="60"/>
      <c r="OJ4" s="60"/>
      <c r="OK4" s="60"/>
      <c r="OL4" s="60"/>
      <c r="OM4" s="60"/>
      <c r="ON4" s="60"/>
      <c r="OO4" s="60"/>
      <c r="OP4" s="60"/>
      <c r="OQ4" s="60"/>
      <c r="OR4" s="60"/>
      <c r="OS4" s="60"/>
      <c r="OT4" s="60"/>
      <c r="OU4" s="60"/>
      <c r="OV4" s="60"/>
      <c r="OW4" s="60"/>
      <c r="OX4" s="60"/>
      <c r="OY4" s="60"/>
      <c r="OZ4" s="60"/>
      <c r="PA4" s="60"/>
      <c r="PB4" s="60"/>
      <c r="PC4" s="60"/>
      <c r="PD4" s="60"/>
      <c r="PE4" s="60"/>
      <c r="PF4" s="60"/>
      <c r="PG4" s="60"/>
      <c r="PH4" s="60"/>
      <c r="PI4" s="60"/>
      <c r="PJ4" s="60"/>
      <c r="PK4" s="60"/>
      <c r="PL4" s="60"/>
      <c r="PM4" s="60"/>
      <c r="PN4" s="60"/>
      <c r="PO4" s="60"/>
      <c r="PP4" s="60"/>
      <c r="PQ4" s="60"/>
      <c r="PR4" s="60"/>
      <c r="PS4" s="60"/>
      <c r="PT4" s="60"/>
      <c r="PU4" s="60"/>
      <c r="PV4" s="60"/>
      <c r="PW4" s="60"/>
      <c r="PX4" s="60"/>
      <c r="PY4" s="60"/>
      <c r="PZ4" s="60"/>
      <c r="QA4" s="60"/>
      <c r="QB4" s="60"/>
      <c r="QC4" s="60"/>
      <c r="QD4" s="60"/>
      <c r="QE4" s="60"/>
      <c r="QF4" s="60"/>
      <c r="QG4" s="60"/>
      <c r="QH4" s="60"/>
      <c r="QI4" s="60"/>
      <c r="QJ4" s="60"/>
      <c r="QK4" s="60"/>
      <c r="QL4" s="60"/>
      <c r="QM4" s="60"/>
      <c r="QN4" s="60"/>
      <c r="QO4" s="60"/>
      <c r="QP4" s="60"/>
      <c r="QQ4" s="60"/>
      <c r="QR4" s="60"/>
      <c r="QS4" s="60"/>
      <c r="QT4" s="60"/>
      <c r="QU4" s="60"/>
      <c r="QV4" s="60"/>
      <c r="QW4" s="60"/>
      <c r="QX4" s="60"/>
      <c r="QY4" s="60"/>
      <c r="QZ4" s="60"/>
      <c r="RA4" s="60"/>
      <c r="RB4" s="60"/>
      <c r="RC4" s="60"/>
      <c r="RD4" s="60"/>
      <c r="RE4" s="60"/>
      <c r="RF4" s="60"/>
      <c r="RG4" s="60"/>
      <c r="RH4" s="60"/>
      <c r="RI4" s="60"/>
      <c r="RJ4" s="60"/>
      <c r="RK4" s="60"/>
      <c r="RL4" s="60"/>
      <c r="RM4" s="60"/>
      <c r="RN4" s="60"/>
      <c r="RO4" s="60"/>
      <c r="RP4" s="60"/>
      <c r="RQ4" s="60"/>
      <c r="RR4" s="60"/>
      <c r="RS4" s="60"/>
      <c r="RT4" s="60"/>
      <c r="RU4" s="60"/>
      <c r="RV4" s="60"/>
      <c r="RW4" s="60"/>
      <c r="RX4" s="60"/>
      <c r="RY4" s="60"/>
      <c r="RZ4" s="60"/>
      <c r="SA4" s="60"/>
      <c r="SB4" s="60"/>
      <c r="SC4" s="60"/>
      <c r="SD4" s="60"/>
      <c r="SE4" s="60"/>
      <c r="SF4" s="60"/>
      <c r="SG4" s="60"/>
      <c r="SH4" s="60"/>
      <c r="SI4" s="60"/>
      <c r="SJ4" s="60"/>
      <c r="SK4" s="60"/>
      <c r="SL4" s="60"/>
      <c r="SM4" s="60"/>
      <c r="SN4" s="60"/>
      <c r="SO4" s="60"/>
      <c r="SP4" s="60"/>
      <c r="SQ4" s="60"/>
      <c r="SR4" s="60"/>
      <c r="SS4" s="60"/>
      <c r="ST4" s="60"/>
      <c r="SU4" s="60"/>
      <c r="SV4" s="60"/>
      <c r="SW4" s="60"/>
      <c r="SX4" s="60"/>
      <c r="SY4" s="60"/>
      <c r="SZ4" s="60"/>
      <c r="TA4" s="60"/>
      <c r="TB4" s="60"/>
      <c r="TC4" s="60"/>
      <c r="TD4" s="60"/>
      <c r="TE4" s="60"/>
      <c r="TF4" s="60"/>
      <c r="TG4" s="60"/>
      <c r="TH4" s="60"/>
      <c r="TI4" s="60"/>
      <c r="TJ4" s="60"/>
      <c r="TK4" s="60"/>
      <c r="TL4" s="60"/>
      <c r="TM4" s="60"/>
      <c r="TN4" s="60"/>
      <c r="TO4" s="60"/>
      <c r="TP4" s="60"/>
      <c r="TQ4" s="60"/>
      <c r="TR4" s="60"/>
      <c r="TS4" s="60"/>
      <c r="TT4" s="60"/>
      <c r="TU4" s="60"/>
      <c r="TV4" s="60"/>
      <c r="TW4" s="60"/>
      <c r="TX4" s="60"/>
      <c r="TY4" s="60"/>
      <c r="TZ4" s="60"/>
      <c r="UA4" s="60"/>
      <c r="UB4" s="60"/>
      <c r="UC4" s="60"/>
      <c r="UD4" s="60"/>
      <c r="UE4" s="60"/>
      <c r="UF4" s="60"/>
      <c r="UG4" s="60"/>
      <c r="UH4" s="60"/>
      <c r="UI4" s="60"/>
      <c r="UJ4" s="60"/>
      <c r="UK4" s="60"/>
      <c r="UL4" s="60"/>
      <c r="UM4" s="60"/>
      <c r="UN4" s="60"/>
      <c r="UO4" s="60"/>
      <c r="UP4" s="60"/>
      <c r="UQ4" s="60"/>
      <c r="UR4" s="60"/>
      <c r="US4" s="60"/>
      <c r="UT4" s="60"/>
      <c r="UU4" s="60"/>
      <c r="UV4" s="60"/>
      <c r="UW4" s="60"/>
      <c r="UX4" s="60"/>
      <c r="UY4" s="60"/>
      <c r="UZ4" s="60"/>
      <c r="VA4" s="60"/>
      <c r="VB4" s="60"/>
      <c r="VC4" s="60"/>
      <c r="VD4" s="60"/>
      <c r="VE4" s="60"/>
      <c r="VF4" s="60"/>
      <c r="VG4" s="60"/>
      <c r="VH4" s="60"/>
      <c r="VI4" s="60"/>
      <c r="VJ4" s="60"/>
      <c r="VK4" s="60"/>
      <c r="VL4" s="60"/>
      <c r="VM4" s="60"/>
      <c r="VN4" s="60"/>
      <c r="VO4" s="60"/>
      <c r="VP4" s="60"/>
      <c r="VQ4" s="60"/>
      <c r="VR4" s="60"/>
      <c r="VS4" s="60"/>
      <c r="VT4" s="60"/>
      <c r="VU4" s="60"/>
      <c r="VV4" s="60"/>
      <c r="VW4" s="60"/>
      <c r="VX4" s="60"/>
      <c r="VY4" s="60"/>
      <c r="VZ4" s="60"/>
      <c r="WA4" s="60"/>
      <c r="WB4" s="60"/>
      <c r="WC4" s="60"/>
      <c r="WD4" s="60"/>
      <c r="WE4" s="60"/>
      <c r="WF4" s="60"/>
      <c r="WG4" s="60"/>
      <c r="WH4" s="60"/>
      <c r="WI4" s="60"/>
      <c r="WJ4" s="60"/>
      <c r="WK4" s="60"/>
      <c r="WL4" s="60"/>
      <c r="WM4" s="60"/>
      <c r="WN4" s="60"/>
      <c r="WO4" s="60"/>
      <c r="WP4" s="60"/>
      <c r="WQ4" s="60"/>
      <c r="WR4" s="60"/>
      <c r="WS4" s="60"/>
      <c r="WT4" s="60"/>
      <c r="WU4" s="60"/>
      <c r="WV4" s="60"/>
      <c r="WW4" s="60"/>
      <c r="WX4" s="60"/>
      <c r="WY4" s="60"/>
      <c r="WZ4" s="60"/>
      <c r="XA4" s="60"/>
      <c r="XB4" s="60"/>
      <c r="XC4" s="60"/>
      <c r="XD4" s="60"/>
      <c r="XE4" s="60"/>
      <c r="XF4" s="60"/>
      <c r="XG4" s="60"/>
      <c r="XH4" s="60"/>
      <c r="XI4" s="60"/>
      <c r="XJ4" s="60"/>
      <c r="XK4" s="60"/>
      <c r="XL4" s="60"/>
      <c r="XM4" s="60"/>
      <c r="XN4" s="60"/>
      <c r="XO4" s="60"/>
      <c r="XP4" s="60"/>
      <c r="XQ4" s="60"/>
      <c r="XR4" s="60"/>
      <c r="XS4" s="60"/>
      <c r="XT4" s="60"/>
      <c r="XU4" s="60"/>
      <c r="XV4" s="60"/>
      <c r="XW4" s="60"/>
      <c r="XX4" s="60"/>
      <c r="XY4" s="60"/>
      <c r="XZ4" s="60"/>
      <c r="YA4" s="60"/>
      <c r="YB4" s="60"/>
      <c r="YC4" s="60"/>
      <c r="YD4" s="60"/>
      <c r="YE4" s="60"/>
      <c r="YF4" s="60"/>
      <c r="YG4" s="60"/>
      <c r="YH4" s="60"/>
      <c r="YI4" s="60"/>
      <c r="YJ4" s="60"/>
      <c r="YK4" s="60"/>
      <c r="YL4" s="60"/>
      <c r="YM4" s="60"/>
      <c r="YN4" s="60"/>
      <c r="YO4" s="60"/>
      <c r="YP4" s="60"/>
      <c r="YQ4" s="60"/>
      <c r="YR4" s="60"/>
      <c r="YS4" s="60"/>
      <c r="YT4" s="60"/>
      <c r="YU4" s="60"/>
      <c r="YV4" s="60"/>
      <c r="YW4" s="60"/>
      <c r="YX4" s="60"/>
      <c r="YY4" s="60"/>
      <c r="YZ4" s="60"/>
      <c r="ZA4" s="60"/>
      <c r="ZB4" s="60"/>
      <c r="ZC4" s="60"/>
      <c r="ZD4" s="60"/>
      <c r="ZE4" s="60"/>
      <c r="ZF4" s="60"/>
      <c r="ZG4" s="60"/>
      <c r="ZH4" s="60"/>
      <c r="ZI4" s="60"/>
      <c r="ZJ4" s="60"/>
      <c r="ZK4" s="60"/>
      <c r="ZL4" s="60"/>
      <c r="ZM4" s="60"/>
      <c r="ZN4" s="60"/>
      <c r="ZO4" s="60"/>
      <c r="ZP4" s="60"/>
      <c r="ZQ4" s="60"/>
      <c r="ZR4" s="60"/>
      <c r="ZS4" s="60"/>
      <c r="ZT4" s="60"/>
      <c r="ZU4" s="60"/>
      <c r="ZV4" s="60"/>
      <c r="ZW4" s="60"/>
      <c r="ZX4" s="60"/>
      <c r="ZY4" s="60"/>
      <c r="ZZ4" s="60"/>
      <c r="AAA4" s="60"/>
      <c r="AAB4" s="60"/>
      <c r="AAC4" s="60"/>
      <c r="AAD4" s="60"/>
      <c r="AAE4" s="60"/>
      <c r="AAF4" s="60"/>
      <c r="AAG4" s="60"/>
      <c r="AAH4" s="60"/>
      <c r="AAI4" s="60"/>
      <c r="AAJ4" s="60"/>
      <c r="AAK4" s="60"/>
      <c r="AAL4" s="60"/>
      <c r="AAM4" s="60"/>
      <c r="AAN4" s="60"/>
      <c r="AAO4" s="60"/>
      <c r="AAP4" s="60"/>
      <c r="AAQ4" s="60"/>
      <c r="AAR4" s="60"/>
      <c r="AAS4" s="60"/>
      <c r="AAT4" s="60"/>
      <c r="AAU4" s="60"/>
      <c r="AAV4" s="60"/>
      <c r="AAW4" s="60"/>
      <c r="AAX4" s="60"/>
      <c r="AAY4" s="60"/>
      <c r="AAZ4" s="60"/>
      <c r="ABA4" s="60"/>
      <c r="ABB4" s="60"/>
      <c r="ABC4" s="60"/>
      <c r="ABD4" s="60"/>
      <c r="ABE4" s="60"/>
      <c r="ABF4" s="60"/>
      <c r="ABG4" s="60"/>
      <c r="ABH4" s="60"/>
      <c r="ABI4" s="60"/>
      <c r="ABJ4" s="60"/>
      <c r="ABK4" s="60"/>
      <c r="ABL4" s="60"/>
      <c r="ABM4" s="60"/>
      <c r="ABN4" s="60"/>
      <c r="ABO4" s="60"/>
      <c r="ABP4" s="60"/>
      <c r="ABQ4" s="60"/>
      <c r="ABR4" s="60"/>
      <c r="ABS4" s="60"/>
      <c r="ABT4" s="60"/>
      <c r="ABU4" s="60"/>
      <c r="ABV4" s="60"/>
      <c r="ABW4" s="60"/>
      <c r="ABX4" s="60"/>
      <c r="ABY4" s="60"/>
      <c r="ABZ4" s="60"/>
      <c r="ACA4" s="60"/>
      <c r="ACB4" s="60"/>
      <c r="ACC4" s="60"/>
      <c r="ACD4" s="60"/>
      <c r="ACE4" s="60"/>
      <c r="ACF4" s="60"/>
      <c r="ACG4" s="60"/>
      <c r="ACH4" s="60"/>
      <c r="ACI4" s="60"/>
      <c r="ACJ4" s="60"/>
      <c r="ACK4" s="60"/>
      <c r="ACL4" s="60"/>
      <c r="ACM4" s="60"/>
      <c r="ACN4" s="60"/>
      <c r="ACO4" s="60"/>
      <c r="ACP4" s="60"/>
      <c r="ACQ4" s="60"/>
      <c r="ACR4" s="60"/>
      <c r="ACS4" s="60"/>
      <c r="ACT4" s="60"/>
      <c r="ACU4" s="60"/>
      <c r="ACV4" s="60"/>
      <c r="ACW4" s="60"/>
      <c r="ACX4" s="60"/>
      <c r="ACY4" s="60"/>
      <c r="ACZ4" s="60"/>
      <c r="ADA4" s="60"/>
      <c r="ADB4" s="60"/>
      <c r="ADC4" s="60"/>
      <c r="ADD4" s="60"/>
      <c r="ADE4" s="60"/>
      <c r="ADF4" s="60"/>
      <c r="ADG4" s="60"/>
      <c r="ADH4" s="60"/>
      <c r="ADI4" s="60"/>
      <c r="ADJ4" s="60"/>
      <c r="ADK4" s="60"/>
      <c r="ADL4" s="60"/>
      <c r="ADM4" s="60"/>
      <c r="ADN4" s="60"/>
      <c r="ADO4" s="60"/>
      <c r="ADP4" s="60"/>
      <c r="ADQ4" s="60"/>
      <c r="ADR4" s="60"/>
      <c r="ADS4" s="60"/>
      <c r="ADT4" s="60"/>
      <c r="ADU4" s="60"/>
      <c r="ADV4" s="60"/>
      <c r="ADW4" s="60"/>
      <c r="ADX4" s="60"/>
      <c r="ADY4" s="60"/>
      <c r="ADZ4" s="60"/>
      <c r="AEA4" s="60"/>
      <c r="AEB4" s="60"/>
      <c r="AEC4" s="60"/>
      <c r="AED4" s="60"/>
      <c r="AEE4" s="60"/>
      <c r="AEF4" s="60"/>
      <c r="AEG4" s="60"/>
      <c r="AEH4" s="60"/>
      <c r="AEI4" s="60"/>
      <c r="AEJ4" s="60"/>
      <c r="AEK4" s="60"/>
      <c r="AEL4" s="60"/>
      <c r="AEM4" s="60"/>
      <c r="AEN4" s="60"/>
      <c r="AEO4" s="60"/>
      <c r="AEP4" s="60"/>
      <c r="AEQ4" s="60"/>
      <c r="AER4" s="60"/>
      <c r="AES4" s="60"/>
      <c r="AET4" s="60"/>
      <c r="AEU4" s="60"/>
      <c r="AEV4" s="60"/>
      <c r="AEW4" s="60"/>
      <c r="AEX4" s="60"/>
      <c r="AEY4" s="60"/>
      <c r="AEZ4" s="60"/>
      <c r="AFA4" s="60"/>
      <c r="AFB4" s="60"/>
      <c r="AFC4" s="60"/>
      <c r="AFD4" s="60"/>
      <c r="AFE4" s="60"/>
      <c r="AFF4" s="60"/>
      <c r="AFG4" s="60"/>
      <c r="AFH4" s="60"/>
      <c r="AFI4" s="60"/>
      <c r="AFJ4" s="60"/>
      <c r="AFK4" s="60"/>
      <c r="AFL4" s="60"/>
      <c r="AFM4" s="60"/>
      <c r="AFN4" s="60"/>
      <c r="AFO4" s="60"/>
      <c r="AFP4" s="60"/>
      <c r="AFQ4" s="60"/>
      <c r="AFR4" s="60"/>
      <c r="AFS4" s="60"/>
      <c r="AFT4" s="60"/>
      <c r="AFU4" s="60"/>
      <c r="AFV4" s="60"/>
      <c r="AFW4" s="60"/>
      <c r="AFX4" s="60"/>
      <c r="AFY4" s="60"/>
      <c r="AFZ4" s="60"/>
      <c r="AGA4" s="60"/>
      <c r="AGB4" s="60"/>
      <c r="AGC4" s="60"/>
      <c r="AGD4" s="60"/>
      <c r="AGE4" s="60"/>
      <c r="AGF4" s="60"/>
      <c r="AGG4" s="60"/>
      <c r="AGH4" s="60"/>
      <c r="AGI4" s="60"/>
      <c r="AGJ4" s="60"/>
      <c r="AGK4" s="60"/>
      <c r="AGL4" s="60"/>
      <c r="AGM4" s="60"/>
      <c r="AGN4" s="60"/>
      <c r="AGO4" s="60"/>
      <c r="AGP4" s="60"/>
      <c r="AGQ4" s="60"/>
      <c r="AGR4" s="60"/>
      <c r="AGS4" s="60"/>
      <c r="AGT4" s="60"/>
      <c r="AGU4" s="60"/>
      <c r="AGV4" s="60"/>
      <c r="AGW4" s="60"/>
      <c r="AGX4" s="60"/>
      <c r="AGY4" s="60"/>
      <c r="AGZ4" s="60"/>
      <c r="AHA4" s="60"/>
      <c r="AHB4" s="60"/>
      <c r="AHC4" s="60"/>
      <c r="AHD4" s="60"/>
      <c r="AHE4" s="60"/>
      <c r="AHF4" s="60"/>
      <c r="AHG4" s="60"/>
      <c r="AHH4" s="60"/>
      <c r="AHI4" s="60"/>
      <c r="AHJ4" s="60"/>
      <c r="AHK4" s="60"/>
      <c r="AHL4" s="60"/>
      <c r="AHM4" s="60"/>
      <c r="AHN4" s="60"/>
      <c r="AHO4" s="60"/>
      <c r="AHP4" s="60"/>
      <c r="AHQ4" s="60"/>
      <c r="AHR4" s="60"/>
      <c r="AHS4" s="60"/>
      <c r="AHT4" s="60"/>
      <c r="AHU4" s="60"/>
      <c r="AHV4" s="60"/>
      <c r="AHW4" s="60"/>
      <c r="AHX4" s="60"/>
      <c r="AHY4" s="60"/>
      <c r="AHZ4" s="60"/>
      <c r="AIA4" s="60"/>
      <c r="AIB4" s="60"/>
      <c r="AIC4" s="60"/>
      <c r="AID4" s="60"/>
      <c r="AIE4" s="60"/>
      <c r="AIF4" s="60"/>
      <c r="AIG4" s="60"/>
      <c r="AIH4" s="60"/>
      <c r="AII4" s="60"/>
      <c r="AIJ4" s="60"/>
      <c r="AIK4" s="60"/>
      <c r="AIL4" s="60"/>
      <c r="AIM4" s="60"/>
      <c r="AIN4" s="60"/>
      <c r="AIO4" s="60"/>
      <c r="AIP4" s="60"/>
      <c r="AIQ4" s="60"/>
      <c r="AIR4" s="60"/>
      <c r="AIS4" s="60"/>
      <c r="AIT4" s="60"/>
      <c r="AIU4" s="60"/>
      <c r="AIV4" s="60"/>
      <c r="AIW4" s="60"/>
      <c r="AIX4" s="60"/>
      <c r="AIY4" s="60"/>
      <c r="AIZ4" s="60"/>
      <c r="AJA4" s="60"/>
      <c r="AJB4" s="60"/>
      <c r="AJC4" s="60"/>
      <c r="AJD4" s="60"/>
      <c r="AJE4" s="60"/>
      <c r="AJF4" s="60"/>
      <c r="AJG4" s="60"/>
      <c r="AJH4" s="60"/>
      <c r="AJI4" s="60"/>
      <c r="AJJ4" s="60"/>
      <c r="AJK4" s="60"/>
      <c r="AJL4" s="60"/>
      <c r="AJM4" s="60"/>
      <c r="AJN4" s="60"/>
      <c r="AJO4" s="60"/>
      <c r="AJP4" s="60"/>
      <c r="AJQ4" s="60"/>
      <c r="AJR4" s="60"/>
      <c r="AJS4" s="60"/>
      <c r="AJT4" s="60"/>
      <c r="AJU4" s="60"/>
      <c r="AJV4" s="60"/>
      <c r="AJW4" s="60"/>
      <c r="AJX4" s="60"/>
      <c r="AJY4" s="60"/>
      <c r="AJZ4" s="60"/>
      <c r="AKA4" s="60"/>
      <c r="AKB4" s="60"/>
      <c r="AKC4" s="60"/>
      <c r="AKD4" s="60"/>
      <c r="AKE4" s="60"/>
      <c r="AKF4" s="60"/>
      <c r="AKG4" s="60"/>
      <c r="AKH4" s="60"/>
      <c r="AKI4" s="60"/>
      <c r="AKJ4" s="60"/>
      <c r="AKK4" s="60"/>
      <c r="AKL4" s="60"/>
      <c r="AKM4" s="60"/>
      <c r="AKN4" s="60"/>
      <c r="AKO4" s="60"/>
      <c r="AKP4" s="60"/>
      <c r="AKQ4" s="60"/>
      <c r="AKR4" s="60"/>
      <c r="AKS4" s="60"/>
      <c r="AKT4" s="60"/>
      <c r="AKU4" s="60"/>
      <c r="AKV4" s="60"/>
      <c r="AKW4" s="60"/>
      <c r="AKX4" s="60"/>
      <c r="AKY4" s="60"/>
      <c r="AKZ4" s="60"/>
      <c r="ALA4" s="60"/>
      <c r="ALB4" s="60"/>
      <c r="ALC4" s="60"/>
      <c r="ALD4" s="60"/>
      <c r="ALE4" s="60"/>
      <c r="ALF4" s="60"/>
      <c r="ALG4" s="60"/>
      <c r="ALH4" s="60"/>
      <c r="ALI4" s="60"/>
      <c r="ALJ4" s="60"/>
      <c r="ALK4" s="60"/>
      <c r="ALL4" s="60"/>
      <c r="ALM4" s="60"/>
      <c r="ALN4" s="60"/>
      <c r="ALO4" s="60"/>
      <c r="ALP4" s="60"/>
      <c r="ALQ4" s="60"/>
      <c r="ALR4" s="60"/>
      <c r="ALS4" s="60"/>
      <c r="ALT4" s="60"/>
      <c r="ALU4" s="60"/>
      <c r="ALV4" s="60"/>
      <c r="ALW4" s="60"/>
      <c r="ALX4" s="60"/>
      <c r="ALY4" s="60"/>
      <c r="ALZ4" s="60"/>
      <c r="AMA4" s="60"/>
      <c r="AMB4" s="60"/>
      <c r="AMC4" s="60"/>
      <c r="AMD4" s="60"/>
      <c r="AME4" s="60"/>
      <c r="AMF4" s="60"/>
      <c r="AMG4" s="60"/>
      <c r="AMH4" s="60"/>
      <c r="AMI4" s="60"/>
      <c r="AMJ4" s="60"/>
      <c r="AMK4" s="60"/>
      <c r="AML4" s="60"/>
      <c r="AMM4" s="60"/>
      <c r="AMN4" s="60"/>
      <c r="AMO4" s="60"/>
      <c r="AMP4" s="60"/>
      <c r="AMQ4" s="60"/>
      <c r="AMR4" s="60"/>
      <c r="AMS4" s="60"/>
      <c r="AMT4" s="60"/>
      <c r="AMU4" s="60"/>
      <c r="AMV4" s="60"/>
      <c r="AMW4" s="60"/>
      <c r="AMX4" s="60"/>
      <c r="AMY4" s="60"/>
      <c r="AMZ4" s="60"/>
      <c r="ANA4" s="60"/>
      <c r="ANB4" s="60"/>
      <c r="ANC4" s="60"/>
      <c r="AND4" s="60"/>
      <c r="ANE4" s="60"/>
      <c r="ANF4" s="60"/>
      <c r="ANG4" s="60"/>
      <c r="ANH4" s="60"/>
      <c r="ANI4" s="60"/>
      <c r="ANJ4" s="60"/>
      <c r="ANK4" s="60"/>
      <c r="ANL4" s="60"/>
      <c r="ANM4" s="60"/>
      <c r="ANN4" s="60"/>
      <c r="ANO4" s="60"/>
      <c r="ANP4" s="60"/>
      <c r="ANQ4" s="60"/>
      <c r="ANR4" s="60"/>
      <c r="ANS4" s="60"/>
      <c r="ANT4" s="60"/>
      <c r="ANU4" s="60"/>
      <c r="ANV4" s="60"/>
      <c r="ANW4" s="60"/>
      <c r="ANX4" s="60"/>
      <c r="ANY4" s="60"/>
      <c r="ANZ4" s="60"/>
      <c r="AOA4" s="60"/>
      <c r="AOB4" s="60"/>
      <c r="AOC4" s="60"/>
      <c r="AOD4" s="60"/>
      <c r="AOE4" s="60"/>
      <c r="AOF4" s="60"/>
      <c r="AOG4" s="60"/>
      <c r="AOH4" s="60"/>
      <c r="AOI4" s="60"/>
      <c r="AOJ4" s="60"/>
      <c r="AOK4" s="60"/>
      <c r="AOL4" s="60"/>
      <c r="AOM4" s="60"/>
      <c r="AON4" s="60"/>
      <c r="AOO4" s="60"/>
      <c r="AOP4" s="60"/>
      <c r="AOQ4" s="60"/>
      <c r="AOR4" s="60"/>
      <c r="AOS4" s="60"/>
      <c r="AOT4" s="60"/>
      <c r="AOU4" s="60"/>
      <c r="AOV4" s="60"/>
      <c r="AOW4" s="60"/>
      <c r="AOX4" s="60"/>
      <c r="AOY4" s="60"/>
      <c r="AOZ4" s="60"/>
      <c r="APA4" s="60"/>
      <c r="APB4" s="60"/>
      <c r="APC4" s="60"/>
      <c r="APD4" s="60"/>
      <c r="APE4" s="60"/>
      <c r="APF4" s="60"/>
      <c r="APG4" s="60"/>
      <c r="APH4" s="60"/>
      <c r="API4" s="60"/>
      <c r="APJ4" s="60"/>
      <c r="APK4" s="60"/>
      <c r="APL4" s="60"/>
      <c r="APM4" s="60"/>
      <c r="APN4" s="60"/>
      <c r="APO4" s="60"/>
      <c r="APP4" s="60"/>
      <c r="APQ4" s="60"/>
      <c r="APR4" s="60"/>
      <c r="APS4" s="60"/>
      <c r="APT4" s="60"/>
      <c r="APU4" s="60"/>
      <c r="APV4" s="60"/>
      <c r="APW4" s="60"/>
      <c r="APX4" s="60"/>
      <c r="APY4" s="60"/>
      <c r="APZ4" s="60"/>
      <c r="AQA4" s="60"/>
      <c r="AQB4" s="60"/>
      <c r="AQC4" s="60"/>
      <c r="AQD4" s="60"/>
      <c r="AQE4" s="60"/>
      <c r="AQF4" s="60"/>
      <c r="AQG4" s="60"/>
      <c r="AQH4" s="60"/>
      <c r="AQI4" s="60"/>
      <c r="AQJ4" s="60"/>
      <c r="AQK4" s="60"/>
      <c r="AQL4" s="60"/>
      <c r="AQM4" s="60"/>
      <c r="AQN4" s="60"/>
      <c r="AQO4" s="60"/>
      <c r="AQP4" s="60"/>
      <c r="AQQ4" s="60"/>
      <c r="AQR4" s="60"/>
      <c r="AQS4" s="60"/>
      <c r="AQT4" s="60"/>
      <c r="AQU4" s="60"/>
      <c r="AQV4" s="60"/>
      <c r="AQW4" s="60"/>
      <c r="AQX4" s="60"/>
      <c r="AQY4" s="60"/>
      <c r="AQZ4" s="60"/>
      <c r="ARA4" s="60"/>
      <c r="ARB4" s="60"/>
      <c r="ARC4" s="60"/>
      <c r="ARD4" s="60"/>
      <c r="ARE4" s="60"/>
      <c r="ARF4" s="60"/>
      <c r="ARG4" s="60"/>
      <c r="ARH4" s="60"/>
      <c r="ARI4" s="60"/>
      <c r="ARJ4" s="60"/>
      <c r="ARK4" s="60"/>
      <c r="ARL4" s="60"/>
      <c r="ARM4" s="60"/>
      <c r="ARN4" s="60"/>
      <c r="ARO4" s="60"/>
      <c r="ARP4" s="60"/>
      <c r="ARQ4" s="60"/>
      <c r="ARR4" s="60"/>
      <c r="ARS4" s="60"/>
      <c r="ART4" s="60"/>
      <c r="ARU4" s="60"/>
      <c r="ARV4" s="60"/>
      <c r="ARW4" s="60"/>
      <c r="ARX4" s="60"/>
      <c r="ARY4" s="60"/>
      <c r="ARZ4" s="60"/>
      <c r="ASA4" s="60"/>
      <c r="ASB4" s="60"/>
      <c r="ASC4" s="60"/>
      <c r="ASD4" s="60"/>
      <c r="ASE4" s="60"/>
      <c r="ASF4" s="60"/>
      <c r="ASG4" s="60"/>
      <c r="ASH4" s="60"/>
      <c r="ASI4" s="60"/>
      <c r="ASJ4" s="60"/>
      <c r="ASK4" s="60"/>
      <c r="ASL4" s="60"/>
      <c r="ASM4" s="60"/>
      <c r="ASN4" s="60"/>
      <c r="ASO4" s="60"/>
      <c r="ASP4" s="60"/>
      <c r="ASQ4" s="60"/>
      <c r="ASR4" s="60"/>
      <c r="ASS4" s="60"/>
      <c r="AST4" s="60"/>
      <c r="ASU4" s="60"/>
      <c r="ASV4" s="60"/>
      <c r="ASW4" s="60"/>
      <c r="ASX4" s="60"/>
      <c r="ASY4" s="60"/>
      <c r="ASZ4" s="60"/>
      <c r="ATA4" s="60"/>
      <c r="ATB4" s="60"/>
      <c r="ATC4" s="60"/>
      <c r="ATD4" s="60"/>
      <c r="ATE4" s="60"/>
      <c r="ATF4" s="60"/>
      <c r="ATG4" s="60"/>
      <c r="ATH4" s="60"/>
      <c r="ATI4" s="60"/>
      <c r="ATJ4" s="60"/>
      <c r="ATK4" s="60"/>
      <c r="ATL4" s="60"/>
      <c r="ATM4" s="60"/>
      <c r="ATN4" s="60"/>
      <c r="ATO4" s="60"/>
      <c r="ATP4" s="60"/>
      <c r="ATQ4" s="60"/>
      <c r="ATR4" s="60"/>
      <c r="ATS4" s="60"/>
      <c r="ATT4" s="60"/>
      <c r="ATU4" s="60"/>
      <c r="ATV4" s="60"/>
      <c r="ATW4" s="60"/>
      <c r="ATX4" s="60"/>
      <c r="ATY4" s="60"/>
      <c r="ATZ4" s="60"/>
      <c r="AUA4" s="60"/>
      <c r="AUB4" s="60"/>
      <c r="AUC4" s="60"/>
      <c r="AUD4" s="60"/>
      <c r="AUE4" s="60"/>
      <c r="AUF4" s="60"/>
      <c r="AUG4" s="60"/>
      <c r="AUH4" s="60"/>
      <c r="AUI4" s="60"/>
      <c r="AUJ4" s="60"/>
      <c r="AUK4" s="60"/>
      <c r="AUL4" s="60"/>
      <c r="AUM4" s="60"/>
      <c r="AUN4" s="60"/>
      <c r="AUO4" s="60"/>
      <c r="AUP4" s="60"/>
      <c r="AUQ4" s="60"/>
      <c r="AUR4" s="60"/>
      <c r="AUS4" s="60"/>
      <c r="AUT4" s="60"/>
      <c r="AUU4" s="60"/>
      <c r="AUV4" s="60"/>
      <c r="AUW4" s="60"/>
      <c r="AUX4" s="60"/>
      <c r="AUY4" s="60"/>
      <c r="AUZ4" s="60"/>
      <c r="AVA4" s="60"/>
      <c r="AVB4" s="60"/>
      <c r="AVC4" s="60"/>
      <c r="AVD4" s="60"/>
      <c r="AVE4" s="60"/>
      <c r="AVF4" s="60"/>
      <c r="AVG4" s="60"/>
      <c r="AVH4" s="60"/>
      <c r="AVI4" s="60"/>
      <c r="AVJ4" s="60"/>
      <c r="AVK4" s="60"/>
      <c r="AVL4" s="60"/>
      <c r="AVM4" s="60"/>
      <c r="AVN4" s="60"/>
      <c r="AVO4" s="60"/>
      <c r="AVP4" s="60"/>
      <c r="AVQ4" s="60"/>
      <c r="AVR4" s="60"/>
      <c r="AVS4" s="60"/>
      <c r="AVT4" s="60"/>
      <c r="AVU4" s="60"/>
      <c r="AVV4" s="60"/>
      <c r="AVW4" s="60"/>
      <c r="AVX4" s="60"/>
      <c r="AVY4" s="60"/>
      <c r="AVZ4" s="60"/>
      <c r="AWA4" s="60"/>
      <c r="AWB4" s="60"/>
      <c r="AWC4" s="60"/>
      <c r="AWD4" s="60"/>
      <c r="AWE4" s="60"/>
      <c r="AWF4" s="60"/>
      <c r="AWG4" s="60"/>
      <c r="AWH4" s="60"/>
      <c r="AWI4" s="60"/>
      <c r="AWJ4" s="60"/>
      <c r="AWK4" s="60"/>
      <c r="AWL4" s="60"/>
      <c r="AWM4" s="60"/>
      <c r="AWN4" s="60"/>
      <c r="AWO4" s="60"/>
      <c r="AWP4" s="60"/>
      <c r="AWQ4" s="60"/>
      <c r="AWR4" s="60"/>
      <c r="AWS4" s="60"/>
      <c r="AWT4" s="60"/>
      <c r="AWU4" s="60"/>
      <c r="AWV4" s="60"/>
      <c r="AWW4" s="60"/>
      <c r="AWX4" s="60"/>
      <c r="AWY4" s="60"/>
      <c r="AWZ4" s="60"/>
      <c r="AXA4" s="60"/>
      <c r="AXB4" s="60"/>
      <c r="AXC4" s="60"/>
      <c r="AXD4" s="60"/>
      <c r="AXE4" s="60"/>
      <c r="AXF4" s="60"/>
      <c r="AXG4" s="60"/>
      <c r="AXH4" s="60"/>
      <c r="AXI4" s="60"/>
      <c r="AXJ4" s="60"/>
      <c r="AXK4" s="60"/>
      <c r="AXL4" s="60"/>
      <c r="AXM4" s="60"/>
      <c r="AXN4" s="60"/>
      <c r="AXO4" s="60"/>
      <c r="AXP4" s="60"/>
      <c r="AXQ4" s="60"/>
      <c r="AXR4" s="60"/>
      <c r="AXS4" s="60"/>
      <c r="AXT4" s="60"/>
      <c r="AXU4" s="60"/>
      <c r="AXV4" s="60"/>
      <c r="AXW4" s="60"/>
      <c r="AXX4" s="60"/>
      <c r="AXY4" s="60"/>
      <c r="AXZ4" s="60"/>
      <c r="AYA4" s="60"/>
      <c r="AYB4" s="60"/>
      <c r="AYC4" s="60"/>
      <c r="AYD4" s="60"/>
      <c r="AYE4" s="60"/>
      <c r="AYF4" s="60"/>
      <c r="AYG4" s="60"/>
      <c r="AYH4" s="60"/>
      <c r="AYI4" s="60"/>
      <c r="AYJ4" s="60"/>
      <c r="AYK4" s="60"/>
      <c r="AYL4" s="60"/>
      <c r="AYM4" s="60"/>
      <c r="AYN4" s="60"/>
      <c r="AYO4" s="60"/>
      <c r="AYP4" s="60"/>
      <c r="AYQ4" s="60"/>
      <c r="AYR4" s="60"/>
      <c r="AYS4" s="60"/>
      <c r="AYT4" s="60"/>
      <c r="AYU4" s="60"/>
      <c r="AYV4" s="60"/>
      <c r="AYW4" s="60"/>
      <c r="AYX4" s="60"/>
      <c r="AYY4" s="60"/>
      <c r="AYZ4" s="60"/>
      <c r="AZA4" s="60"/>
      <c r="AZB4" s="60"/>
      <c r="AZC4" s="60"/>
      <c r="AZD4" s="60"/>
      <c r="AZE4" s="60"/>
      <c r="AZF4" s="60"/>
      <c r="AZG4" s="60"/>
      <c r="AZH4" s="60"/>
      <c r="AZI4" s="60"/>
      <c r="AZJ4" s="60"/>
      <c r="AZK4" s="60"/>
      <c r="AZL4" s="60"/>
      <c r="AZM4" s="60"/>
      <c r="AZN4" s="60"/>
      <c r="AZO4" s="60"/>
      <c r="AZP4" s="60"/>
      <c r="AZQ4" s="60"/>
      <c r="AZR4" s="60"/>
      <c r="AZS4" s="60"/>
      <c r="AZT4" s="60"/>
      <c r="AZU4" s="60"/>
      <c r="AZV4" s="60"/>
      <c r="AZW4" s="60"/>
      <c r="AZX4" s="60"/>
      <c r="AZY4" s="60"/>
      <c r="AZZ4" s="60"/>
      <c r="BAA4" s="60"/>
      <c r="BAB4" s="60"/>
      <c r="BAC4" s="60"/>
      <c r="BAD4" s="60"/>
      <c r="BAE4" s="60"/>
      <c r="BAF4" s="60"/>
      <c r="BAG4" s="60"/>
      <c r="BAH4" s="60"/>
      <c r="BAI4" s="60"/>
      <c r="BAJ4" s="60"/>
      <c r="BAK4" s="60"/>
      <c r="BAL4" s="60"/>
      <c r="BAM4" s="60"/>
      <c r="BAN4" s="60"/>
      <c r="BAO4" s="60"/>
      <c r="BAP4" s="60"/>
      <c r="BAQ4" s="60"/>
      <c r="BAR4" s="60"/>
      <c r="BAS4" s="60"/>
      <c r="BAT4" s="60"/>
      <c r="BAU4" s="60"/>
      <c r="BAV4" s="60"/>
      <c r="BAW4" s="60"/>
      <c r="BAX4" s="60"/>
      <c r="BAY4" s="60"/>
      <c r="BAZ4" s="60"/>
      <c r="BBA4" s="60"/>
      <c r="BBB4" s="60"/>
      <c r="BBC4" s="60"/>
      <c r="BBD4" s="60"/>
      <c r="BBE4" s="60"/>
      <c r="BBF4" s="60"/>
      <c r="BBG4" s="60"/>
      <c r="BBH4" s="60"/>
      <c r="BBI4" s="60"/>
      <c r="BBJ4" s="60"/>
      <c r="BBK4" s="60"/>
      <c r="BBL4" s="60"/>
      <c r="BBM4" s="60"/>
      <c r="BBN4" s="60"/>
      <c r="BBO4" s="60"/>
      <c r="BBP4" s="60"/>
      <c r="BBQ4" s="60"/>
      <c r="BBR4" s="60"/>
      <c r="BBS4" s="60"/>
      <c r="BBT4" s="60"/>
      <c r="BBU4" s="60"/>
      <c r="BBV4" s="60"/>
      <c r="BBW4" s="60"/>
      <c r="BBX4" s="60"/>
      <c r="BBY4" s="60"/>
      <c r="BBZ4" s="60"/>
      <c r="BCA4" s="60"/>
      <c r="BCB4" s="60"/>
      <c r="BCC4" s="60"/>
      <c r="BCD4" s="60"/>
      <c r="BCE4" s="60"/>
      <c r="BCF4" s="60"/>
      <c r="BCG4" s="60"/>
      <c r="BCH4" s="60"/>
      <c r="BCI4" s="60"/>
      <c r="BCJ4" s="60"/>
      <c r="BCK4" s="60"/>
      <c r="BCL4" s="60"/>
      <c r="BCM4" s="60"/>
      <c r="BCN4" s="60"/>
      <c r="BCO4" s="60"/>
      <c r="BCP4" s="60"/>
      <c r="BCQ4" s="60"/>
      <c r="BCR4" s="60"/>
      <c r="BCS4" s="60"/>
      <c r="BCT4" s="60"/>
      <c r="BCU4" s="60"/>
      <c r="BCV4" s="60"/>
      <c r="BCW4" s="60"/>
      <c r="BCX4" s="60"/>
      <c r="BCY4" s="60"/>
      <c r="BCZ4" s="60"/>
      <c r="BDA4" s="60"/>
      <c r="BDB4" s="60"/>
      <c r="BDC4" s="60"/>
      <c r="BDD4" s="60"/>
      <c r="BDE4" s="60"/>
      <c r="BDF4" s="60"/>
      <c r="BDG4" s="60"/>
      <c r="BDH4" s="60"/>
      <c r="BDI4" s="60"/>
      <c r="BDJ4" s="60"/>
      <c r="BDK4" s="60"/>
      <c r="BDL4" s="60"/>
      <c r="BDM4" s="60"/>
      <c r="BDN4" s="60"/>
      <c r="BDO4" s="60"/>
      <c r="BDP4" s="60"/>
      <c r="BDQ4" s="60"/>
      <c r="BDR4" s="60"/>
      <c r="BDS4" s="60"/>
      <c r="BDT4" s="60"/>
      <c r="BDU4" s="60"/>
      <c r="BDV4" s="60"/>
      <c r="BDW4" s="60"/>
      <c r="BDX4" s="60"/>
      <c r="BDY4" s="60"/>
      <c r="BDZ4" s="60"/>
      <c r="BEA4" s="60"/>
      <c r="BEB4" s="60"/>
      <c r="BEC4" s="60"/>
      <c r="BED4" s="60"/>
      <c r="BEE4" s="60"/>
      <c r="BEF4" s="60"/>
      <c r="BEG4" s="60"/>
      <c r="BEH4" s="60"/>
      <c r="BEI4" s="60"/>
      <c r="BEJ4" s="60"/>
      <c r="BEK4" s="60"/>
      <c r="BEL4" s="60"/>
      <c r="BEM4" s="60"/>
      <c r="BEN4" s="60"/>
      <c r="BEO4" s="60"/>
      <c r="BEP4" s="60"/>
      <c r="BEQ4" s="60"/>
      <c r="BER4" s="60"/>
      <c r="BES4" s="60"/>
      <c r="BET4" s="60"/>
      <c r="BEU4" s="60"/>
      <c r="BEV4" s="60"/>
      <c r="BEW4" s="60"/>
      <c r="BEX4" s="60"/>
      <c r="BEY4" s="60"/>
      <c r="BEZ4" s="60"/>
      <c r="BFA4" s="60"/>
      <c r="BFB4" s="60"/>
      <c r="BFC4" s="60"/>
      <c r="BFD4" s="60"/>
      <c r="BFE4" s="60"/>
      <c r="BFF4" s="60"/>
      <c r="BFG4" s="60"/>
      <c r="BFH4" s="60"/>
      <c r="BFI4" s="60"/>
      <c r="BFJ4" s="60"/>
      <c r="BFK4" s="60"/>
      <c r="BFL4" s="60"/>
      <c r="BFM4" s="60"/>
      <c r="BFN4" s="60"/>
      <c r="BFO4" s="60"/>
      <c r="BFP4" s="60"/>
      <c r="BFQ4" s="60"/>
      <c r="BFR4" s="60"/>
      <c r="BFS4" s="60"/>
      <c r="BFT4" s="60"/>
      <c r="BFU4" s="60"/>
      <c r="BFV4" s="60"/>
      <c r="BFW4" s="60"/>
      <c r="BFX4" s="60"/>
      <c r="BFY4" s="60"/>
      <c r="BFZ4" s="60"/>
      <c r="BGA4" s="60"/>
      <c r="BGB4" s="60"/>
      <c r="BGC4" s="60"/>
      <c r="BGD4" s="60"/>
      <c r="BGE4" s="60"/>
      <c r="BGF4" s="60"/>
      <c r="BGG4" s="60"/>
      <c r="BGH4" s="60"/>
      <c r="BGI4" s="60"/>
      <c r="BGJ4" s="60"/>
      <c r="BGK4" s="60"/>
      <c r="BGL4" s="60"/>
      <c r="BGM4" s="60"/>
      <c r="BGN4" s="60"/>
      <c r="BGO4" s="60"/>
      <c r="BGP4" s="60"/>
      <c r="BGQ4" s="60"/>
      <c r="BGR4" s="60"/>
      <c r="BGS4" s="60"/>
      <c r="BGT4" s="60"/>
      <c r="BGU4" s="60"/>
      <c r="BGV4" s="60"/>
      <c r="BGW4" s="60"/>
      <c r="BGX4" s="60"/>
      <c r="BGY4" s="60"/>
      <c r="BGZ4" s="60"/>
      <c r="BHA4" s="60"/>
      <c r="BHB4" s="60"/>
      <c r="BHC4" s="60"/>
      <c r="BHD4" s="60"/>
      <c r="BHE4" s="60"/>
      <c r="BHF4" s="60"/>
      <c r="BHG4" s="60"/>
      <c r="BHH4" s="60"/>
      <c r="BHI4" s="60"/>
      <c r="BHJ4" s="60"/>
      <c r="BHK4" s="60"/>
      <c r="BHL4" s="60"/>
      <c r="BHM4" s="60"/>
      <c r="BHN4" s="60"/>
      <c r="BHO4" s="60"/>
      <c r="BHP4" s="60"/>
      <c r="BHQ4" s="60"/>
      <c r="BHR4" s="60"/>
      <c r="BHS4" s="60"/>
      <c r="BHT4" s="60"/>
      <c r="BHU4" s="60"/>
      <c r="BHV4" s="60"/>
      <c r="BHW4" s="60"/>
      <c r="BHX4" s="60"/>
      <c r="BHY4" s="60"/>
      <c r="BHZ4" s="60"/>
      <c r="BIA4" s="60"/>
      <c r="BIB4" s="60"/>
      <c r="BIC4" s="60"/>
      <c r="BID4" s="60"/>
      <c r="BIE4" s="60"/>
      <c r="BIF4" s="60"/>
      <c r="BIG4" s="60"/>
      <c r="BIH4" s="60"/>
      <c r="BII4" s="60"/>
      <c r="BIJ4" s="60"/>
      <c r="BIK4" s="60"/>
      <c r="BIL4" s="60"/>
      <c r="BIM4" s="60"/>
      <c r="BIN4" s="60"/>
      <c r="BIO4" s="60"/>
      <c r="BIP4" s="60"/>
      <c r="BIQ4" s="60"/>
      <c r="BIR4" s="60"/>
      <c r="BIS4" s="60"/>
      <c r="BIT4" s="60"/>
      <c r="BIU4" s="60"/>
      <c r="BIV4" s="60"/>
      <c r="BIW4" s="60"/>
      <c r="BIX4" s="60"/>
      <c r="BIY4" s="60"/>
      <c r="BIZ4" s="60"/>
      <c r="BJA4" s="60"/>
      <c r="BJB4" s="60"/>
      <c r="BJC4" s="60"/>
      <c r="BJD4" s="60"/>
      <c r="BJE4" s="60"/>
      <c r="BJF4" s="60"/>
      <c r="BJG4" s="60"/>
      <c r="BJH4" s="60"/>
      <c r="BJI4" s="60"/>
      <c r="BJJ4" s="60"/>
      <c r="BJK4" s="60"/>
      <c r="BJL4" s="60"/>
      <c r="BJM4" s="60"/>
      <c r="BJN4" s="60"/>
      <c r="BJO4" s="60"/>
      <c r="BJP4" s="60"/>
      <c r="BJQ4" s="60"/>
      <c r="BJR4" s="60"/>
      <c r="BJS4" s="60"/>
      <c r="BJT4" s="60"/>
      <c r="BJU4" s="60"/>
      <c r="BJV4" s="60"/>
      <c r="BJW4" s="60"/>
      <c r="BJX4" s="60"/>
      <c r="BJY4" s="60"/>
      <c r="BJZ4" s="60"/>
      <c r="BKA4" s="60"/>
      <c r="BKB4" s="60"/>
      <c r="BKC4" s="60"/>
      <c r="BKD4" s="60"/>
      <c r="BKE4" s="60"/>
      <c r="BKF4" s="60"/>
      <c r="BKG4" s="60"/>
      <c r="BKH4" s="60"/>
      <c r="BKI4" s="60"/>
      <c r="BKJ4" s="60"/>
      <c r="BKK4" s="60"/>
      <c r="BKL4" s="60"/>
      <c r="BKM4" s="60"/>
      <c r="BKN4" s="60"/>
      <c r="BKO4" s="60"/>
      <c r="BKP4" s="60"/>
      <c r="BKQ4" s="60"/>
      <c r="BKR4" s="60"/>
      <c r="BKS4" s="60"/>
      <c r="BKT4" s="60"/>
      <c r="BKU4" s="60"/>
      <c r="BKV4" s="60"/>
      <c r="BKW4" s="60"/>
      <c r="BKX4" s="60"/>
      <c r="BKY4" s="60"/>
      <c r="BKZ4" s="60"/>
      <c r="BLA4" s="60"/>
      <c r="BLB4" s="60"/>
      <c r="BLC4" s="60"/>
      <c r="BLD4" s="60"/>
      <c r="BLE4" s="60"/>
      <c r="BLF4" s="60"/>
      <c r="BLG4" s="60"/>
      <c r="BLH4" s="60"/>
      <c r="BLI4" s="60"/>
      <c r="BLJ4" s="60"/>
      <c r="BLK4" s="60"/>
      <c r="BLL4" s="60"/>
      <c r="BLM4" s="60"/>
      <c r="BLN4" s="60"/>
      <c r="BLO4" s="60"/>
      <c r="BLP4" s="60"/>
      <c r="BLQ4" s="60"/>
      <c r="BLR4" s="60"/>
      <c r="BLS4" s="60"/>
      <c r="BLT4" s="60"/>
      <c r="BLU4" s="60"/>
      <c r="BLV4" s="60"/>
      <c r="BLW4" s="60"/>
      <c r="BLX4" s="60"/>
      <c r="BLY4" s="60"/>
      <c r="BLZ4" s="60"/>
      <c r="BMA4" s="60"/>
      <c r="BMB4" s="60"/>
      <c r="BMC4" s="60"/>
      <c r="BMD4" s="60"/>
      <c r="BME4" s="60"/>
      <c r="BMF4" s="60"/>
      <c r="BMG4" s="60"/>
      <c r="BMH4" s="60"/>
      <c r="BMI4" s="60"/>
      <c r="BMJ4" s="60"/>
      <c r="BMK4" s="60"/>
      <c r="BML4" s="60"/>
      <c r="BMM4" s="60"/>
      <c r="BMN4" s="60"/>
      <c r="BMO4" s="60"/>
      <c r="BMP4" s="60"/>
      <c r="BMQ4" s="60"/>
      <c r="BMR4" s="60"/>
      <c r="BMS4" s="60"/>
      <c r="BMT4" s="60"/>
      <c r="BMU4" s="60"/>
      <c r="BMV4" s="60"/>
      <c r="BMW4" s="60"/>
      <c r="BMX4" s="60"/>
      <c r="BMY4" s="60"/>
      <c r="BMZ4" s="60"/>
      <c r="BNA4" s="60"/>
      <c r="BNB4" s="60"/>
      <c r="BNC4" s="60"/>
      <c r="BND4" s="60"/>
      <c r="BNE4" s="60"/>
      <c r="BNF4" s="60"/>
      <c r="BNG4" s="60"/>
      <c r="BNH4" s="60"/>
      <c r="BNI4" s="60"/>
      <c r="BNJ4" s="60"/>
      <c r="BNK4" s="60"/>
      <c r="BNL4" s="60"/>
      <c r="BNM4" s="60"/>
      <c r="BNN4" s="60"/>
      <c r="BNO4" s="60"/>
      <c r="BNP4" s="60"/>
      <c r="BNQ4" s="60"/>
      <c r="BNR4" s="60"/>
      <c r="BNS4" s="60"/>
      <c r="BNT4" s="60"/>
      <c r="BNU4" s="60"/>
      <c r="BNV4" s="60"/>
      <c r="BNW4" s="60"/>
      <c r="BNX4" s="60"/>
      <c r="BNY4" s="60"/>
      <c r="BNZ4" s="60"/>
      <c r="BOA4" s="60"/>
      <c r="BOB4" s="60"/>
      <c r="BOC4" s="60"/>
      <c r="BOD4" s="60"/>
      <c r="BOE4" s="60"/>
      <c r="BOF4" s="60"/>
      <c r="BOG4" s="60"/>
      <c r="BOH4" s="60"/>
      <c r="BOI4" s="60"/>
      <c r="BOJ4" s="60"/>
      <c r="BOK4" s="60"/>
      <c r="BOL4" s="60"/>
      <c r="BOM4" s="60"/>
      <c r="BON4" s="60"/>
      <c r="BOO4" s="60"/>
      <c r="BOP4" s="60"/>
      <c r="BOQ4" s="60"/>
      <c r="BOR4" s="60"/>
      <c r="BOS4" s="60"/>
      <c r="BOT4" s="60"/>
      <c r="BOU4" s="60"/>
      <c r="BOV4" s="60"/>
      <c r="BOW4" s="60"/>
      <c r="BOX4" s="60"/>
      <c r="BOY4" s="60"/>
      <c r="BOZ4" s="60"/>
      <c r="BPA4" s="60"/>
      <c r="BPB4" s="60"/>
      <c r="BPC4" s="60"/>
      <c r="BPD4" s="60"/>
      <c r="BPE4" s="60"/>
      <c r="BPF4" s="60"/>
      <c r="BPG4" s="60"/>
      <c r="BPH4" s="60"/>
      <c r="BPI4" s="60"/>
      <c r="BPJ4" s="60"/>
      <c r="BPK4" s="60"/>
      <c r="BPL4" s="60"/>
      <c r="BPM4" s="60"/>
      <c r="BPN4" s="60"/>
      <c r="BPO4" s="60"/>
      <c r="BPP4" s="60"/>
      <c r="BPQ4" s="60"/>
      <c r="BPR4" s="60"/>
      <c r="BPS4" s="60"/>
      <c r="BPT4" s="60"/>
      <c r="BPU4" s="60"/>
      <c r="BPV4" s="60"/>
      <c r="BPW4" s="60"/>
      <c r="BPX4" s="60"/>
      <c r="BPY4" s="60"/>
      <c r="BPZ4" s="60"/>
      <c r="BQA4" s="60"/>
      <c r="BQB4" s="60"/>
      <c r="BQC4" s="60"/>
      <c r="BQD4" s="60"/>
      <c r="BQE4" s="60"/>
      <c r="BQF4" s="60"/>
      <c r="BQG4" s="60"/>
      <c r="BQH4" s="60"/>
      <c r="BQI4" s="60"/>
      <c r="BQJ4" s="60"/>
      <c r="BQK4" s="60"/>
      <c r="BQL4" s="60"/>
      <c r="BQM4" s="60"/>
      <c r="BQN4" s="60"/>
      <c r="BQO4" s="60"/>
      <c r="BQP4" s="60"/>
      <c r="BQQ4" s="60"/>
      <c r="BQR4" s="60"/>
      <c r="BQS4" s="60"/>
      <c r="BQT4" s="60"/>
      <c r="BQU4" s="60"/>
      <c r="BQV4" s="60"/>
      <c r="BQW4" s="60"/>
      <c r="BQX4" s="60"/>
      <c r="BQY4" s="60"/>
      <c r="BQZ4" s="60"/>
      <c r="BRA4" s="60"/>
      <c r="BRB4" s="60"/>
      <c r="BRC4" s="60"/>
      <c r="BRD4" s="60"/>
      <c r="BRE4" s="60"/>
      <c r="BRF4" s="60"/>
      <c r="BRG4" s="60"/>
      <c r="BRH4" s="60"/>
      <c r="BRI4" s="60"/>
      <c r="BRJ4" s="60"/>
      <c r="BRK4" s="60"/>
      <c r="BRL4" s="60"/>
      <c r="BRM4" s="60"/>
      <c r="BRN4" s="60"/>
      <c r="BRO4" s="60"/>
      <c r="BRP4" s="60"/>
      <c r="BRQ4" s="60"/>
      <c r="BRR4" s="60"/>
      <c r="BRS4" s="60"/>
      <c r="BRT4" s="60"/>
      <c r="BRU4" s="60"/>
      <c r="BRV4" s="60"/>
      <c r="BRW4" s="60"/>
      <c r="BRX4" s="60"/>
      <c r="BRY4" s="60"/>
      <c r="BRZ4" s="60"/>
      <c r="BSA4" s="60"/>
      <c r="BSB4" s="60"/>
      <c r="BSC4" s="60"/>
      <c r="BSD4" s="60"/>
      <c r="BSE4" s="60"/>
      <c r="BSF4" s="60"/>
      <c r="BSG4" s="60"/>
      <c r="BSH4" s="60"/>
      <c r="BSI4" s="60"/>
      <c r="BSJ4" s="60"/>
      <c r="BSK4" s="60"/>
      <c r="BSL4" s="60"/>
      <c r="BSM4" s="60"/>
      <c r="BSN4" s="60"/>
      <c r="BSO4" s="60"/>
      <c r="BSP4" s="60"/>
      <c r="BSQ4" s="60"/>
      <c r="BSR4" s="60"/>
      <c r="BSS4" s="60"/>
      <c r="BST4" s="60"/>
      <c r="BSU4" s="60"/>
      <c r="BSV4" s="60"/>
      <c r="BSW4" s="60"/>
      <c r="BSX4" s="60"/>
      <c r="BSY4" s="60"/>
      <c r="BSZ4" s="60"/>
      <c r="BTA4" s="60"/>
      <c r="BTB4" s="60"/>
      <c r="BTC4" s="60"/>
      <c r="BTD4" s="60"/>
      <c r="BTE4" s="60"/>
      <c r="BTF4" s="60"/>
      <c r="BTG4" s="60"/>
      <c r="BTH4" s="60"/>
      <c r="BTI4" s="60"/>
      <c r="BTJ4" s="60"/>
      <c r="BTK4" s="60"/>
      <c r="BTL4" s="60"/>
      <c r="BTM4" s="60"/>
      <c r="BTN4" s="60"/>
      <c r="BTO4" s="60"/>
      <c r="BTP4" s="60"/>
      <c r="BTQ4" s="60"/>
      <c r="BTR4" s="60"/>
      <c r="BTS4" s="60"/>
      <c r="BTT4" s="60"/>
      <c r="BTU4" s="60"/>
      <c r="BTV4" s="60"/>
      <c r="BTW4" s="60"/>
      <c r="BTX4" s="60"/>
      <c r="BTY4" s="60"/>
      <c r="BTZ4" s="60"/>
      <c r="BUA4" s="60"/>
      <c r="BUB4" s="60"/>
      <c r="BUC4" s="60"/>
      <c r="BUD4" s="60"/>
      <c r="BUE4" s="60"/>
      <c r="BUF4" s="60"/>
      <c r="BUG4" s="60"/>
      <c r="BUH4" s="60"/>
      <c r="BUI4" s="60"/>
      <c r="BUJ4" s="60"/>
      <c r="BUK4" s="60"/>
      <c r="BUL4" s="60"/>
      <c r="BUM4" s="60"/>
      <c r="BUN4" s="60"/>
      <c r="BUO4" s="60"/>
      <c r="BUP4" s="60"/>
      <c r="BUQ4" s="60"/>
      <c r="BUR4" s="60"/>
      <c r="BUS4" s="60"/>
      <c r="BUT4" s="60"/>
      <c r="BUU4" s="60"/>
      <c r="BUV4" s="60"/>
      <c r="BUW4" s="60"/>
      <c r="BUX4" s="60"/>
      <c r="BUY4" s="60"/>
      <c r="BUZ4" s="60"/>
      <c r="BVA4" s="60"/>
      <c r="BVB4" s="60"/>
      <c r="BVC4" s="60"/>
      <c r="BVD4" s="60"/>
      <c r="BVE4" s="60"/>
      <c r="BVF4" s="60"/>
      <c r="BVG4" s="60"/>
      <c r="BVH4" s="60"/>
      <c r="BVI4" s="60"/>
      <c r="BVJ4" s="60"/>
      <c r="BVK4" s="60"/>
      <c r="BVL4" s="60"/>
      <c r="BVM4" s="60"/>
      <c r="BVN4" s="60"/>
      <c r="BVO4" s="60"/>
      <c r="BVP4" s="60"/>
      <c r="BVQ4" s="60"/>
      <c r="BVR4" s="60"/>
      <c r="BVS4" s="60"/>
      <c r="BVT4" s="60"/>
      <c r="BVU4" s="60"/>
      <c r="BVV4" s="60"/>
      <c r="BVW4" s="60"/>
      <c r="BVX4" s="60"/>
      <c r="BVY4" s="60"/>
      <c r="BVZ4" s="60"/>
      <c r="BWA4" s="60"/>
      <c r="BWB4" s="60"/>
      <c r="BWC4" s="60"/>
      <c r="BWD4" s="60"/>
      <c r="BWE4" s="60"/>
      <c r="BWF4" s="60"/>
      <c r="BWG4" s="60"/>
      <c r="BWH4" s="60"/>
      <c r="BWI4" s="60"/>
      <c r="BWJ4" s="60"/>
      <c r="BWK4" s="60"/>
      <c r="BWL4" s="60"/>
    </row>
    <row r="5" spans="1:1962" s="3" customFormat="1">
      <c r="A5" s="75" t="s">
        <v>215</v>
      </c>
      <c r="B5" s="75">
        <v>1450</v>
      </c>
      <c r="C5" s="75">
        <v>3100</v>
      </c>
      <c r="D5" s="75">
        <v>7200</v>
      </c>
      <c r="E5" s="69"/>
      <c r="F5" s="75" t="s">
        <v>215</v>
      </c>
      <c r="G5" s="75">
        <v>1450</v>
      </c>
      <c r="H5" s="75">
        <v>3100</v>
      </c>
      <c r="I5" s="75">
        <v>7200</v>
      </c>
      <c r="J5" s="60"/>
      <c r="K5" s="60"/>
      <c r="L5" s="60"/>
      <c r="M5" s="60"/>
      <c r="N5" s="73">
        <f>N4*0.4</f>
        <v>5800</v>
      </c>
      <c r="O5" s="73">
        <f t="shared" ref="O5:P5" si="1">O4*0.4</f>
        <v>12400</v>
      </c>
      <c r="P5" s="73">
        <f t="shared" si="1"/>
        <v>28800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  <c r="AMK5" s="60"/>
      <c r="AML5" s="60"/>
      <c r="AMM5" s="60"/>
      <c r="AMN5" s="60"/>
      <c r="AMO5" s="60"/>
      <c r="AMP5" s="60"/>
      <c r="AMQ5" s="60"/>
      <c r="AMR5" s="60"/>
      <c r="AMS5" s="60"/>
      <c r="AMT5" s="60"/>
      <c r="AMU5" s="60"/>
      <c r="AMV5" s="60"/>
      <c r="AMW5" s="60"/>
      <c r="AMX5" s="60"/>
      <c r="AMY5" s="60"/>
      <c r="AMZ5" s="60"/>
      <c r="ANA5" s="60"/>
      <c r="ANB5" s="60"/>
      <c r="ANC5" s="60"/>
      <c r="AND5" s="60"/>
      <c r="ANE5" s="60"/>
      <c r="ANF5" s="60"/>
      <c r="ANG5" s="60"/>
      <c r="ANH5" s="60"/>
      <c r="ANI5" s="60"/>
      <c r="ANJ5" s="60"/>
      <c r="ANK5" s="60"/>
      <c r="ANL5" s="60"/>
      <c r="ANM5" s="60"/>
      <c r="ANN5" s="60"/>
      <c r="ANO5" s="60"/>
      <c r="ANP5" s="60"/>
      <c r="ANQ5" s="60"/>
      <c r="ANR5" s="60"/>
      <c r="ANS5" s="60"/>
      <c r="ANT5" s="60"/>
      <c r="ANU5" s="60"/>
      <c r="ANV5" s="60"/>
      <c r="ANW5" s="60"/>
      <c r="ANX5" s="60"/>
      <c r="ANY5" s="60"/>
      <c r="ANZ5" s="60"/>
      <c r="AOA5" s="60"/>
      <c r="AOB5" s="60"/>
      <c r="AOC5" s="60"/>
      <c r="AOD5" s="60"/>
      <c r="AOE5" s="60"/>
      <c r="AOF5" s="60"/>
      <c r="AOG5" s="60"/>
      <c r="AOH5" s="60"/>
      <c r="AOI5" s="60"/>
      <c r="AOJ5" s="60"/>
      <c r="AOK5" s="60"/>
      <c r="AOL5" s="60"/>
      <c r="AOM5" s="60"/>
      <c r="AON5" s="60"/>
      <c r="AOO5" s="60"/>
      <c r="AOP5" s="60"/>
      <c r="AOQ5" s="60"/>
      <c r="AOR5" s="60"/>
      <c r="AOS5" s="60"/>
      <c r="AOT5" s="60"/>
      <c r="AOU5" s="60"/>
      <c r="AOV5" s="60"/>
      <c r="AOW5" s="60"/>
      <c r="AOX5" s="60"/>
      <c r="AOY5" s="60"/>
      <c r="AOZ5" s="60"/>
      <c r="APA5" s="60"/>
      <c r="APB5" s="60"/>
      <c r="APC5" s="60"/>
      <c r="APD5" s="60"/>
      <c r="APE5" s="60"/>
      <c r="APF5" s="60"/>
      <c r="APG5" s="60"/>
      <c r="APH5" s="60"/>
      <c r="API5" s="60"/>
      <c r="APJ5" s="60"/>
      <c r="APK5" s="60"/>
      <c r="APL5" s="60"/>
      <c r="APM5" s="60"/>
      <c r="APN5" s="60"/>
      <c r="APO5" s="60"/>
      <c r="APP5" s="60"/>
      <c r="APQ5" s="60"/>
      <c r="APR5" s="60"/>
      <c r="APS5" s="60"/>
      <c r="APT5" s="60"/>
      <c r="APU5" s="60"/>
      <c r="APV5" s="60"/>
      <c r="APW5" s="60"/>
      <c r="APX5" s="60"/>
      <c r="APY5" s="60"/>
      <c r="APZ5" s="60"/>
      <c r="AQA5" s="60"/>
      <c r="AQB5" s="60"/>
      <c r="AQC5" s="60"/>
      <c r="AQD5" s="60"/>
      <c r="AQE5" s="60"/>
      <c r="AQF5" s="60"/>
      <c r="AQG5" s="60"/>
      <c r="AQH5" s="60"/>
      <c r="AQI5" s="60"/>
      <c r="AQJ5" s="60"/>
      <c r="AQK5" s="60"/>
      <c r="AQL5" s="60"/>
      <c r="AQM5" s="60"/>
      <c r="AQN5" s="60"/>
      <c r="AQO5" s="60"/>
      <c r="AQP5" s="60"/>
      <c r="AQQ5" s="60"/>
      <c r="AQR5" s="60"/>
      <c r="AQS5" s="60"/>
      <c r="AQT5" s="60"/>
      <c r="AQU5" s="60"/>
      <c r="AQV5" s="60"/>
      <c r="AQW5" s="60"/>
      <c r="AQX5" s="60"/>
      <c r="AQY5" s="60"/>
      <c r="AQZ5" s="60"/>
      <c r="ARA5" s="60"/>
      <c r="ARB5" s="60"/>
      <c r="ARC5" s="60"/>
      <c r="ARD5" s="60"/>
      <c r="ARE5" s="60"/>
      <c r="ARF5" s="60"/>
      <c r="ARG5" s="60"/>
      <c r="ARH5" s="60"/>
      <c r="ARI5" s="60"/>
      <c r="ARJ5" s="60"/>
      <c r="ARK5" s="60"/>
      <c r="ARL5" s="60"/>
      <c r="ARM5" s="60"/>
      <c r="ARN5" s="60"/>
      <c r="ARO5" s="60"/>
      <c r="ARP5" s="60"/>
      <c r="ARQ5" s="60"/>
      <c r="ARR5" s="60"/>
      <c r="ARS5" s="60"/>
      <c r="ART5" s="60"/>
      <c r="ARU5" s="60"/>
      <c r="ARV5" s="60"/>
      <c r="ARW5" s="60"/>
      <c r="ARX5" s="60"/>
      <c r="ARY5" s="60"/>
      <c r="ARZ5" s="60"/>
      <c r="ASA5" s="60"/>
      <c r="ASB5" s="60"/>
      <c r="ASC5" s="60"/>
      <c r="ASD5" s="60"/>
      <c r="ASE5" s="60"/>
      <c r="ASF5" s="60"/>
      <c r="ASG5" s="60"/>
      <c r="ASH5" s="60"/>
      <c r="ASI5" s="60"/>
      <c r="ASJ5" s="60"/>
      <c r="ASK5" s="60"/>
      <c r="ASL5" s="60"/>
      <c r="ASM5" s="60"/>
      <c r="ASN5" s="60"/>
      <c r="ASO5" s="60"/>
      <c r="ASP5" s="60"/>
      <c r="ASQ5" s="60"/>
      <c r="ASR5" s="60"/>
      <c r="ASS5" s="60"/>
      <c r="AST5" s="60"/>
      <c r="ASU5" s="60"/>
      <c r="ASV5" s="60"/>
      <c r="ASW5" s="60"/>
      <c r="ASX5" s="60"/>
      <c r="ASY5" s="60"/>
      <c r="ASZ5" s="60"/>
      <c r="ATA5" s="60"/>
      <c r="ATB5" s="60"/>
      <c r="ATC5" s="60"/>
      <c r="ATD5" s="60"/>
      <c r="ATE5" s="60"/>
      <c r="ATF5" s="60"/>
      <c r="ATG5" s="60"/>
      <c r="ATH5" s="60"/>
      <c r="ATI5" s="60"/>
      <c r="ATJ5" s="60"/>
      <c r="ATK5" s="60"/>
      <c r="ATL5" s="60"/>
      <c r="ATM5" s="60"/>
      <c r="ATN5" s="60"/>
      <c r="ATO5" s="60"/>
      <c r="ATP5" s="60"/>
      <c r="ATQ5" s="60"/>
      <c r="ATR5" s="60"/>
      <c r="ATS5" s="60"/>
      <c r="ATT5" s="60"/>
      <c r="ATU5" s="60"/>
      <c r="ATV5" s="60"/>
      <c r="ATW5" s="60"/>
      <c r="ATX5" s="60"/>
      <c r="ATY5" s="60"/>
      <c r="ATZ5" s="60"/>
      <c r="AUA5" s="60"/>
      <c r="AUB5" s="60"/>
      <c r="AUC5" s="60"/>
      <c r="AUD5" s="60"/>
      <c r="AUE5" s="60"/>
      <c r="AUF5" s="60"/>
      <c r="AUG5" s="60"/>
      <c r="AUH5" s="60"/>
      <c r="AUI5" s="60"/>
      <c r="AUJ5" s="60"/>
      <c r="AUK5" s="60"/>
      <c r="AUL5" s="60"/>
      <c r="AUM5" s="60"/>
      <c r="AUN5" s="60"/>
      <c r="AUO5" s="60"/>
      <c r="AUP5" s="60"/>
      <c r="AUQ5" s="60"/>
      <c r="AUR5" s="60"/>
      <c r="AUS5" s="60"/>
      <c r="AUT5" s="60"/>
      <c r="AUU5" s="60"/>
      <c r="AUV5" s="60"/>
      <c r="AUW5" s="60"/>
      <c r="AUX5" s="60"/>
      <c r="AUY5" s="60"/>
      <c r="AUZ5" s="60"/>
      <c r="AVA5" s="60"/>
      <c r="AVB5" s="60"/>
      <c r="AVC5" s="60"/>
      <c r="AVD5" s="60"/>
      <c r="AVE5" s="60"/>
      <c r="AVF5" s="60"/>
      <c r="AVG5" s="60"/>
      <c r="AVH5" s="60"/>
      <c r="AVI5" s="60"/>
      <c r="AVJ5" s="60"/>
      <c r="AVK5" s="60"/>
      <c r="AVL5" s="60"/>
      <c r="AVM5" s="60"/>
      <c r="AVN5" s="60"/>
      <c r="AVO5" s="60"/>
      <c r="AVP5" s="60"/>
      <c r="AVQ5" s="60"/>
      <c r="AVR5" s="60"/>
      <c r="AVS5" s="60"/>
      <c r="AVT5" s="60"/>
      <c r="AVU5" s="60"/>
      <c r="AVV5" s="60"/>
      <c r="AVW5" s="60"/>
      <c r="AVX5" s="60"/>
      <c r="AVY5" s="60"/>
      <c r="AVZ5" s="60"/>
      <c r="AWA5" s="60"/>
      <c r="AWB5" s="60"/>
      <c r="AWC5" s="60"/>
      <c r="AWD5" s="60"/>
      <c r="AWE5" s="60"/>
      <c r="AWF5" s="60"/>
      <c r="AWG5" s="60"/>
      <c r="AWH5" s="60"/>
      <c r="AWI5" s="60"/>
      <c r="AWJ5" s="60"/>
      <c r="AWK5" s="60"/>
      <c r="AWL5" s="60"/>
      <c r="AWM5" s="60"/>
      <c r="AWN5" s="60"/>
      <c r="AWO5" s="60"/>
      <c r="AWP5" s="60"/>
      <c r="AWQ5" s="60"/>
      <c r="AWR5" s="60"/>
      <c r="AWS5" s="60"/>
      <c r="AWT5" s="60"/>
      <c r="AWU5" s="60"/>
      <c r="AWV5" s="60"/>
      <c r="AWW5" s="60"/>
      <c r="AWX5" s="60"/>
      <c r="AWY5" s="60"/>
      <c r="AWZ5" s="60"/>
      <c r="AXA5" s="60"/>
      <c r="AXB5" s="60"/>
      <c r="AXC5" s="60"/>
      <c r="AXD5" s="60"/>
      <c r="AXE5" s="60"/>
      <c r="AXF5" s="60"/>
      <c r="AXG5" s="60"/>
      <c r="AXH5" s="60"/>
      <c r="AXI5" s="60"/>
      <c r="AXJ5" s="60"/>
      <c r="AXK5" s="60"/>
      <c r="AXL5" s="60"/>
      <c r="AXM5" s="60"/>
      <c r="AXN5" s="60"/>
      <c r="AXO5" s="60"/>
      <c r="AXP5" s="60"/>
      <c r="AXQ5" s="60"/>
      <c r="AXR5" s="60"/>
      <c r="AXS5" s="60"/>
      <c r="AXT5" s="60"/>
      <c r="AXU5" s="60"/>
      <c r="AXV5" s="60"/>
      <c r="AXW5" s="60"/>
      <c r="AXX5" s="60"/>
      <c r="AXY5" s="60"/>
      <c r="AXZ5" s="60"/>
      <c r="AYA5" s="60"/>
      <c r="AYB5" s="60"/>
      <c r="AYC5" s="60"/>
      <c r="AYD5" s="60"/>
      <c r="AYE5" s="60"/>
      <c r="AYF5" s="60"/>
      <c r="AYG5" s="60"/>
      <c r="AYH5" s="60"/>
      <c r="AYI5" s="60"/>
      <c r="AYJ5" s="60"/>
      <c r="AYK5" s="60"/>
      <c r="AYL5" s="60"/>
      <c r="AYM5" s="60"/>
      <c r="AYN5" s="60"/>
      <c r="AYO5" s="60"/>
      <c r="AYP5" s="60"/>
      <c r="AYQ5" s="60"/>
      <c r="AYR5" s="60"/>
      <c r="AYS5" s="60"/>
      <c r="AYT5" s="60"/>
      <c r="AYU5" s="60"/>
      <c r="AYV5" s="60"/>
      <c r="AYW5" s="60"/>
      <c r="AYX5" s="60"/>
      <c r="AYY5" s="60"/>
      <c r="AYZ5" s="60"/>
      <c r="AZA5" s="60"/>
      <c r="AZB5" s="60"/>
      <c r="AZC5" s="60"/>
      <c r="AZD5" s="60"/>
      <c r="AZE5" s="60"/>
      <c r="AZF5" s="60"/>
      <c r="AZG5" s="60"/>
      <c r="AZH5" s="60"/>
      <c r="AZI5" s="60"/>
      <c r="AZJ5" s="60"/>
      <c r="AZK5" s="60"/>
      <c r="AZL5" s="60"/>
      <c r="AZM5" s="60"/>
      <c r="AZN5" s="60"/>
      <c r="AZO5" s="60"/>
      <c r="AZP5" s="60"/>
      <c r="AZQ5" s="60"/>
      <c r="AZR5" s="60"/>
      <c r="AZS5" s="60"/>
      <c r="AZT5" s="60"/>
      <c r="AZU5" s="60"/>
      <c r="AZV5" s="60"/>
      <c r="AZW5" s="60"/>
      <c r="AZX5" s="60"/>
      <c r="AZY5" s="60"/>
      <c r="AZZ5" s="60"/>
      <c r="BAA5" s="60"/>
      <c r="BAB5" s="60"/>
      <c r="BAC5" s="60"/>
      <c r="BAD5" s="60"/>
      <c r="BAE5" s="60"/>
      <c r="BAF5" s="60"/>
      <c r="BAG5" s="60"/>
      <c r="BAH5" s="60"/>
      <c r="BAI5" s="60"/>
      <c r="BAJ5" s="60"/>
      <c r="BAK5" s="60"/>
      <c r="BAL5" s="60"/>
      <c r="BAM5" s="60"/>
      <c r="BAN5" s="60"/>
      <c r="BAO5" s="60"/>
      <c r="BAP5" s="60"/>
      <c r="BAQ5" s="60"/>
      <c r="BAR5" s="60"/>
      <c r="BAS5" s="60"/>
      <c r="BAT5" s="60"/>
      <c r="BAU5" s="60"/>
      <c r="BAV5" s="60"/>
      <c r="BAW5" s="60"/>
      <c r="BAX5" s="60"/>
      <c r="BAY5" s="60"/>
      <c r="BAZ5" s="60"/>
      <c r="BBA5" s="60"/>
      <c r="BBB5" s="60"/>
      <c r="BBC5" s="60"/>
      <c r="BBD5" s="60"/>
      <c r="BBE5" s="60"/>
      <c r="BBF5" s="60"/>
      <c r="BBG5" s="60"/>
      <c r="BBH5" s="60"/>
      <c r="BBI5" s="60"/>
      <c r="BBJ5" s="60"/>
      <c r="BBK5" s="60"/>
      <c r="BBL5" s="60"/>
      <c r="BBM5" s="60"/>
      <c r="BBN5" s="60"/>
      <c r="BBO5" s="60"/>
      <c r="BBP5" s="60"/>
      <c r="BBQ5" s="60"/>
      <c r="BBR5" s="60"/>
      <c r="BBS5" s="60"/>
      <c r="BBT5" s="60"/>
      <c r="BBU5" s="60"/>
      <c r="BBV5" s="60"/>
      <c r="BBW5" s="60"/>
      <c r="BBX5" s="60"/>
      <c r="BBY5" s="60"/>
      <c r="BBZ5" s="60"/>
      <c r="BCA5" s="60"/>
      <c r="BCB5" s="60"/>
      <c r="BCC5" s="60"/>
      <c r="BCD5" s="60"/>
      <c r="BCE5" s="60"/>
      <c r="BCF5" s="60"/>
      <c r="BCG5" s="60"/>
      <c r="BCH5" s="60"/>
      <c r="BCI5" s="60"/>
      <c r="BCJ5" s="60"/>
      <c r="BCK5" s="60"/>
      <c r="BCL5" s="60"/>
      <c r="BCM5" s="60"/>
      <c r="BCN5" s="60"/>
      <c r="BCO5" s="60"/>
      <c r="BCP5" s="60"/>
      <c r="BCQ5" s="60"/>
      <c r="BCR5" s="60"/>
      <c r="BCS5" s="60"/>
      <c r="BCT5" s="60"/>
      <c r="BCU5" s="60"/>
      <c r="BCV5" s="60"/>
      <c r="BCW5" s="60"/>
      <c r="BCX5" s="60"/>
      <c r="BCY5" s="60"/>
      <c r="BCZ5" s="60"/>
      <c r="BDA5" s="60"/>
      <c r="BDB5" s="60"/>
      <c r="BDC5" s="60"/>
      <c r="BDD5" s="60"/>
      <c r="BDE5" s="60"/>
      <c r="BDF5" s="60"/>
      <c r="BDG5" s="60"/>
      <c r="BDH5" s="60"/>
      <c r="BDI5" s="60"/>
      <c r="BDJ5" s="60"/>
      <c r="BDK5" s="60"/>
      <c r="BDL5" s="60"/>
      <c r="BDM5" s="60"/>
      <c r="BDN5" s="60"/>
      <c r="BDO5" s="60"/>
      <c r="BDP5" s="60"/>
      <c r="BDQ5" s="60"/>
      <c r="BDR5" s="60"/>
      <c r="BDS5" s="60"/>
      <c r="BDT5" s="60"/>
      <c r="BDU5" s="60"/>
      <c r="BDV5" s="60"/>
      <c r="BDW5" s="60"/>
      <c r="BDX5" s="60"/>
      <c r="BDY5" s="60"/>
      <c r="BDZ5" s="60"/>
      <c r="BEA5" s="60"/>
      <c r="BEB5" s="60"/>
      <c r="BEC5" s="60"/>
      <c r="BED5" s="60"/>
      <c r="BEE5" s="60"/>
      <c r="BEF5" s="60"/>
      <c r="BEG5" s="60"/>
      <c r="BEH5" s="60"/>
      <c r="BEI5" s="60"/>
      <c r="BEJ5" s="60"/>
      <c r="BEK5" s="60"/>
      <c r="BEL5" s="60"/>
      <c r="BEM5" s="60"/>
      <c r="BEN5" s="60"/>
      <c r="BEO5" s="60"/>
      <c r="BEP5" s="60"/>
      <c r="BEQ5" s="60"/>
      <c r="BER5" s="60"/>
      <c r="BES5" s="60"/>
      <c r="BET5" s="60"/>
      <c r="BEU5" s="60"/>
      <c r="BEV5" s="60"/>
      <c r="BEW5" s="60"/>
      <c r="BEX5" s="60"/>
      <c r="BEY5" s="60"/>
      <c r="BEZ5" s="60"/>
      <c r="BFA5" s="60"/>
      <c r="BFB5" s="60"/>
      <c r="BFC5" s="60"/>
      <c r="BFD5" s="60"/>
      <c r="BFE5" s="60"/>
      <c r="BFF5" s="60"/>
      <c r="BFG5" s="60"/>
      <c r="BFH5" s="60"/>
      <c r="BFI5" s="60"/>
      <c r="BFJ5" s="60"/>
      <c r="BFK5" s="60"/>
      <c r="BFL5" s="60"/>
      <c r="BFM5" s="60"/>
      <c r="BFN5" s="60"/>
      <c r="BFO5" s="60"/>
      <c r="BFP5" s="60"/>
      <c r="BFQ5" s="60"/>
      <c r="BFR5" s="60"/>
      <c r="BFS5" s="60"/>
      <c r="BFT5" s="60"/>
      <c r="BFU5" s="60"/>
      <c r="BFV5" s="60"/>
      <c r="BFW5" s="60"/>
      <c r="BFX5" s="60"/>
      <c r="BFY5" s="60"/>
      <c r="BFZ5" s="60"/>
      <c r="BGA5" s="60"/>
      <c r="BGB5" s="60"/>
      <c r="BGC5" s="60"/>
      <c r="BGD5" s="60"/>
      <c r="BGE5" s="60"/>
      <c r="BGF5" s="60"/>
      <c r="BGG5" s="60"/>
      <c r="BGH5" s="60"/>
      <c r="BGI5" s="60"/>
      <c r="BGJ5" s="60"/>
      <c r="BGK5" s="60"/>
      <c r="BGL5" s="60"/>
      <c r="BGM5" s="60"/>
      <c r="BGN5" s="60"/>
      <c r="BGO5" s="60"/>
      <c r="BGP5" s="60"/>
      <c r="BGQ5" s="60"/>
      <c r="BGR5" s="60"/>
      <c r="BGS5" s="60"/>
      <c r="BGT5" s="60"/>
      <c r="BGU5" s="60"/>
      <c r="BGV5" s="60"/>
      <c r="BGW5" s="60"/>
      <c r="BGX5" s="60"/>
      <c r="BGY5" s="60"/>
      <c r="BGZ5" s="60"/>
      <c r="BHA5" s="60"/>
      <c r="BHB5" s="60"/>
      <c r="BHC5" s="60"/>
      <c r="BHD5" s="60"/>
      <c r="BHE5" s="60"/>
      <c r="BHF5" s="60"/>
      <c r="BHG5" s="60"/>
      <c r="BHH5" s="60"/>
      <c r="BHI5" s="60"/>
      <c r="BHJ5" s="60"/>
      <c r="BHK5" s="60"/>
      <c r="BHL5" s="60"/>
      <c r="BHM5" s="60"/>
      <c r="BHN5" s="60"/>
      <c r="BHO5" s="60"/>
      <c r="BHP5" s="60"/>
      <c r="BHQ5" s="60"/>
      <c r="BHR5" s="60"/>
      <c r="BHS5" s="60"/>
      <c r="BHT5" s="60"/>
      <c r="BHU5" s="60"/>
      <c r="BHV5" s="60"/>
      <c r="BHW5" s="60"/>
      <c r="BHX5" s="60"/>
      <c r="BHY5" s="60"/>
      <c r="BHZ5" s="60"/>
      <c r="BIA5" s="60"/>
      <c r="BIB5" s="60"/>
      <c r="BIC5" s="60"/>
      <c r="BID5" s="60"/>
      <c r="BIE5" s="60"/>
      <c r="BIF5" s="60"/>
      <c r="BIG5" s="60"/>
      <c r="BIH5" s="60"/>
      <c r="BII5" s="60"/>
      <c r="BIJ5" s="60"/>
      <c r="BIK5" s="60"/>
      <c r="BIL5" s="60"/>
      <c r="BIM5" s="60"/>
      <c r="BIN5" s="60"/>
      <c r="BIO5" s="60"/>
      <c r="BIP5" s="60"/>
      <c r="BIQ5" s="60"/>
      <c r="BIR5" s="60"/>
      <c r="BIS5" s="60"/>
      <c r="BIT5" s="60"/>
      <c r="BIU5" s="60"/>
      <c r="BIV5" s="60"/>
      <c r="BIW5" s="60"/>
      <c r="BIX5" s="60"/>
      <c r="BIY5" s="60"/>
      <c r="BIZ5" s="60"/>
      <c r="BJA5" s="60"/>
      <c r="BJB5" s="60"/>
      <c r="BJC5" s="60"/>
      <c r="BJD5" s="60"/>
      <c r="BJE5" s="60"/>
      <c r="BJF5" s="60"/>
      <c r="BJG5" s="60"/>
      <c r="BJH5" s="60"/>
      <c r="BJI5" s="60"/>
      <c r="BJJ5" s="60"/>
      <c r="BJK5" s="60"/>
      <c r="BJL5" s="60"/>
      <c r="BJM5" s="60"/>
      <c r="BJN5" s="60"/>
      <c r="BJO5" s="60"/>
      <c r="BJP5" s="60"/>
      <c r="BJQ5" s="60"/>
      <c r="BJR5" s="60"/>
      <c r="BJS5" s="60"/>
      <c r="BJT5" s="60"/>
      <c r="BJU5" s="60"/>
      <c r="BJV5" s="60"/>
      <c r="BJW5" s="60"/>
      <c r="BJX5" s="60"/>
      <c r="BJY5" s="60"/>
      <c r="BJZ5" s="60"/>
      <c r="BKA5" s="60"/>
      <c r="BKB5" s="60"/>
      <c r="BKC5" s="60"/>
      <c r="BKD5" s="60"/>
      <c r="BKE5" s="60"/>
      <c r="BKF5" s="60"/>
      <c r="BKG5" s="60"/>
      <c r="BKH5" s="60"/>
      <c r="BKI5" s="60"/>
      <c r="BKJ5" s="60"/>
      <c r="BKK5" s="60"/>
      <c r="BKL5" s="60"/>
      <c r="BKM5" s="60"/>
      <c r="BKN5" s="60"/>
      <c r="BKO5" s="60"/>
      <c r="BKP5" s="60"/>
      <c r="BKQ5" s="60"/>
      <c r="BKR5" s="60"/>
      <c r="BKS5" s="60"/>
      <c r="BKT5" s="60"/>
      <c r="BKU5" s="60"/>
      <c r="BKV5" s="60"/>
      <c r="BKW5" s="60"/>
      <c r="BKX5" s="60"/>
      <c r="BKY5" s="60"/>
      <c r="BKZ5" s="60"/>
      <c r="BLA5" s="60"/>
      <c r="BLB5" s="60"/>
      <c r="BLC5" s="60"/>
      <c r="BLD5" s="60"/>
      <c r="BLE5" s="60"/>
      <c r="BLF5" s="60"/>
      <c r="BLG5" s="60"/>
      <c r="BLH5" s="60"/>
      <c r="BLI5" s="60"/>
      <c r="BLJ5" s="60"/>
      <c r="BLK5" s="60"/>
      <c r="BLL5" s="60"/>
      <c r="BLM5" s="60"/>
      <c r="BLN5" s="60"/>
      <c r="BLO5" s="60"/>
      <c r="BLP5" s="60"/>
      <c r="BLQ5" s="60"/>
      <c r="BLR5" s="60"/>
      <c r="BLS5" s="60"/>
      <c r="BLT5" s="60"/>
      <c r="BLU5" s="60"/>
      <c r="BLV5" s="60"/>
      <c r="BLW5" s="60"/>
      <c r="BLX5" s="60"/>
      <c r="BLY5" s="60"/>
      <c r="BLZ5" s="60"/>
      <c r="BMA5" s="60"/>
      <c r="BMB5" s="60"/>
      <c r="BMC5" s="60"/>
      <c r="BMD5" s="60"/>
      <c r="BME5" s="60"/>
      <c r="BMF5" s="60"/>
      <c r="BMG5" s="60"/>
      <c r="BMH5" s="60"/>
      <c r="BMI5" s="60"/>
      <c r="BMJ5" s="60"/>
      <c r="BMK5" s="60"/>
      <c r="BML5" s="60"/>
      <c r="BMM5" s="60"/>
      <c r="BMN5" s="60"/>
      <c r="BMO5" s="60"/>
      <c r="BMP5" s="60"/>
      <c r="BMQ5" s="60"/>
      <c r="BMR5" s="60"/>
      <c r="BMS5" s="60"/>
      <c r="BMT5" s="60"/>
      <c r="BMU5" s="60"/>
      <c r="BMV5" s="60"/>
      <c r="BMW5" s="60"/>
      <c r="BMX5" s="60"/>
      <c r="BMY5" s="60"/>
      <c r="BMZ5" s="60"/>
      <c r="BNA5" s="60"/>
      <c r="BNB5" s="60"/>
      <c r="BNC5" s="60"/>
      <c r="BND5" s="60"/>
      <c r="BNE5" s="60"/>
      <c r="BNF5" s="60"/>
      <c r="BNG5" s="60"/>
      <c r="BNH5" s="60"/>
      <c r="BNI5" s="60"/>
      <c r="BNJ5" s="60"/>
      <c r="BNK5" s="60"/>
      <c r="BNL5" s="60"/>
      <c r="BNM5" s="60"/>
      <c r="BNN5" s="60"/>
      <c r="BNO5" s="60"/>
      <c r="BNP5" s="60"/>
      <c r="BNQ5" s="60"/>
      <c r="BNR5" s="60"/>
      <c r="BNS5" s="60"/>
      <c r="BNT5" s="60"/>
      <c r="BNU5" s="60"/>
      <c r="BNV5" s="60"/>
      <c r="BNW5" s="60"/>
      <c r="BNX5" s="60"/>
      <c r="BNY5" s="60"/>
      <c r="BNZ5" s="60"/>
      <c r="BOA5" s="60"/>
      <c r="BOB5" s="60"/>
      <c r="BOC5" s="60"/>
      <c r="BOD5" s="60"/>
      <c r="BOE5" s="60"/>
      <c r="BOF5" s="60"/>
      <c r="BOG5" s="60"/>
      <c r="BOH5" s="60"/>
      <c r="BOI5" s="60"/>
      <c r="BOJ5" s="60"/>
      <c r="BOK5" s="60"/>
      <c r="BOL5" s="60"/>
      <c r="BOM5" s="60"/>
      <c r="BON5" s="60"/>
      <c r="BOO5" s="60"/>
      <c r="BOP5" s="60"/>
      <c r="BOQ5" s="60"/>
      <c r="BOR5" s="60"/>
      <c r="BOS5" s="60"/>
      <c r="BOT5" s="60"/>
      <c r="BOU5" s="60"/>
      <c r="BOV5" s="60"/>
      <c r="BOW5" s="60"/>
      <c r="BOX5" s="60"/>
      <c r="BOY5" s="60"/>
      <c r="BOZ5" s="60"/>
      <c r="BPA5" s="60"/>
      <c r="BPB5" s="60"/>
      <c r="BPC5" s="60"/>
      <c r="BPD5" s="60"/>
      <c r="BPE5" s="60"/>
      <c r="BPF5" s="60"/>
      <c r="BPG5" s="60"/>
      <c r="BPH5" s="60"/>
      <c r="BPI5" s="60"/>
      <c r="BPJ5" s="60"/>
      <c r="BPK5" s="60"/>
      <c r="BPL5" s="60"/>
      <c r="BPM5" s="60"/>
      <c r="BPN5" s="60"/>
      <c r="BPO5" s="60"/>
      <c r="BPP5" s="60"/>
      <c r="BPQ5" s="60"/>
      <c r="BPR5" s="60"/>
      <c r="BPS5" s="60"/>
      <c r="BPT5" s="60"/>
      <c r="BPU5" s="60"/>
      <c r="BPV5" s="60"/>
      <c r="BPW5" s="60"/>
      <c r="BPX5" s="60"/>
      <c r="BPY5" s="60"/>
      <c r="BPZ5" s="60"/>
      <c r="BQA5" s="60"/>
      <c r="BQB5" s="60"/>
      <c r="BQC5" s="60"/>
      <c r="BQD5" s="60"/>
      <c r="BQE5" s="60"/>
      <c r="BQF5" s="60"/>
      <c r="BQG5" s="60"/>
      <c r="BQH5" s="60"/>
      <c r="BQI5" s="60"/>
      <c r="BQJ5" s="60"/>
      <c r="BQK5" s="60"/>
      <c r="BQL5" s="60"/>
      <c r="BQM5" s="60"/>
      <c r="BQN5" s="60"/>
      <c r="BQO5" s="60"/>
      <c r="BQP5" s="60"/>
      <c r="BQQ5" s="60"/>
      <c r="BQR5" s="60"/>
      <c r="BQS5" s="60"/>
      <c r="BQT5" s="60"/>
      <c r="BQU5" s="60"/>
      <c r="BQV5" s="60"/>
      <c r="BQW5" s="60"/>
      <c r="BQX5" s="60"/>
      <c r="BQY5" s="60"/>
      <c r="BQZ5" s="60"/>
      <c r="BRA5" s="60"/>
      <c r="BRB5" s="60"/>
      <c r="BRC5" s="60"/>
      <c r="BRD5" s="60"/>
      <c r="BRE5" s="60"/>
      <c r="BRF5" s="60"/>
      <c r="BRG5" s="60"/>
      <c r="BRH5" s="60"/>
      <c r="BRI5" s="60"/>
      <c r="BRJ5" s="60"/>
      <c r="BRK5" s="60"/>
      <c r="BRL5" s="60"/>
      <c r="BRM5" s="60"/>
      <c r="BRN5" s="60"/>
      <c r="BRO5" s="60"/>
      <c r="BRP5" s="60"/>
      <c r="BRQ5" s="60"/>
      <c r="BRR5" s="60"/>
      <c r="BRS5" s="60"/>
      <c r="BRT5" s="60"/>
      <c r="BRU5" s="60"/>
      <c r="BRV5" s="60"/>
      <c r="BRW5" s="60"/>
      <c r="BRX5" s="60"/>
      <c r="BRY5" s="60"/>
      <c r="BRZ5" s="60"/>
      <c r="BSA5" s="60"/>
      <c r="BSB5" s="60"/>
      <c r="BSC5" s="60"/>
      <c r="BSD5" s="60"/>
      <c r="BSE5" s="60"/>
      <c r="BSF5" s="60"/>
      <c r="BSG5" s="60"/>
      <c r="BSH5" s="60"/>
      <c r="BSI5" s="60"/>
      <c r="BSJ5" s="60"/>
      <c r="BSK5" s="60"/>
      <c r="BSL5" s="60"/>
      <c r="BSM5" s="60"/>
      <c r="BSN5" s="60"/>
      <c r="BSO5" s="60"/>
      <c r="BSP5" s="60"/>
      <c r="BSQ5" s="60"/>
      <c r="BSR5" s="60"/>
      <c r="BSS5" s="60"/>
      <c r="BST5" s="60"/>
      <c r="BSU5" s="60"/>
      <c r="BSV5" s="60"/>
      <c r="BSW5" s="60"/>
      <c r="BSX5" s="60"/>
      <c r="BSY5" s="60"/>
      <c r="BSZ5" s="60"/>
      <c r="BTA5" s="60"/>
      <c r="BTB5" s="60"/>
      <c r="BTC5" s="60"/>
      <c r="BTD5" s="60"/>
      <c r="BTE5" s="60"/>
      <c r="BTF5" s="60"/>
      <c r="BTG5" s="60"/>
      <c r="BTH5" s="60"/>
      <c r="BTI5" s="60"/>
      <c r="BTJ5" s="60"/>
      <c r="BTK5" s="60"/>
      <c r="BTL5" s="60"/>
      <c r="BTM5" s="60"/>
      <c r="BTN5" s="60"/>
      <c r="BTO5" s="60"/>
      <c r="BTP5" s="60"/>
      <c r="BTQ5" s="60"/>
      <c r="BTR5" s="60"/>
      <c r="BTS5" s="60"/>
      <c r="BTT5" s="60"/>
      <c r="BTU5" s="60"/>
      <c r="BTV5" s="60"/>
      <c r="BTW5" s="60"/>
      <c r="BTX5" s="60"/>
      <c r="BTY5" s="60"/>
      <c r="BTZ5" s="60"/>
      <c r="BUA5" s="60"/>
      <c r="BUB5" s="60"/>
      <c r="BUC5" s="60"/>
      <c r="BUD5" s="60"/>
      <c r="BUE5" s="60"/>
      <c r="BUF5" s="60"/>
      <c r="BUG5" s="60"/>
      <c r="BUH5" s="60"/>
      <c r="BUI5" s="60"/>
      <c r="BUJ5" s="60"/>
      <c r="BUK5" s="60"/>
      <c r="BUL5" s="60"/>
      <c r="BUM5" s="60"/>
      <c r="BUN5" s="60"/>
      <c r="BUO5" s="60"/>
      <c r="BUP5" s="60"/>
      <c r="BUQ5" s="60"/>
      <c r="BUR5" s="60"/>
      <c r="BUS5" s="60"/>
      <c r="BUT5" s="60"/>
      <c r="BUU5" s="60"/>
      <c r="BUV5" s="60"/>
      <c r="BUW5" s="60"/>
      <c r="BUX5" s="60"/>
      <c r="BUY5" s="60"/>
      <c r="BUZ5" s="60"/>
      <c r="BVA5" s="60"/>
      <c r="BVB5" s="60"/>
      <c r="BVC5" s="60"/>
      <c r="BVD5" s="60"/>
      <c r="BVE5" s="60"/>
      <c r="BVF5" s="60"/>
      <c r="BVG5" s="60"/>
      <c r="BVH5" s="60"/>
      <c r="BVI5" s="60"/>
      <c r="BVJ5" s="60"/>
      <c r="BVK5" s="60"/>
      <c r="BVL5" s="60"/>
      <c r="BVM5" s="60"/>
      <c r="BVN5" s="60"/>
      <c r="BVO5" s="60"/>
      <c r="BVP5" s="60"/>
      <c r="BVQ5" s="60"/>
      <c r="BVR5" s="60"/>
      <c r="BVS5" s="60"/>
      <c r="BVT5" s="60"/>
      <c r="BVU5" s="60"/>
      <c r="BVV5" s="60"/>
      <c r="BVW5" s="60"/>
      <c r="BVX5" s="60"/>
      <c r="BVY5" s="60"/>
      <c r="BVZ5" s="60"/>
      <c r="BWA5" s="60"/>
      <c r="BWB5" s="60"/>
      <c r="BWC5" s="60"/>
      <c r="BWD5" s="60"/>
      <c r="BWE5" s="60"/>
      <c r="BWF5" s="60"/>
      <c r="BWG5" s="60"/>
      <c r="BWH5" s="60"/>
      <c r="BWI5" s="60"/>
      <c r="BWJ5" s="60"/>
      <c r="BWK5" s="60"/>
      <c r="BWL5" s="60"/>
    </row>
    <row r="6" spans="1:1962" s="3" customFormat="1">
      <c r="A6" s="75" t="s">
        <v>217</v>
      </c>
      <c r="B6" s="75">
        <f>B5+B4</f>
        <v>15950</v>
      </c>
      <c r="C6" s="75">
        <f t="shared" ref="C6:D6" si="2">C5+C4</f>
        <v>34100</v>
      </c>
      <c r="D6" s="75">
        <f t="shared" si="2"/>
        <v>79200</v>
      </c>
      <c r="E6" s="69"/>
      <c r="F6" s="75" t="s">
        <v>217</v>
      </c>
      <c r="G6" s="75">
        <f>G5+G4</f>
        <v>21750</v>
      </c>
      <c r="H6" s="75">
        <f t="shared" ref="H6" si="3">H5+H4</f>
        <v>46500</v>
      </c>
      <c r="I6" s="75">
        <f t="shared" ref="I6" si="4">I5+I4</f>
        <v>108000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  <c r="AMK6" s="60"/>
      <c r="AML6" s="60"/>
      <c r="AMM6" s="60"/>
      <c r="AMN6" s="60"/>
      <c r="AMO6" s="60"/>
      <c r="AMP6" s="60"/>
      <c r="AMQ6" s="60"/>
      <c r="AMR6" s="60"/>
      <c r="AMS6" s="60"/>
      <c r="AMT6" s="60"/>
      <c r="AMU6" s="60"/>
      <c r="AMV6" s="60"/>
      <c r="AMW6" s="60"/>
      <c r="AMX6" s="60"/>
      <c r="AMY6" s="60"/>
      <c r="AMZ6" s="60"/>
      <c r="ANA6" s="60"/>
      <c r="ANB6" s="60"/>
      <c r="ANC6" s="60"/>
      <c r="AND6" s="60"/>
      <c r="ANE6" s="60"/>
      <c r="ANF6" s="60"/>
      <c r="ANG6" s="60"/>
      <c r="ANH6" s="60"/>
      <c r="ANI6" s="60"/>
      <c r="ANJ6" s="60"/>
      <c r="ANK6" s="60"/>
      <c r="ANL6" s="60"/>
      <c r="ANM6" s="60"/>
      <c r="ANN6" s="60"/>
      <c r="ANO6" s="60"/>
      <c r="ANP6" s="60"/>
      <c r="ANQ6" s="60"/>
      <c r="ANR6" s="60"/>
      <c r="ANS6" s="60"/>
      <c r="ANT6" s="60"/>
      <c r="ANU6" s="60"/>
      <c r="ANV6" s="60"/>
      <c r="ANW6" s="60"/>
      <c r="ANX6" s="60"/>
      <c r="ANY6" s="60"/>
      <c r="ANZ6" s="60"/>
      <c r="AOA6" s="60"/>
      <c r="AOB6" s="60"/>
      <c r="AOC6" s="60"/>
      <c r="AOD6" s="60"/>
      <c r="AOE6" s="60"/>
      <c r="AOF6" s="60"/>
      <c r="AOG6" s="60"/>
      <c r="AOH6" s="60"/>
      <c r="AOI6" s="60"/>
      <c r="AOJ6" s="60"/>
      <c r="AOK6" s="60"/>
      <c r="AOL6" s="60"/>
      <c r="AOM6" s="60"/>
      <c r="AON6" s="60"/>
      <c r="AOO6" s="60"/>
      <c r="AOP6" s="60"/>
      <c r="AOQ6" s="60"/>
      <c r="AOR6" s="60"/>
      <c r="AOS6" s="60"/>
      <c r="AOT6" s="60"/>
      <c r="AOU6" s="60"/>
      <c r="AOV6" s="60"/>
      <c r="AOW6" s="60"/>
      <c r="AOX6" s="60"/>
      <c r="AOY6" s="60"/>
      <c r="AOZ6" s="60"/>
      <c r="APA6" s="60"/>
      <c r="APB6" s="60"/>
      <c r="APC6" s="60"/>
      <c r="APD6" s="60"/>
      <c r="APE6" s="60"/>
      <c r="APF6" s="60"/>
      <c r="APG6" s="60"/>
      <c r="APH6" s="60"/>
      <c r="API6" s="60"/>
      <c r="APJ6" s="60"/>
      <c r="APK6" s="60"/>
      <c r="APL6" s="60"/>
      <c r="APM6" s="60"/>
      <c r="APN6" s="60"/>
      <c r="APO6" s="60"/>
      <c r="APP6" s="60"/>
      <c r="APQ6" s="60"/>
      <c r="APR6" s="60"/>
      <c r="APS6" s="60"/>
      <c r="APT6" s="60"/>
      <c r="APU6" s="60"/>
      <c r="APV6" s="60"/>
      <c r="APW6" s="60"/>
      <c r="APX6" s="60"/>
      <c r="APY6" s="60"/>
      <c r="APZ6" s="60"/>
      <c r="AQA6" s="60"/>
      <c r="AQB6" s="60"/>
      <c r="AQC6" s="60"/>
      <c r="AQD6" s="60"/>
      <c r="AQE6" s="60"/>
      <c r="AQF6" s="60"/>
      <c r="AQG6" s="60"/>
      <c r="AQH6" s="60"/>
      <c r="AQI6" s="60"/>
      <c r="AQJ6" s="60"/>
      <c r="AQK6" s="60"/>
      <c r="AQL6" s="60"/>
      <c r="AQM6" s="60"/>
      <c r="AQN6" s="60"/>
      <c r="AQO6" s="60"/>
      <c r="AQP6" s="60"/>
      <c r="AQQ6" s="60"/>
      <c r="AQR6" s="60"/>
      <c r="AQS6" s="60"/>
      <c r="AQT6" s="60"/>
      <c r="AQU6" s="60"/>
      <c r="AQV6" s="60"/>
      <c r="AQW6" s="60"/>
      <c r="AQX6" s="60"/>
      <c r="AQY6" s="60"/>
      <c r="AQZ6" s="60"/>
      <c r="ARA6" s="60"/>
      <c r="ARB6" s="60"/>
      <c r="ARC6" s="60"/>
      <c r="ARD6" s="60"/>
      <c r="ARE6" s="60"/>
      <c r="ARF6" s="60"/>
      <c r="ARG6" s="60"/>
      <c r="ARH6" s="60"/>
      <c r="ARI6" s="60"/>
      <c r="ARJ6" s="60"/>
      <c r="ARK6" s="60"/>
      <c r="ARL6" s="60"/>
      <c r="ARM6" s="60"/>
      <c r="ARN6" s="60"/>
      <c r="ARO6" s="60"/>
      <c r="ARP6" s="60"/>
      <c r="ARQ6" s="60"/>
      <c r="ARR6" s="60"/>
      <c r="ARS6" s="60"/>
      <c r="ART6" s="60"/>
      <c r="ARU6" s="60"/>
      <c r="ARV6" s="60"/>
      <c r="ARW6" s="60"/>
      <c r="ARX6" s="60"/>
      <c r="ARY6" s="60"/>
      <c r="ARZ6" s="60"/>
      <c r="ASA6" s="60"/>
      <c r="ASB6" s="60"/>
      <c r="ASC6" s="60"/>
      <c r="ASD6" s="60"/>
      <c r="ASE6" s="60"/>
      <c r="ASF6" s="60"/>
      <c r="ASG6" s="60"/>
      <c r="ASH6" s="60"/>
      <c r="ASI6" s="60"/>
      <c r="ASJ6" s="60"/>
      <c r="ASK6" s="60"/>
      <c r="ASL6" s="60"/>
      <c r="ASM6" s="60"/>
      <c r="ASN6" s="60"/>
      <c r="ASO6" s="60"/>
      <c r="ASP6" s="60"/>
      <c r="ASQ6" s="60"/>
      <c r="ASR6" s="60"/>
      <c r="ASS6" s="60"/>
      <c r="AST6" s="60"/>
      <c r="ASU6" s="60"/>
      <c r="ASV6" s="60"/>
      <c r="ASW6" s="60"/>
      <c r="ASX6" s="60"/>
      <c r="ASY6" s="60"/>
      <c r="ASZ6" s="60"/>
      <c r="ATA6" s="60"/>
      <c r="ATB6" s="60"/>
      <c r="ATC6" s="60"/>
      <c r="ATD6" s="60"/>
      <c r="ATE6" s="60"/>
      <c r="ATF6" s="60"/>
      <c r="ATG6" s="60"/>
      <c r="ATH6" s="60"/>
      <c r="ATI6" s="60"/>
      <c r="ATJ6" s="60"/>
      <c r="ATK6" s="60"/>
      <c r="ATL6" s="60"/>
      <c r="ATM6" s="60"/>
      <c r="ATN6" s="60"/>
      <c r="ATO6" s="60"/>
      <c r="ATP6" s="60"/>
      <c r="ATQ6" s="60"/>
      <c r="ATR6" s="60"/>
      <c r="ATS6" s="60"/>
      <c r="ATT6" s="60"/>
      <c r="ATU6" s="60"/>
      <c r="ATV6" s="60"/>
      <c r="ATW6" s="60"/>
      <c r="ATX6" s="60"/>
      <c r="ATY6" s="60"/>
      <c r="ATZ6" s="60"/>
      <c r="AUA6" s="60"/>
      <c r="AUB6" s="60"/>
      <c r="AUC6" s="60"/>
      <c r="AUD6" s="60"/>
      <c r="AUE6" s="60"/>
      <c r="AUF6" s="60"/>
      <c r="AUG6" s="60"/>
      <c r="AUH6" s="60"/>
      <c r="AUI6" s="60"/>
      <c r="AUJ6" s="60"/>
      <c r="AUK6" s="60"/>
      <c r="AUL6" s="60"/>
      <c r="AUM6" s="60"/>
      <c r="AUN6" s="60"/>
      <c r="AUO6" s="60"/>
      <c r="AUP6" s="60"/>
      <c r="AUQ6" s="60"/>
      <c r="AUR6" s="60"/>
      <c r="AUS6" s="60"/>
      <c r="AUT6" s="60"/>
      <c r="AUU6" s="60"/>
      <c r="AUV6" s="60"/>
      <c r="AUW6" s="60"/>
      <c r="AUX6" s="60"/>
      <c r="AUY6" s="60"/>
      <c r="AUZ6" s="60"/>
      <c r="AVA6" s="60"/>
      <c r="AVB6" s="60"/>
      <c r="AVC6" s="60"/>
      <c r="AVD6" s="60"/>
      <c r="AVE6" s="60"/>
      <c r="AVF6" s="60"/>
      <c r="AVG6" s="60"/>
      <c r="AVH6" s="60"/>
      <c r="AVI6" s="60"/>
      <c r="AVJ6" s="60"/>
      <c r="AVK6" s="60"/>
      <c r="AVL6" s="60"/>
      <c r="AVM6" s="60"/>
      <c r="AVN6" s="60"/>
      <c r="AVO6" s="60"/>
      <c r="AVP6" s="60"/>
      <c r="AVQ6" s="60"/>
      <c r="AVR6" s="60"/>
      <c r="AVS6" s="60"/>
      <c r="AVT6" s="60"/>
      <c r="AVU6" s="60"/>
      <c r="AVV6" s="60"/>
      <c r="AVW6" s="60"/>
      <c r="AVX6" s="60"/>
      <c r="AVY6" s="60"/>
      <c r="AVZ6" s="60"/>
      <c r="AWA6" s="60"/>
      <c r="AWB6" s="60"/>
      <c r="AWC6" s="60"/>
      <c r="AWD6" s="60"/>
      <c r="AWE6" s="60"/>
      <c r="AWF6" s="60"/>
      <c r="AWG6" s="60"/>
      <c r="AWH6" s="60"/>
      <c r="AWI6" s="60"/>
      <c r="AWJ6" s="60"/>
      <c r="AWK6" s="60"/>
      <c r="AWL6" s="60"/>
      <c r="AWM6" s="60"/>
      <c r="AWN6" s="60"/>
      <c r="AWO6" s="60"/>
      <c r="AWP6" s="60"/>
      <c r="AWQ6" s="60"/>
      <c r="AWR6" s="60"/>
      <c r="AWS6" s="60"/>
      <c r="AWT6" s="60"/>
      <c r="AWU6" s="60"/>
      <c r="AWV6" s="60"/>
      <c r="AWW6" s="60"/>
      <c r="AWX6" s="60"/>
      <c r="AWY6" s="60"/>
      <c r="AWZ6" s="60"/>
      <c r="AXA6" s="60"/>
      <c r="AXB6" s="60"/>
      <c r="AXC6" s="60"/>
      <c r="AXD6" s="60"/>
      <c r="AXE6" s="60"/>
      <c r="AXF6" s="60"/>
      <c r="AXG6" s="60"/>
      <c r="AXH6" s="60"/>
      <c r="AXI6" s="60"/>
      <c r="AXJ6" s="60"/>
      <c r="AXK6" s="60"/>
      <c r="AXL6" s="60"/>
      <c r="AXM6" s="60"/>
      <c r="AXN6" s="60"/>
      <c r="AXO6" s="60"/>
      <c r="AXP6" s="60"/>
      <c r="AXQ6" s="60"/>
      <c r="AXR6" s="60"/>
      <c r="AXS6" s="60"/>
      <c r="AXT6" s="60"/>
      <c r="AXU6" s="60"/>
      <c r="AXV6" s="60"/>
      <c r="AXW6" s="60"/>
      <c r="AXX6" s="60"/>
      <c r="AXY6" s="60"/>
      <c r="AXZ6" s="60"/>
      <c r="AYA6" s="60"/>
      <c r="AYB6" s="60"/>
      <c r="AYC6" s="60"/>
      <c r="AYD6" s="60"/>
      <c r="AYE6" s="60"/>
      <c r="AYF6" s="60"/>
      <c r="AYG6" s="60"/>
      <c r="AYH6" s="60"/>
      <c r="AYI6" s="60"/>
      <c r="AYJ6" s="60"/>
      <c r="AYK6" s="60"/>
      <c r="AYL6" s="60"/>
      <c r="AYM6" s="60"/>
      <c r="AYN6" s="60"/>
      <c r="AYO6" s="60"/>
      <c r="AYP6" s="60"/>
      <c r="AYQ6" s="60"/>
      <c r="AYR6" s="60"/>
      <c r="AYS6" s="60"/>
      <c r="AYT6" s="60"/>
      <c r="AYU6" s="60"/>
      <c r="AYV6" s="60"/>
      <c r="AYW6" s="60"/>
      <c r="AYX6" s="60"/>
      <c r="AYY6" s="60"/>
      <c r="AYZ6" s="60"/>
      <c r="AZA6" s="60"/>
      <c r="AZB6" s="60"/>
      <c r="AZC6" s="60"/>
      <c r="AZD6" s="60"/>
      <c r="AZE6" s="60"/>
      <c r="AZF6" s="60"/>
      <c r="AZG6" s="60"/>
      <c r="AZH6" s="60"/>
      <c r="AZI6" s="60"/>
      <c r="AZJ6" s="60"/>
      <c r="AZK6" s="60"/>
      <c r="AZL6" s="60"/>
      <c r="AZM6" s="60"/>
      <c r="AZN6" s="60"/>
      <c r="AZO6" s="60"/>
      <c r="AZP6" s="60"/>
      <c r="AZQ6" s="60"/>
      <c r="AZR6" s="60"/>
      <c r="AZS6" s="60"/>
      <c r="AZT6" s="60"/>
      <c r="AZU6" s="60"/>
      <c r="AZV6" s="60"/>
      <c r="AZW6" s="60"/>
      <c r="AZX6" s="60"/>
      <c r="AZY6" s="60"/>
      <c r="AZZ6" s="60"/>
      <c r="BAA6" s="60"/>
      <c r="BAB6" s="60"/>
      <c r="BAC6" s="60"/>
      <c r="BAD6" s="60"/>
      <c r="BAE6" s="60"/>
      <c r="BAF6" s="60"/>
      <c r="BAG6" s="60"/>
      <c r="BAH6" s="60"/>
      <c r="BAI6" s="60"/>
      <c r="BAJ6" s="60"/>
      <c r="BAK6" s="60"/>
      <c r="BAL6" s="60"/>
      <c r="BAM6" s="60"/>
      <c r="BAN6" s="60"/>
      <c r="BAO6" s="60"/>
      <c r="BAP6" s="60"/>
      <c r="BAQ6" s="60"/>
      <c r="BAR6" s="60"/>
      <c r="BAS6" s="60"/>
      <c r="BAT6" s="60"/>
      <c r="BAU6" s="60"/>
      <c r="BAV6" s="60"/>
      <c r="BAW6" s="60"/>
      <c r="BAX6" s="60"/>
      <c r="BAY6" s="60"/>
      <c r="BAZ6" s="60"/>
      <c r="BBA6" s="60"/>
      <c r="BBB6" s="60"/>
      <c r="BBC6" s="60"/>
      <c r="BBD6" s="60"/>
      <c r="BBE6" s="60"/>
      <c r="BBF6" s="60"/>
      <c r="BBG6" s="60"/>
      <c r="BBH6" s="60"/>
      <c r="BBI6" s="60"/>
      <c r="BBJ6" s="60"/>
      <c r="BBK6" s="60"/>
      <c r="BBL6" s="60"/>
      <c r="BBM6" s="60"/>
      <c r="BBN6" s="60"/>
      <c r="BBO6" s="60"/>
      <c r="BBP6" s="60"/>
      <c r="BBQ6" s="60"/>
      <c r="BBR6" s="60"/>
      <c r="BBS6" s="60"/>
      <c r="BBT6" s="60"/>
      <c r="BBU6" s="60"/>
      <c r="BBV6" s="60"/>
      <c r="BBW6" s="60"/>
      <c r="BBX6" s="60"/>
      <c r="BBY6" s="60"/>
      <c r="BBZ6" s="60"/>
      <c r="BCA6" s="60"/>
      <c r="BCB6" s="60"/>
      <c r="BCC6" s="60"/>
      <c r="BCD6" s="60"/>
      <c r="BCE6" s="60"/>
      <c r="BCF6" s="60"/>
      <c r="BCG6" s="60"/>
      <c r="BCH6" s="60"/>
      <c r="BCI6" s="60"/>
      <c r="BCJ6" s="60"/>
      <c r="BCK6" s="60"/>
      <c r="BCL6" s="60"/>
      <c r="BCM6" s="60"/>
      <c r="BCN6" s="60"/>
      <c r="BCO6" s="60"/>
      <c r="BCP6" s="60"/>
      <c r="BCQ6" s="60"/>
      <c r="BCR6" s="60"/>
      <c r="BCS6" s="60"/>
      <c r="BCT6" s="60"/>
      <c r="BCU6" s="60"/>
      <c r="BCV6" s="60"/>
      <c r="BCW6" s="60"/>
      <c r="BCX6" s="60"/>
      <c r="BCY6" s="60"/>
      <c r="BCZ6" s="60"/>
      <c r="BDA6" s="60"/>
      <c r="BDB6" s="60"/>
      <c r="BDC6" s="60"/>
      <c r="BDD6" s="60"/>
      <c r="BDE6" s="60"/>
      <c r="BDF6" s="60"/>
      <c r="BDG6" s="60"/>
      <c r="BDH6" s="60"/>
      <c r="BDI6" s="60"/>
      <c r="BDJ6" s="60"/>
      <c r="BDK6" s="60"/>
      <c r="BDL6" s="60"/>
      <c r="BDM6" s="60"/>
      <c r="BDN6" s="60"/>
      <c r="BDO6" s="60"/>
      <c r="BDP6" s="60"/>
      <c r="BDQ6" s="60"/>
      <c r="BDR6" s="60"/>
      <c r="BDS6" s="60"/>
      <c r="BDT6" s="60"/>
      <c r="BDU6" s="60"/>
      <c r="BDV6" s="60"/>
      <c r="BDW6" s="60"/>
      <c r="BDX6" s="60"/>
      <c r="BDY6" s="60"/>
      <c r="BDZ6" s="60"/>
      <c r="BEA6" s="60"/>
      <c r="BEB6" s="60"/>
      <c r="BEC6" s="60"/>
      <c r="BED6" s="60"/>
      <c r="BEE6" s="60"/>
      <c r="BEF6" s="60"/>
      <c r="BEG6" s="60"/>
      <c r="BEH6" s="60"/>
      <c r="BEI6" s="60"/>
      <c r="BEJ6" s="60"/>
      <c r="BEK6" s="60"/>
      <c r="BEL6" s="60"/>
      <c r="BEM6" s="60"/>
      <c r="BEN6" s="60"/>
      <c r="BEO6" s="60"/>
      <c r="BEP6" s="60"/>
      <c r="BEQ6" s="60"/>
      <c r="BER6" s="60"/>
      <c r="BES6" s="60"/>
      <c r="BET6" s="60"/>
      <c r="BEU6" s="60"/>
      <c r="BEV6" s="60"/>
      <c r="BEW6" s="60"/>
      <c r="BEX6" s="60"/>
      <c r="BEY6" s="60"/>
      <c r="BEZ6" s="60"/>
      <c r="BFA6" s="60"/>
      <c r="BFB6" s="60"/>
      <c r="BFC6" s="60"/>
      <c r="BFD6" s="60"/>
      <c r="BFE6" s="60"/>
      <c r="BFF6" s="60"/>
      <c r="BFG6" s="60"/>
      <c r="BFH6" s="60"/>
      <c r="BFI6" s="60"/>
      <c r="BFJ6" s="60"/>
      <c r="BFK6" s="60"/>
      <c r="BFL6" s="60"/>
      <c r="BFM6" s="60"/>
      <c r="BFN6" s="60"/>
      <c r="BFO6" s="60"/>
      <c r="BFP6" s="60"/>
      <c r="BFQ6" s="60"/>
      <c r="BFR6" s="60"/>
      <c r="BFS6" s="60"/>
      <c r="BFT6" s="60"/>
      <c r="BFU6" s="60"/>
      <c r="BFV6" s="60"/>
      <c r="BFW6" s="60"/>
      <c r="BFX6" s="60"/>
      <c r="BFY6" s="60"/>
      <c r="BFZ6" s="60"/>
      <c r="BGA6" s="60"/>
      <c r="BGB6" s="60"/>
      <c r="BGC6" s="60"/>
      <c r="BGD6" s="60"/>
      <c r="BGE6" s="60"/>
      <c r="BGF6" s="60"/>
      <c r="BGG6" s="60"/>
      <c r="BGH6" s="60"/>
      <c r="BGI6" s="60"/>
      <c r="BGJ6" s="60"/>
      <c r="BGK6" s="60"/>
      <c r="BGL6" s="60"/>
      <c r="BGM6" s="60"/>
      <c r="BGN6" s="60"/>
      <c r="BGO6" s="60"/>
      <c r="BGP6" s="60"/>
      <c r="BGQ6" s="60"/>
      <c r="BGR6" s="60"/>
      <c r="BGS6" s="60"/>
      <c r="BGT6" s="60"/>
      <c r="BGU6" s="60"/>
      <c r="BGV6" s="60"/>
      <c r="BGW6" s="60"/>
      <c r="BGX6" s="60"/>
      <c r="BGY6" s="60"/>
      <c r="BGZ6" s="60"/>
      <c r="BHA6" s="60"/>
      <c r="BHB6" s="60"/>
      <c r="BHC6" s="60"/>
      <c r="BHD6" s="60"/>
      <c r="BHE6" s="60"/>
      <c r="BHF6" s="60"/>
      <c r="BHG6" s="60"/>
      <c r="BHH6" s="60"/>
      <c r="BHI6" s="60"/>
      <c r="BHJ6" s="60"/>
      <c r="BHK6" s="60"/>
      <c r="BHL6" s="60"/>
      <c r="BHM6" s="60"/>
      <c r="BHN6" s="60"/>
      <c r="BHO6" s="60"/>
      <c r="BHP6" s="60"/>
      <c r="BHQ6" s="60"/>
      <c r="BHR6" s="60"/>
      <c r="BHS6" s="60"/>
      <c r="BHT6" s="60"/>
      <c r="BHU6" s="60"/>
      <c r="BHV6" s="60"/>
      <c r="BHW6" s="60"/>
      <c r="BHX6" s="60"/>
      <c r="BHY6" s="60"/>
      <c r="BHZ6" s="60"/>
      <c r="BIA6" s="60"/>
      <c r="BIB6" s="60"/>
      <c r="BIC6" s="60"/>
      <c r="BID6" s="60"/>
      <c r="BIE6" s="60"/>
      <c r="BIF6" s="60"/>
      <c r="BIG6" s="60"/>
      <c r="BIH6" s="60"/>
      <c r="BII6" s="60"/>
      <c r="BIJ6" s="60"/>
      <c r="BIK6" s="60"/>
      <c r="BIL6" s="60"/>
      <c r="BIM6" s="60"/>
      <c r="BIN6" s="60"/>
      <c r="BIO6" s="60"/>
      <c r="BIP6" s="60"/>
      <c r="BIQ6" s="60"/>
      <c r="BIR6" s="60"/>
      <c r="BIS6" s="60"/>
      <c r="BIT6" s="60"/>
      <c r="BIU6" s="60"/>
      <c r="BIV6" s="60"/>
      <c r="BIW6" s="60"/>
      <c r="BIX6" s="60"/>
      <c r="BIY6" s="60"/>
      <c r="BIZ6" s="60"/>
      <c r="BJA6" s="60"/>
      <c r="BJB6" s="60"/>
      <c r="BJC6" s="60"/>
      <c r="BJD6" s="60"/>
      <c r="BJE6" s="60"/>
      <c r="BJF6" s="60"/>
      <c r="BJG6" s="60"/>
      <c r="BJH6" s="60"/>
      <c r="BJI6" s="60"/>
      <c r="BJJ6" s="60"/>
      <c r="BJK6" s="60"/>
      <c r="BJL6" s="60"/>
      <c r="BJM6" s="60"/>
      <c r="BJN6" s="60"/>
      <c r="BJO6" s="60"/>
      <c r="BJP6" s="60"/>
      <c r="BJQ6" s="60"/>
      <c r="BJR6" s="60"/>
      <c r="BJS6" s="60"/>
      <c r="BJT6" s="60"/>
      <c r="BJU6" s="60"/>
      <c r="BJV6" s="60"/>
      <c r="BJW6" s="60"/>
      <c r="BJX6" s="60"/>
      <c r="BJY6" s="60"/>
      <c r="BJZ6" s="60"/>
      <c r="BKA6" s="60"/>
      <c r="BKB6" s="60"/>
      <c r="BKC6" s="60"/>
      <c r="BKD6" s="60"/>
      <c r="BKE6" s="60"/>
      <c r="BKF6" s="60"/>
      <c r="BKG6" s="60"/>
      <c r="BKH6" s="60"/>
      <c r="BKI6" s="60"/>
      <c r="BKJ6" s="60"/>
      <c r="BKK6" s="60"/>
      <c r="BKL6" s="60"/>
      <c r="BKM6" s="60"/>
      <c r="BKN6" s="60"/>
      <c r="BKO6" s="60"/>
      <c r="BKP6" s="60"/>
      <c r="BKQ6" s="60"/>
      <c r="BKR6" s="60"/>
      <c r="BKS6" s="60"/>
      <c r="BKT6" s="60"/>
      <c r="BKU6" s="60"/>
      <c r="BKV6" s="60"/>
      <c r="BKW6" s="60"/>
      <c r="BKX6" s="60"/>
      <c r="BKY6" s="60"/>
      <c r="BKZ6" s="60"/>
      <c r="BLA6" s="60"/>
      <c r="BLB6" s="60"/>
      <c r="BLC6" s="60"/>
      <c r="BLD6" s="60"/>
      <c r="BLE6" s="60"/>
      <c r="BLF6" s="60"/>
      <c r="BLG6" s="60"/>
      <c r="BLH6" s="60"/>
      <c r="BLI6" s="60"/>
      <c r="BLJ6" s="60"/>
      <c r="BLK6" s="60"/>
      <c r="BLL6" s="60"/>
      <c r="BLM6" s="60"/>
      <c r="BLN6" s="60"/>
      <c r="BLO6" s="60"/>
      <c r="BLP6" s="60"/>
      <c r="BLQ6" s="60"/>
      <c r="BLR6" s="60"/>
      <c r="BLS6" s="60"/>
      <c r="BLT6" s="60"/>
      <c r="BLU6" s="60"/>
      <c r="BLV6" s="60"/>
      <c r="BLW6" s="60"/>
      <c r="BLX6" s="60"/>
      <c r="BLY6" s="60"/>
      <c r="BLZ6" s="60"/>
      <c r="BMA6" s="60"/>
      <c r="BMB6" s="60"/>
      <c r="BMC6" s="60"/>
      <c r="BMD6" s="60"/>
      <c r="BME6" s="60"/>
      <c r="BMF6" s="60"/>
      <c r="BMG6" s="60"/>
      <c r="BMH6" s="60"/>
      <c r="BMI6" s="60"/>
      <c r="BMJ6" s="60"/>
      <c r="BMK6" s="60"/>
      <c r="BML6" s="60"/>
      <c r="BMM6" s="60"/>
      <c r="BMN6" s="60"/>
      <c r="BMO6" s="60"/>
      <c r="BMP6" s="60"/>
      <c r="BMQ6" s="60"/>
      <c r="BMR6" s="60"/>
      <c r="BMS6" s="60"/>
      <c r="BMT6" s="60"/>
      <c r="BMU6" s="60"/>
      <c r="BMV6" s="60"/>
      <c r="BMW6" s="60"/>
      <c r="BMX6" s="60"/>
      <c r="BMY6" s="60"/>
      <c r="BMZ6" s="60"/>
      <c r="BNA6" s="60"/>
      <c r="BNB6" s="60"/>
      <c r="BNC6" s="60"/>
      <c r="BND6" s="60"/>
      <c r="BNE6" s="60"/>
      <c r="BNF6" s="60"/>
      <c r="BNG6" s="60"/>
      <c r="BNH6" s="60"/>
      <c r="BNI6" s="60"/>
      <c r="BNJ6" s="60"/>
      <c r="BNK6" s="60"/>
      <c r="BNL6" s="60"/>
      <c r="BNM6" s="60"/>
      <c r="BNN6" s="60"/>
      <c r="BNO6" s="60"/>
      <c r="BNP6" s="60"/>
      <c r="BNQ6" s="60"/>
      <c r="BNR6" s="60"/>
      <c r="BNS6" s="60"/>
      <c r="BNT6" s="60"/>
      <c r="BNU6" s="60"/>
      <c r="BNV6" s="60"/>
      <c r="BNW6" s="60"/>
      <c r="BNX6" s="60"/>
      <c r="BNY6" s="60"/>
      <c r="BNZ6" s="60"/>
      <c r="BOA6" s="60"/>
      <c r="BOB6" s="60"/>
      <c r="BOC6" s="60"/>
      <c r="BOD6" s="60"/>
      <c r="BOE6" s="60"/>
      <c r="BOF6" s="60"/>
      <c r="BOG6" s="60"/>
      <c r="BOH6" s="60"/>
      <c r="BOI6" s="60"/>
      <c r="BOJ6" s="60"/>
      <c r="BOK6" s="60"/>
      <c r="BOL6" s="60"/>
      <c r="BOM6" s="60"/>
      <c r="BON6" s="60"/>
      <c r="BOO6" s="60"/>
      <c r="BOP6" s="60"/>
      <c r="BOQ6" s="60"/>
      <c r="BOR6" s="60"/>
      <c r="BOS6" s="60"/>
      <c r="BOT6" s="60"/>
      <c r="BOU6" s="60"/>
      <c r="BOV6" s="60"/>
      <c r="BOW6" s="60"/>
      <c r="BOX6" s="60"/>
      <c r="BOY6" s="60"/>
      <c r="BOZ6" s="60"/>
      <c r="BPA6" s="60"/>
      <c r="BPB6" s="60"/>
      <c r="BPC6" s="60"/>
      <c r="BPD6" s="60"/>
      <c r="BPE6" s="60"/>
      <c r="BPF6" s="60"/>
      <c r="BPG6" s="60"/>
      <c r="BPH6" s="60"/>
      <c r="BPI6" s="60"/>
      <c r="BPJ6" s="60"/>
      <c r="BPK6" s="60"/>
      <c r="BPL6" s="60"/>
      <c r="BPM6" s="60"/>
      <c r="BPN6" s="60"/>
      <c r="BPO6" s="60"/>
      <c r="BPP6" s="60"/>
      <c r="BPQ6" s="60"/>
      <c r="BPR6" s="60"/>
      <c r="BPS6" s="60"/>
      <c r="BPT6" s="60"/>
      <c r="BPU6" s="60"/>
      <c r="BPV6" s="60"/>
      <c r="BPW6" s="60"/>
      <c r="BPX6" s="60"/>
      <c r="BPY6" s="60"/>
      <c r="BPZ6" s="60"/>
      <c r="BQA6" s="60"/>
      <c r="BQB6" s="60"/>
      <c r="BQC6" s="60"/>
      <c r="BQD6" s="60"/>
      <c r="BQE6" s="60"/>
      <c r="BQF6" s="60"/>
      <c r="BQG6" s="60"/>
      <c r="BQH6" s="60"/>
      <c r="BQI6" s="60"/>
      <c r="BQJ6" s="60"/>
      <c r="BQK6" s="60"/>
      <c r="BQL6" s="60"/>
      <c r="BQM6" s="60"/>
      <c r="BQN6" s="60"/>
      <c r="BQO6" s="60"/>
      <c r="BQP6" s="60"/>
      <c r="BQQ6" s="60"/>
      <c r="BQR6" s="60"/>
      <c r="BQS6" s="60"/>
      <c r="BQT6" s="60"/>
      <c r="BQU6" s="60"/>
      <c r="BQV6" s="60"/>
      <c r="BQW6" s="60"/>
      <c r="BQX6" s="60"/>
      <c r="BQY6" s="60"/>
      <c r="BQZ6" s="60"/>
      <c r="BRA6" s="60"/>
      <c r="BRB6" s="60"/>
      <c r="BRC6" s="60"/>
      <c r="BRD6" s="60"/>
      <c r="BRE6" s="60"/>
      <c r="BRF6" s="60"/>
      <c r="BRG6" s="60"/>
      <c r="BRH6" s="60"/>
      <c r="BRI6" s="60"/>
      <c r="BRJ6" s="60"/>
      <c r="BRK6" s="60"/>
      <c r="BRL6" s="60"/>
      <c r="BRM6" s="60"/>
      <c r="BRN6" s="60"/>
      <c r="BRO6" s="60"/>
      <c r="BRP6" s="60"/>
      <c r="BRQ6" s="60"/>
      <c r="BRR6" s="60"/>
      <c r="BRS6" s="60"/>
      <c r="BRT6" s="60"/>
      <c r="BRU6" s="60"/>
      <c r="BRV6" s="60"/>
      <c r="BRW6" s="60"/>
      <c r="BRX6" s="60"/>
      <c r="BRY6" s="60"/>
      <c r="BRZ6" s="60"/>
      <c r="BSA6" s="60"/>
      <c r="BSB6" s="60"/>
      <c r="BSC6" s="60"/>
      <c r="BSD6" s="60"/>
      <c r="BSE6" s="60"/>
      <c r="BSF6" s="60"/>
      <c r="BSG6" s="60"/>
      <c r="BSH6" s="60"/>
      <c r="BSI6" s="60"/>
      <c r="BSJ6" s="60"/>
      <c r="BSK6" s="60"/>
      <c r="BSL6" s="60"/>
      <c r="BSM6" s="60"/>
      <c r="BSN6" s="60"/>
      <c r="BSO6" s="60"/>
      <c r="BSP6" s="60"/>
      <c r="BSQ6" s="60"/>
      <c r="BSR6" s="60"/>
      <c r="BSS6" s="60"/>
      <c r="BST6" s="60"/>
      <c r="BSU6" s="60"/>
      <c r="BSV6" s="60"/>
      <c r="BSW6" s="60"/>
      <c r="BSX6" s="60"/>
      <c r="BSY6" s="60"/>
      <c r="BSZ6" s="60"/>
      <c r="BTA6" s="60"/>
      <c r="BTB6" s="60"/>
      <c r="BTC6" s="60"/>
      <c r="BTD6" s="60"/>
      <c r="BTE6" s="60"/>
      <c r="BTF6" s="60"/>
      <c r="BTG6" s="60"/>
      <c r="BTH6" s="60"/>
      <c r="BTI6" s="60"/>
      <c r="BTJ6" s="60"/>
      <c r="BTK6" s="60"/>
      <c r="BTL6" s="60"/>
      <c r="BTM6" s="60"/>
      <c r="BTN6" s="60"/>
      <c r="BTO6" s="60"/>
      <c r="BTP6" s="60"/>
      <c r="BTQ6" s="60"/>
      <c r="BTR6" s="60"/>
      <c r="BTS6" s="60"/>
      <c r="BTT6" s="60"/>
      <c r="BTU6" s="60"/>
      <c r="BTV6" s="60"/>
      <c r="BTW6" s="60"/>
      <c r="BTX6" s="60"/>
      <c r="BTY6" s="60"/>
      <c r="BTZ6" s="60"/>
      <c r="BUA6" s="60"/>
      <c r="BUB6" s="60"/>
      <c r="BUC6" s="60"/>
      <c r="BUD6" s="60"/>
      <c r="BUE6" s="60"/>
      <c r="BUF6" s="60"/>
      <c r="BUG6" s="60"/>
      <c r="BUH6" s="60"/>
      <c r="BUI6" s="60"/>
      <c r="BUJ6" s="60"/>
      <c r="BUK6" s="60"/>
      <c r="BUL6" s="60"/>
      <c r="BUM6" s="60"/>
      <c r="BUN6" s="60"/>
      <c r="BUO6" s="60"/>
      <c r="BUP6" s="60"/>
      <c r="BUQ6" s="60"/>
      <c r="BUR6" s="60"/>
      <c r="BUS6" s="60"/>
      <c r="BUT6" s="60"/>
      <c r="BUU6" s="60"/>
      <c r="BUV6" s="60"/>
      <c r="BUW6" s="60"/>
      <c r="BUX6" s="60"/>
      <c r="BUY6" s="60"/>
      <c r="BUZ6" s="60"/>
      <c r="BVA6" s="60"/>
      <c r="BVB6" s="60"/>
      <c r="BVC6" s="60"/>
      <c r="BVD6" s="60"/>
      <c r="BVE6" s="60"/>
      <c r="BVF6" s="60"/>
      <c r="BVG6" s="60"/>
      <c r="BVH6" s="60"/>
      <c r="BVI6" s="60"/>
      <c r="BVJ6" s="60"/>
      <c r="BVK6" s="60"/>
      <c r="BVL6" s="60"/>
      <c r="BVM6" s="60"/>
      <c r="BVN6" s="60"/>
      <c r="BVO6" s="60"/>
      <c r="BVP6" s="60"/>
      <c r="BVQ6" s="60"/>
      <c r="BVR6" s="60"/>
      <c r="BVS6" s="60"/>
      <c r="BVT6" s="60"/>
      <c r="BVU6" s="60"/>
      <c r="BVV6" s="60"/>
      <c r="BVW6" s="60"/>
      <c r="BVX6" s="60"/>
      <c r="BVY6" s="60"/>
      <c r="BVZ6" s="60"/>
      <c r="BWA6" s="60"/>
      <c r="BWB6" s="60"/>
      <c r="BWC6" s="60"/>
      <c r="BWD6" s="60"/>
      <c r="BWE6" s="60"/>
      <c r="BWF6" s="60"/>
      <c r="BWG6" s="60"/>
      <c r="BWH6" s="60"/>
      <c r="BWI6" s="60"/>
      <c r="BWJ6" s="60"/>
      <c r="BWK6" s="60"/>
      <c r="BWL6" s="60"/>
    </row>
    <row r="7" spans="1:1962">
      <c r="A7" s="62"/>
      <c r="B7" s="62"/>
      <c r="C7" s="62"/>
      <c r="D7" s="62"/>
      <c r="E7" s="69"/>
      <c r="F7" s="62"/>
      <c r="G7" s="62"/>
      <c r="H7" s="62"/>
      <c r="I7" s="62"/>
    </row>
    <row r="8" spans="1:1962" s="45" customFormat="1">
      <c r="A8" s="77" t="s">
        <v>216</v>
      </c>
      <c r="B8" s="66"/>
      <c r="C8" s="66"/>
      <c r="D8" s="66"/>
      <c r="E8" s="69"/>
      <c r="F8" s="77" t="s">
        <v>216</v>
      </c>
      <c r="G8" s="66"/>
      <c r="H8" s="66"/>
      <c r="I8" s="66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  <c r="AMK8" s="60"/>
      <c r="AML8" s="60"/>
      <c r="AMM8" s="60"/>
      <c r="AMN8" s="60"/>
      <c r="AMO8" s="60"/>
      <c r="AMP8" s="60"/>
      <c r="AMQ8" s="60"/>
      <c r="AMR8" s="60"/>
      <c r="AMS8" s="60"/>
      <c r="AMT8" s="60"/>
      <c r="AMU8" s="60"/>
      <c r="AMV8" s="60"/>
      <c r="AMW8" s="60"/>
      <c r="AMX8" s="60"/>
      <c r="AMY8" s="60"/>
      <c r="AMZ8" s="60"/>
      <c r="ANA8" s="60"/>
      <c r="ANB8" s="60"/>
      <c r="ANC8" s="60"/>
      <c r="AND8" s="60"/>
      <c r="ANE8" s="60"/>
      <c r="ANF8" s="60"/>
      <c r="ANG8" s="60"/>
      <c r="ANH8" s="60"/>
      <c r="ANI8" s="60"/>
      <c r="ANJ8" s="60"/>
      <c r="ANK8" s="60"/>
      <c r="ANL8" s="60"/>
      <c r="ANM8" s="60"/>
      <c r="ANN8" s="60"/>
      <c r="ANO8" s="60"/>
      <c r="ANP8" s="60"/>
      <c r="ANQ8" s="60"/>
      <c r="ANR8" s="60"/>
      <c r="ANS8" s="60"/>
      <c r="ANT8" s="60"/>
      <c r="ANU8" s="60"/>
      <c r="ANV8" s="60"/>
      <c r="ANW8" s="60"/>
      <c r="ANX8" s="60"/>
      <c r="ANY8" s="60"/>
      <c r="ANZ8" s="60"/>
      <c r="AOA8" s="60"/>
      <c r="AOB8" s="60"/>
      <c r="AOC8" s="60"/>
      <c r="AOD8" s="60"/>
      <c r="AOE8" s="60"/>
      <c r="AOF8" s="60"/>
      <c r="AOG8" s="60"/>
      <c r="AOH8" s="60"/>
      <c r="AOI8" s="60"/>
      <c r="AOJ8" s="60"/>
      <c r="AOK8" s="60"/>
      <c r="AOL8" s="60"/>
      <c r="AOM8" s="60"/>
      <c r="AON8" s="60"/>
      <c r="AOO8" s="60"/>
      <c r="AOP8" s="60"/>
      <c r="AOQ8" s="60"/>
      <c r="AOR8" s="60"/>
      <c r="AOS8" s="60"/>
      <c r="AOT8" s="60"/>
      <c r="AOU8" s="60"/>
      <c r="AOV8" s="60"/>
      <c r="AOW8" s="60"/>
      <c r="AOX8" s="60"/>
      <c r="AOY8" s="60"/>
      <c r="AOZ8" s="60"/>
      <c r="APA8" s="60"/>
      <c r="APB8" s="60"/>
      <c r="APC8" s="60"/>
      <c r="APD8" s="60"/>
      <c r="APE8" s="60"/>
      <c r="APF8" s="60"/>
      <c r="APG8" s="60"/>
      <c r="APH8" s="60"/>
      <c r="API8" s="60"/>
      <c r="APJ8" s="60"/>
      <c r="APK8" s="60"/>
      <c r="APL8" s="60"/>
      <c r="APM8" s="60"/>
      <c r="APN8" s="60"/>
      <c r="APO8" s="60"/>
      <c r="APP8" s="60"/>
      <c r="APQ8" s="60"/>
      <c r="APR8" s="60"/>
      <c r="APS8" s="60"/>
      <c r="APT8" s="60"/>
      <c r="APU8" s="60"/>
      <c r="APV8" s="60"/>
      <c r="APW8" s="60"/>
      <c r="APX8" s="60"/>
      <c r="APY8" s="60"/>
      <c r="APZ8" s="60"/>
      <c r="AQA8" s="60"/>
      <c r="AQB8" s="60"/>
      <c r="AQC8" s="60"/>
      <c r="AQD8" s="60"/>
      <c r="AQE8" s="60"/>
      <c r="AQF8" s="60"/>
      <c r="AQG8" s="60"/>
      <c r="AQH8" s="60"/>
      <c r="AQI8" s="60"/>
      <c r="AQJ8" s="60"/>
      <c r="AQK8" s="60"/>
      <c r="AQL8" s="60"/>
      <c r="AQM8" s="60"/>
      <c r="AQN8" s="60"/>
      <c r="AQO8" s="60"/>
      <c r="AQP8" s="60"/>
      <c r="AQQ8" s="60"/>
      <c r="AQR8" s="60"/>
      <c r="AQS8" s="60"/>
      <c r="AQT8" s="60"/>
      <c r="AQU8" s="60"/>
      <c r="AQV8" s="60"/>
      <c r="AQW8" s="60"/>
      <c r="AQX8" s="60"/>
      <c r="AQY8" s="60"/>
      <c r="AQZ8" s="60"/>
      <c r="ARA8" s="60"/>
      <c r="ARB8" s="60"/>
      <c r="ARC8" s="60"/>
      <c r="ARD8" s="60"/>
      <c r="ARE8" s="60"/>
      <c r="ARF8" s="60"/>
      <c r="ARG8" s="60"/>
      <c r="ARH8" s="60"/>
      <c r="ARI8" s="60"/>
      <c r="ARJ8" s="60"/>
      <c r="ARK8" s="60"/>
      <c r="ARL8" s="60"/>
      <c r="ARM8" s="60"/>
      <c r="ARN8" s="60"/>
      <c r="ARO8" s="60"/>
      <c r="ARP8" s="60"/>
      <c r="ARQ8" s="60"/>
      <c r="ARR8" s="60"/>
      <c r="ARS8" s="60"/>
      <c r="ART8" s="60"/>
      <c r="ARU8" s="60"/>
      <c r="ARV8" s="60"/>
      <c r="ARW8" s="60"/>
      <c r="ARX8" s="60"/>
      <c r="ARY8" s="60"/>
      <c r="ARZ8" s="60"/>
      <c r="ASA8" s="60"/>
      <c r="ASB8" s="60"/>
      <c r="ASC8" s="60"/>
      <c r="ASD8" s="60"/>
      <c r="ASE8" s="60"/>
      <c r="ASF8" s="60"/>
      <c r="ASG8" s="60"/>
      <c r="ASH8" s="60"/>
      <c r="ASI8" s="60"/>
      <c r="ASJ8" s="60"/>
      <c r="ASK8" s="60"/>
      <c r="ASL8" s="60"/>
      <c r="ASM8" s="60"/>
      <c r="ASN8" s="60"/>
      <c r="ASO8" s="60"/>
      <c r="ASP8" s="60"/>
      <c r="ASQ8" s="60"/>
      <c r="ASR8" s="60"/>
      <c r="ASS8" s="60"/>
      <c r="AST8" s="60"/>
      <c r="ASU8" s="60"/>
      <c r="ASV8" s="60"/>
      <c r="ASW8" s="60"/>
      <c r="ASX8" s="60"/>
      <c r="ASY8" s="60"/>
      <c r="ASZ8" s="60"/>
      <c r="ATA8" s="60"/>
      <c r="ATB8" s="60"/>
      <c r="ATC8" s="60"/>
      <c r="ATD8" s="60"/>
      <c r="ATE8" s="60"/>
      <c r="ATF8" s="60"/>
      <c r="ATG8" s="60"/>
      <c r="ATH8" s="60"/>
      <c r="ATI8" s="60"/>
      <c r="ATJ8" s="60"/>
      <c r="ATK8" s="60"/>
      <c r="ATL8" s="60"/>
      <c r="ATM8" s="60"/>
      <c r="ATN8" s="60"/>
      <c r="ATO8" s="60"/>
      <c r="ATP8" s="60"/>
      <c r="ATQ8" s="60"/>
      <c r="ATR8" s="60"/>
      <c r="ATS8" s="60"/>
      <c r="ATT8" s="60"/>
      <c r="ATU8" s="60"/>
      <c r="ATV8" s="60"/>
      <c r="ATW8" s="60"/>
      <c r="ATX8" s="60"/>
      <c r="ATY8" s="60"/>
      <c r="ATZ8" s="60"/>
      <c r="AUA8" s="60"/>
      <c r="AUB8" s="60"/>
      <c r="AUC8" s="60"/>
      <c r="AUD8" s="60"/>
      <c r="AUE8" s="60"/>
      <c r="AUF8" s="60"/>
      <c r="AUG8" s="60"/>
      <c r="AUH8" s="60"/>
      <c r="AUI8" s="60"/>
      <c r="AUJ8" s="60"/>
      <c r="AUK8" s="60"/>
      <c r="AUL8" s="60"/>
      <c r="AUM8" s="60"/>
      <c r="AUN8" s="60"/>
      <c r="AUO8" s="60"/>
      <c r="AUP8" s="60"/>
      <c r="AUQ8" s="60"/>
      <c r="AUR8" s="60"/>
      <c r="AUS8" s="60"/>
      <c r="AUT8" s="60"/>
      <c r="AUU8" s="60"/>
      <c r="AUV8" s="60"/>
      <c r="AUW8" s="60"/>
      <c r="AUX8" s="60"/>
      <c r="AUY8" s="60"/>
      <c r="AUZ8" s="60"/>
      <c r="AVA8" s="60"/>
      <c r="AVB8" s="60"/>
      <c r="AVC8" s="60"/>
      <c r="AVD8" s="60"/>
      <c r="AVE8" s="60"/>
      <c r="AVF8" s="60"/>
      <c r="AVG8" s="60"/>
      <c r="AVH8" s="60"/>
      <c r="AVI8" s="60"/>
      <c r="AVJ8" s="60"/>
      <c r="AVK8" s="60"/>
      <c r="AVL8" s="60"/>
      <c r="AVM8" s="60"/>
      <c r="AVN8" s="60"/>
      <c r="AVO8" s="60"/>
      <c r="AVP8" s="60"/>
      <c r="AVQ8" s="60"/>
      <c r="AVR8" s="60"/>
      <c r="AVS8" s="60"/>
      <c r="AVT8" s="60"/>
      <c r="AVU8" s="60"/>
      <c r="AVV8" s="60"/>
      <c r="AVW8" s="60"/>
      <c r="AVX8" s="60"/>
      <c r="AVY8" s="60"/>
      <c r="AVZ8" s="60"/>
      <c r="AWA8" s="60"/>
      <c r="AWB8" s="60"/>
      <c r="AWC8" s="60"/>
      <c r="AWD8" s="60"/>
      <c r="AWE8" s="60"/>
      <c r="AWF8" s="60"/>
      <c r="AWG8" s="60"/>
      <c r="AWH8" s="60"/>
      <c r="AWI8" s="60"/>
      <c r="AWJ8" s="60"/>
      <c r="AWK8" s="60"/>
      <c r="AWL8" s="60"/>
      <c r="AWM8" s="60"/>
      <c r="AWN8" s="60"/>
      <c r="AWO8" s="60"/>
      <c r="AWP8" s="60"/>
      <c r="AWQ8" s="60"/>
      <c r="AWR8" s="60"/>
      <c r="AWS8" s="60"/>
      <c r="AWT8" s="60"/>
      <c r="AWU8" s="60"/>
      <c r="AWV8" s="60"/>
      <c r="AWW8" s="60"/>
      <c r="AWX8" s="60"/>
      <c r="AWY8" s="60"/>
      <c r="AWZ8" s="60"/>
      <c r="AXA8" s="60"/>
      <c r="AXB8" s="60"/>
      <c r="AXC8" s="60"/>
      <c r="AXD8" s="60"/>
      <c r="AXE8" s="60"/>
      <c r="AXF8" s="60"/>
      <c r="AXG8" s="60"/>
      <c r="AXH8" s="60"/>
      <c r="AXI8" s="60"/>
      <c r="AXJ8" s="60"/>
      <c r="AXK8" s="60"/>
      <c r="AXL8" s="60"/>
      <c r="AXM8" s="60"/>
      <c r="AXN8" s="60"/>
      <c r="AXO8" s="60"/>
      <c r="AXP8" s="60"/>
      <c r="AXQ8" s="60"/>
      <c r="AXR8" s="60"/>
      <c r="AXS8" s="60"/>
      <c r="AXT8" s="60"/>
      <c r="AXU8" s="60"/>
      <c r="AXV8" s="60"/>
      <c r="AXW8" s="60"/>
      <c r="AXX8" s="60"/>
      <c r="AXY8" s="60"/>
      <c r="AXZ8" s="60"/>
      <c r="AYA8" s="60"/>
      <c r="AYB8" s="60"/>
      <c r="AYC8" s="60"/>
      <c r="AYD8" s="60"/>
      <c r="AYE8" s="60"/>
      <c r="AYF8" s="60"/>
      <c r="AYG8" s="60"/>
      <c r="AYH8" s="60"/>
      <c r="AYI8" s="60"/>
      <c r="AYJ8" s="60"/>
      <c r="AYK8" s="60"/>
      <c r="AYL8" s="60"/>
      <c r="AYM8" s="60"/>
      <c r="AYN8" s="60"/>
      <c r="AYO8" s="60"/>
      <c r="AYP8" s="60"/>
      <c r="AYQ8" s="60"/>
      <c r="AYR8" s="60"/>
      <c r="AYS8" s="60"/>
      <c r="AYT8" s="60"/>
      <c r="AYU8" s="60"/>
      <c r="AYV8" s="60"/>
      <c r="AYW8" s="60"/>
      <c r="AYX8" s="60"/>
      <c r="AYY8" s="60"/>
      <c r="AYZ8" s="60"/>
      <c r="AZA8" s="60"/>
      <c r="AZB8" s="60"/>
      <c r="AZC8" s="60"/>
      <c r="AZD8" s="60"/>
      <c r="AZE8" s="60"/>
      <c r="AZF8" s="60"/>
      <c r="AZG8" s="60"/>
      <c r="AZH8" s="60"/>
      <c r="AZI8" s="60"/>
      <c r="AZJ8" s="60"/>
      <c r="AZK8" s="60"/>
      <c r="AZL8" s="60"/>
      <c r="AZM8" s="60"/>
      <c r="AZN8" s="60"/>
      <c r="AZO8" s="60"/>
      <c r="AZP8" s="60"/>
      <c r="AZQ8" s="60"/>
      <c r="AZR8" s="60"/>
      <c r="AZS8" s="60"/>
      <c r="AZT8" s="60"/>
      <c r="AZU8" s="60"/>
      <c r="AZV8" s="60"/>
      <c r="AZW8" s="60"/>
      <c r="AZX8" s="60"/>
      <c r="AZY8" s="60"/>
      <c r="AZZ8" s="60"/>
      <c r="BAA8" s="60"/>
      <c r="BAB8" s="60"/>
      <c r="BAC8" s="60"/>
      <c r="BAD8" s="60"/>
      <c r="BAE8" s="60"/>
      <c r="BAF8" s="60"/>
      <c r="BAG8" s="60"/>
      <c r="BAH8" s="60"/>
      <c r="BAI8" s="60"/>
      <c r="BAJ8" s="60"/>
      <c r="BAK8" s="60"/>
      <c r="BAL8" s="60"/>
      <c r="BAM8" s="60"/>
      <c r="BAN8" s="60"/>
      <c r="BAO8" s="60"/>
      <c r="BAP8" s="60"/>
      <c r="BAQ8" s="60"/>
      <c r="BAR8" s="60"/>
      <c r="BAS8" s="60"/>
      <c r="BAT8" s="60"/>
      <c r="BAU8" s="60"/>
      <c r="BAV8" s="60"/>
      <c r="BAW8" s="60"/>
      <c r="BAX8" s="60"/>
      <c r="BAY8" s="60"/>
      <c r="BAZ8" s="60"/>
      <c r="BBA8" s="60"/>
      <c r="BBB8" s="60"/>
      <c r="BBC8" s="60"/>
      <c r="BBD8" s="60"/>
      <c r="BBE8" s="60"/>
      <c r="BBF8" s="60"/>
      <c r="BBG8" s="60"/>
      <c r="BBH8" s="60"/>
      <c r="BBI8" s="60"/>
      <c r="BBJ8" s="60"/>
      <c r="BBK8" s="60"/>
      <c r="BBL8" s="60"/>
      <c r="BBM8" s="60"/>
      <c r="BBN8" s="60"/>
      <c r="BBO8" s="60"/>
      <c r="BBP8" s="60"/>
      <c r="BBQ8" s="60"/>
      <c r="BBR8" s="60"/>
      <c r="BBS8" s="60"/>
      <c r="BBT8" s="60"/>
      <c r="BBU8" s="60"/>
      <c r="BBV8" s="60"/>
      <c r="BBW8" s="60"/>
      <c r="BBX8" s="60"/>
      <c r="BBY8" s="60"/>
      <c r="BBZ8" s="60"/>
      <c r="BCA8" s="60"/>
      <c r="BCB8" s="60"/>
      <c r="BCC8" s="60"/>
      <c r="BCD8" s="60"/>
      <c r="BCE8" s="60"/>
      <c r="BCF8" s="60"/>
      <c r="BCG8" s="60"/>
      <c r="BCH8" s="60"/>
      <c r="BCI8" s="60"/>
      <c r="BCJ8" s="60"/>
      <c r="BCK8" s="60"/>
      <c r="BCL8" s="60"/>
      <c r="BCM8" s="60"/>
      <c r="BCN8" s="60"/>
      <c r="BCO8" s="60"/>
      <c r="BCP8" s="60"/>
      <c r="BCQ8" s="60"/>
      <c r="BCR8" s="60"/>
      <c r="BCS8" s="60"/>
      <c r="BCT8" s="60"/>
      <c r="BCU8" s="60"/>
      <c r="BCV8" s="60"/>
      <c r="BCW8" s="60"/>
      <c r="BCX8" s="60"/>
      <c r="BCY8" s="60"/>
      <c r="BCZ8" s="60"/>
      <c r="BDA8" s="60"/>
      <c r="BDB8" s="60"/>
      <c r="BDC8" s="60"/>
      <c r="BDD8" s="60"/>
      <c r="BDE8" s="60"/>
      <c r="BDF8" s="60"/>
      <c r="BDG8" s="60"/>
      <c r="BDH8" s="60"/>
      <c r="BDI8" s="60"/>
      <c r="BDJ8" s="60"/>
      <c r="BDK8" s="60"/>
      <c r="BDL8" s="60"/>
      <c r="BDM8" s="60"/>
      <c r="BDN8" s="60"/>
      <c r="BDO8" s="60"/>
      <c r="BDP8" s="60"/>
      <c r="BDQ8" s="60"/>
      <c r="BDR8" s="60"/>
      <c r="BDS8" s="60"/>
      <c r="BDT8" s="60"/>
      <c r="BDU8" s="60"/>
      <c r="BDV8" s="60"/>
      <c r="BDW8" s="60"/>
      <c r="BDX8" s="60"/>
      <c r="BDY8" s="60"/>
      <c r="BDZ8" s="60"/>
      <c r="BEA8" s="60"/>
      <c r="BEB8" s="60"/>
      <c r="BEC8" s="60"/>
      <c r="BED8" s="60"/>
      <c r="BEE8" s="60"/>
      <c r="BEF8" s="60"/>
      <c r="BEG8" s="60"/>
      <c r="BEH8" s="60"/>
      <c r="BEI8" s="60"/>
      <c r="BEJ8" s="60"/>
      <c r="BEK8" s="60"/>
      <c r="BEL8" s="60"/>
      <c r="BEM8" s="60"/>
      <c r="BEN8" s="60"/>
      <c r="BEO8" s="60"/>
      <c r="BEP8" s="60"/>
      <c r="BEQ8" s="60"/>
      <c r="BER8" s="60"/>
      <c r="BES8" s="60"/>
      <c r="BET8" s="60"/>
      <c r="BEU8" s="60"/>
      <c r="BEV8" s="60"/>
      <c r="BEW8" s="60"/>
      <c r="BEX8" s="60"/>
      <c r="BEY8" s="60"/>
      <c r="BEZ8" s="60"/>
      <c r="BFA8" s="60"/>
      <c r="BFB8" s="60"/>
      <c r="BFC8" s="60"/>
      <c r="BFD8" s="60"/>
      <c r="BFE8" s="60"/>
      <c r="BFF8" s="60"/>
      <c r="BFG8" s="60"/>
      <c r="BFH8" s="60"/>
      <c r="BFI8" s="60"/>
      <c r="BFJ8" s="60"/>
      <c r="BFK8" s="60"/>
      <c r="BFL8" s="60"/>
      <c r="BFM8" s="60"/>
      <c r="BFN8" s="60"/>
      <c r="BFO8" s="60"/>
      <c r="BFP8" s="60"/>
      <c r="BFQ8" s="60"/>
      <c r="BFR8" s="60"/>
      <c r="BFS8" s="60"/>
      <c r="BFT8" s="60"/>
      <c r="BFU8" s="60"/>
      <c r="BFV8" s="60"/>
      <c r="BFW8" s="60"/>
      <c r="BFX8" s="60"/>
      <c r="BFY8" s="60"/>
      <c r="BFZ8" s="60"/>
      <c r="BGA8" s="60"/>
      <c r="BGB8" s="60"/>
      <c r="BGC8" s="60"/>
      <c r="BGD8" s="60"/>
      <c r="BGE8" s="60"/>
      <c r="BGF8" s="60"/>
      <c r="BGG8" s="60"/>
      <c r="BGH8" s="60"/>
      <c r="BGI8" s="60"/>
      <c r="BGJ8" s="60"/>
      <c r="BGK8" s="60"/>
      <c r="BGL8" s="60"/>
      <c r="BGM8" s="60"/>
      <c r="BGN8" s="60"/>
      <c r="BGO8" s="60"/>
      <c r="BGP8" s="60"/>
      <c r="BGQ8" s="60"/>
      <c r="BGR8" s="60"/>
      <c r="BGS8" s="60"/>
      <c r="BGT8" s="60"/>
      <c r="BGU8" s="60"/>
      <c r="BGV8" s="60"/>
      <c r="BGW8" s="60"/>
      <c r="BGX8" s="60"/>
      <c r="BGY8" s="60"/>
      <c r="BGZ8" s="60"/>
      <c r="BHA8" s="60"/>
      <c r="BHB8" s="60"/>
      <c r="BHC8" s="60"/>
      <c r="BHD8" s="60"/>
      <c r="BHE8" s="60"/>
      <c r="BHF8" s="60"/>
      <c r="BHG8" s="60"/>
      <c r="BHH8" s="60"/>
      <c r="BHI8" s="60"/>
      <c r="BHJ8" s="60"/>
      <c r="BHK8" s="60"/>
      <c r="BHL8" s="60"/>
      <c r="BHM8" s="60"/>
      <c r="BHN8" s="60"/>
      <c r="BHO8" s="60"/>
      <c r="BHP8" s="60"/>
      <c r="BHQ8" s="60"/>
      <c r="BHR8" s="60"/>
      <c r="BHS8" s="60"/>
      <c r="BHT8" s="60"/>
      <c r="BHU8" s="60"/>
      <c r="BHV8" s="60"/>
      <c r="BHW8" s="60"/>
      <c r="BHX8" s="60"/>
      <c r="BHY8" s="60"/>
      <c r="BHZ8" s="60"/>
      <c r="BIA8" s="60"/>
      <c r="BIB8" s="60"/>
      <c r="BIC8" s="60"/>
      <c r="BID8" s="60"/>
      <c r="BIE8" s="60"/>
      <c r="BIF8" s="60"/>
      <c r="BIG8" s="60"/>
      <c r="BIH8" s="60"/>
      <c r="BII8" s="60"/>
      <c r="BIJ8" s="60"/>
      <c r="BIK8" s="60"/>
      <c r="BIL8" s="60"/>
      <c r="BIM8" s="60"/>
      <c r="BIN8" s="60"/>
      <c r="BIO8" s="60"/>
      <c r="BIP8" s="60"/>
      <c r="BIQ8" s="60"/>
      <c r="BIR8" s="60"/>
      <c r="BIS8" s="60"/>
      <c r="BIT8" s="60"/>
      <c r="BIU8" s="60"/>
      <c r="BIV8" s="60"/>
      <c r="BIW8" s="60"/>
      <c r="BIX8" s="60"/>
      <c r="BIY8" s="60"/>
      <c r="BIZ8" s="60"/>
      <c r="BJA8" s="60"/>
      <c r="BJB8" s="60"/>
      <c r="BJC8" s="60"/>
      <c r="BJD8" s="60"/>
      <c r="BJE8" s="60"/>
      <c r="BJF8" s="60"/>
      <c r="BJG8" s="60"/>
      <c r="BJH8" s="60"/>
      <c r="BJI8" s="60"/>
      <c r="BJJ8" s="60"/>
      <c r="BJK8" s="60"/>
      <c r="BJL8" s="60"/>
      <c r="BJM8" s="60"/>
      <c r="BJN8" s="60"/>
      <c r="BJO8" s="60"/>
      <c r="BJP8" s="60"/>
      <c r="BJQ8" s="60"/>
      <c r="BJR8" s="60"/>
      <c r="BJS8" s="60"/>
      <c r="BJT8" s="60"/>
      <c r="BJU8" s="60"/>
      <c r="BJV8" s="60"/>
      <c r="BJW8" s="60"/>
      <c r="BJX8" s="60"/>
      <c r="BJY8" s="60"/>
      <c r="BJZ8" s="60"/>
      <c r="BKA8" s="60"/>
      <c r="BKB8" s="60"/>
      <c r="BKC8" s="60"/>
      <c r="BKD8" s="60"/>
      <c r="BKE8" s="60"/>
      <c r="BKF8" s="60"/>
      <c r="BKG8" s="60"/>
      <c r="BKH8" s="60"/>
      <c r="BKI8" s="60"/>
      <c r="BKJ8" s="60"/>
      <c r="BKK8" s="60"/>
      <c r="BKL8" s="60"/>
      <c r="BKM8" s="60"/>
      <c r="BKN8" s="60"/>
      <c r="BKO8" s="60"/>
      <c r="BKP8" s="60"/>
      <c r="BKQ8" s="60"/>
      <c r="BKR8" s="60"/>
      <c r="BKS8" s="60"/>
      <c r="BKT8" s="60"/>
      <c r="BKU8" s="60"/>
      <c r="BKV8" s="60"/>
      <c r="BKW8" s="60"/>
      <c r="BKX8" s="60"/>
      <c r="BKY8" s="60"/>
      <c r="BKZ8" s="60"/>
      <c r="BLA8" s="60"/>
      <c r="BLB8" s="60"/>
      <c r="BLC8" s="60"/>
      <c r="BLD8" s="60"/>
      <c r="BLE8" s="60"/>
      <c r="BLF8" s="60"/>
      <c r="BLG8" s="60"/>
      <c r="BLH8" s="60"/>
      <c r="BLI8" s="60"/>
      <c r="BLJ8" s="60"/>
      <c r="BLK8" s="60"/>
      <c r="BLL8" s="60"/>
      <c r="BLM8" s="60"/>
      <c r="BLN8" s="60"/>
      <c r="BLO8" s="60"/>
      <c r="BLP8" s="60"/>
      <c r="BLQ8" s="60"/>
      <c r="BLR8" s="60"/>
      <c r="BLS8" s="60"/>
      <c r="BLT8" s="60"/>
      <c r="BLU8" s="60"/>
      <c r="BLV8" s="60"/>
      <c r="BLW8" s="60"/>
      <c r="BLX8" s="60"/>
      <c r="BLY8" s="60"/>
      <c r="BLZ8" s="60"/>
      <c r="BMA8" s="60"/>
      <c r="BMB8" s="60"/>
      <c r="BMC8" s="60"/>
      <c r="BMD8" s="60"/>
      <c r="BME8" s="60"/>
      <c r="BMF8" s="60"/>
      <c r="BMG8" s="60"/>
      <c r="BMH8" s="60"/>
      <c r="BMI8" s="60"/>
      <c r="BMJ8" s="60"/>
      <c r="BMK8" s="60"/>
      <c r="BML8" s="60"/>
      <c r="BMM8" s="60"/>
      <c r="BMN8" s="60"/>
      <c r="BMO8" s="60"/>
      <c r="BMP8" s="60"/>
      <c r="BMQ8" s="60"/>
      <c r="BMR8" s="60"/>
      <c r="BMS8" s="60"/>
      <c r="BMT8" s="60"/>
      <c r="BMU8" s="60"/>
      <c r="BMV8" s="60"/>
      <c r="BMW8" s="60"/>
      <c r="BMX8" s="60"/>
      <c r="BMY8" s="60"/>
      <c r="BMZ8" s="60"/>
      <c r="BNA8" s="60"/>
      <c r="BNB8" s="60"/>
      <c r="BNC8" s="60"/>
      <c r="BND8" s="60"/>
      <c r="BNE8" s="60"/>
      <c r="BNF8" s="60"/>
      <c r="BNG8" s="60"/>
      <c r="BNH8" s="60"/>
      <c r="BNI8" s="60"/>
      <c r="BNJ8" s="60"/>
      <c r="BNK8" s="60"/>
      <c r="BNL8" s="60"/>
      <c r="BNM8" s="60"/>
      <c r="BNN8" s="60"/>
      <c r="BNO8" s="60"/>
      <c r="BNP8" s="60"/>
      <c r="BNQ8" s="60"/>
      <c r="BNR8" s="60"/>
      <c r="BNS8" s="60"/>
      <c r="BNT8" s="60"/>
      <c r="BNU8" s="60"/>
      <c r="BNV8" s="60"/>
      <c r="BNW8" s="60"/>
      <c r="BNX8" s="60"/>
      <c r="BNY8" s="60"/>
      <c r="BNZ8" s="60"/>
      <c r="BOA8" s="60"/>
      <c r="BOB8" s="60"/>
      <c r="BOC8" s="60"/>
      <c r="BOD8" s="60"/>
      <c r="BOE8" s="60"/>
      <c r="BOF8" s="60"/>
      <c r="BOG8" s="60"/>
      <c r="BOH8" s="60"/>
      <c r="BOI8" s="60"/>
      <c r="BOJ8" s="60"/>
      <c r="BOK8" s="60"/>
      <c r="BOL8" s="60"/>
      <c r="BOM8" s="60"/>
      <c r="BON8" s="60"/>
      <c r="BOO8" s="60"/>
      <c r="BOP8" s="60"/>
      <c r="BOQ8" s="60"/>
      <c r="BOR8" s="60"/>
      <c r="BOS8" s="60"/>
      <c r="BOT8" s="60"/>
      <c r="BOU8" s="60"/>
      <c r="BOV8" s="60"/>
      <c r="BOW8" s="60"/>
      <c r="BOX8" s="60"/>
      <c r="BOY8" s="60"/>
      <c r="BOZ8" s="60"/>
      <c r="BPA8" s="60"/>
      <c r="BPB8" s="60"/>
      <c r="BPC8" s="60"/>
      <c r="BPD8" s="60"/>
      <c r="BPE8" s="60"/>
      <c r="BPF8" s="60"/>
      <c r="BPG8" s="60"/>
      <c r="BPH8" s="60"/>
      <c r="BPI8" s="60"/>
      <c r="BPJ8" s="60"/>
      <c r="BPK8" s="60"/>
      <c r="BPL8" s="60"/>
      <c r="BPM8" s="60"/>
      <c r="BPN8" s="60"/>
      <c r="BPO8" s="60"/>
      <c r="BPP8" s="60"/>
      <c r="BPQ8" s="60"/>
      <c r="BPR8" s="60"/>
      <c r="BPS8" s="60"/>
      <c r="BPT8" s="60"/>
      <c r="BPU8" s="60"/>
      <c r="BPV8" s="60"/>
      <c r="BPW8" s="60"/>
      <c r="BPX8" s="60"/>
      <c r="BPY8" s="60"/>
      <c r="BPZ8" s="60"/>
      <c r="BQA8" s="60"/>
      <c r="BQB8" s="60"/>
      <c r="BQC8" s="60"/>
      <c r="BQD8" s="60"/>
      <c r="BQE8" s="60"/>
      <c r="BQF8" s="60"/>
      <c r="BQG8" s="60"/>
      <c r="BQH8" s="60"/>
      <c r="BQI8" s="60"/>
      <c r="BQJ8" s="60"/>
      <c r="BQK8" s="60"/>
      <c r="BQL8" s="60"/>
      <c r="BQM8" s="60"/>
      <c r="BQN8" s="60"/>
      <c r="BQO8" s="60"/>
      <c r="BQP8" s="60"/>
      <c r="BQQ8" s="60"/>
      <c r="BQR8" s="60"/>
      <c r="BQS8" s="60"/>
      <c r="BQT8" s="60"/>
      <c r="BQU8" s="60"/>
      <c r="BQV8" s="60"/>
      <c r="BQW8" s="60"/>
      <c r="BQX8" s="60"/>
      <c r="BQY8" s="60"/>
      <c r="BQZ8" s="60"/>
      <c r="BRA8" s="60"/>
      <c r="BRB8" s="60"/>
      <c r="BRC8" s="60"/>
      <c r="BRD8" s="60"/>
      <c r="BRE8" s="60"/>
      <c r="BRF8" s="60"/>
      <c r="BRG8" s="60"/>
      <c r="BRH8" s="60"/>
      <c r="BRI8" s="60"/>
      <c r="BRJ8" s="60"/>
      <c r="BRK8" s="60"/>
      <c r="BRL8" s="60"/>
      <c r="BRM8" s="60"/>
      <c r="BRN8" s="60"/>
      <c r="BRO8" s="60"/>
      <c r="BRP8" s="60"/>
      <c r="BRQ8" s="60"/>
      <c r="BRR8" s="60"/>
      <c r="BRS8" s="60"/>
      <c r="BRT8" s="60"/>
      <c r="BRU8" s="60"/>
      <c r="BRV8" s="60"/>
      <c r="BRW8" s="60"/>
      <c r="BRX8" s="60"/>
      <c r="BRY8" s="60"/>
      <c r="BRZ8" s="60"/>
      <c r="BSA8" s="60"/>
      <c r="BSB8" s="60"/>
      <c r="BSC8" s="60"/>
      <c r="BSD8" s="60"/>
      <c r="BSE8" s="60"/>
      <c r="BSF8" s="60"/>
      <c r="BSG8" s="60"/>
      <c r="BSH8" s="60"/>
      <c r="BSI8" s="60"/>
      <c r="BSJ8" s="60"/>
      <c r="BSK8" s="60"/>
      <c r="BSL8" s="60"/>
      <c r="BSM8" s="60"/>
      <c r="BSN8" s="60"/>
      <c r="BSO8" s="60"/>
      <c r="BSP8" s="60"/>
      <c r="BSQ8" s="60"/>
      <c r="BSR8" s="60"/>
      <c r="BSS8" s="60"/>
      <c r="BST8" s="60"/>
      <c r="BSU8" s="60"/>
      <c r="BSV8" s="60"/>
      <c r="BSW8" s="60"/>
      <c r="BSX8" s="60"/>
      <c r="BSY8" s="60"/>
      <c r="BSZ8" s="60"/>
      <c r="BTA8" s="60"/>
      <c r="BTB8" s="60"/>
      <c r="BTC8" s="60"/>
      <c r="BTD8" s="60"/>
      <c r="BTE8" s="60"/>
      <c r="BTF8" s="60"/>
      <c r="BTG8" s="60"/>
      <c r="BTH8" s="60"/>
      <c r="BTI8" s="60"/>
      <c r="BTJ8" s="60"/>
      <c r="BTK8" s="60"/>
      <c r="BTL8" s="60"/>
      <c r="BTM8" s="60"/>
      <c r="BTN8" s="60"/>
      <c r="BTO8" s="60"/>
      <c r="BTP8" s="60"/>
      <c r="BTQ8" s="60"/>
      <c r="BTR8" s="60"/>
      <c r="BTS8" s="60"/>
      <c r="BTT8" s="60"/>
      <c r="BTU8" s="60"/>
      <c r="BTV8" s="60"/>
      <c r="BTW8" s="60"/>
      <c r="BTX8" s="60"/>
      <c r="BTY8" s="60"/>
      <c r="BTZ8" s="60"/>
      <c r="BUA8" s="60"/>
      <c r="BUB8" s="60"/>
      <c r="BUC8" s="60"/>
      <c r="BUD8" s="60"/>
      <c r="BUE8" s="60"/>
      <c r="BUF8" s="60"/>
      <c r="BUG8" s="60"/>
      <c r="BUH8" s="60"/>
      <c r="BUI8" s="60"/>
      <c r="BUJ8" s="60"/>
      <c r="BUK8" s="60"/>
      <c r="BUL8" s="60"/>
      <c r="BUM8" s="60"/>
      <c r="BUN8" s="60"/>
      <c r="BUO8" s="60"/>
      <c r="BUP8" s="60"/>
      <c r="BUQ8" s="60"/>
      <c r="BUR8" s="60"/>
      <c r="BUS8" s="60"/>
      <c r="BUT8" s="60"/>
      <c r="BUU8" s="60"/>
      <c r="BUV8" s="60"/>
      <c r="BUW8" s="60"/>
      <c r="BUX8" s="60"/>
      <c r="BUY8" s="60"/>
      <c r="BUZ8" s="60"/>
      <c r="BVA8" s="60"/>
      <c r="BVB8" s="60"/>
      <c r="BVC8" s="60"/>
      <c r="BVD8" s="60"/>
      <c r="BVE8" s="60"/>
      <c r="BVF8" s="60"/>
      <c r="BVG8" s="60"/>
      <c r="BVH8" s="60"/>
      <c r="BVI8" s="60"/>
      <c r="BVJ8" s="60"/>
      <c r="BVK8" s="60"/>
      <c r="BVL8" s="60"/>
      <c r="BVM8" s="60"/>
      <c r="BVN8" s="60"/>
      <c r="BVO8" s="60"/>
      <c r="BVP8" s="60"/>
      <c r="BVQ8" s="60"/>
      <c r="BVR8" s="60"/>
      <c r="BVS8" s="60"/>
      <c r="BVT8" s="60"/>
      <c r="BVU8" s="60"/>
      <c r="BVV8" s="60"/>
      <c r="BVW8" s="60"/>
      <c r="BVX8" s="60"/>
      <c r="BVY8" s="60"/>
      <c r="BVZ8" s="60"/>
      <c r="BWA8" s="60"/>
      <c r="BWB8" s="60"/>
      <c r="BWC8" s="60"/>
      <c r="BWD8" s="60"/>
      <c r="BWE8" s="60"/>
      <c r="BWF8" s="60"/>
      <c r="BWG8" s="60"/>
      <c r="BWH8" s="60"/>
      <c r="BWI8" s="60"/>
      <c r="BWJ8" s="60"/>
      <c r="BWK8" s="60"/>
      <c r="BWL8" s="60"/>
    </row>
    <row r="9" spans="1:1962" s="45" customFormat="1">
      <c r="A9" s="66" t="s">
        <v>218</v>
      </c>
      <c r="B9" s="66">
        <v>1500</v>
      </c>
      <c r="C9" s="66">
        <v>2500</v>
      </c>
      <c r="D9" s="66">
        <v>3100</v>
      </c>
      <c r="E9" s="69"/>
      <c r="F9" s="66" t="s">
        <v>218</v>
      </c>
      <c r="G9" s="66">
        <v>1500</v>
      </c>
      <c r="H9" s="66">
        <v>2500</v>
      </c>
      <c r="I9" s="66">
        <v>3100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  <c r="AMK9" s="60"/>
      <c r="AML9" s="60"/>
      <c r="AMM9" s="60"/>
      <c r="AMN9" s="60"/>
      <c r="AMO9" s="60"/>
      <c r="AMP9" s="60"/>
      <c r="AMQ9" s="60"/>
      <c r="AMR9" s="60"/>
      <c r="AMS9" s="60"/>
      <c r="AMT9" s="60"/>
      <c r="AMU9" s="60"/>
      <c r="AMV9" s="60"/>
      <c r="AMW9" s="60"/>
      <c r="AMX9" s="60"/>
      <c r="AMY9" s="60"/>
      <c r="AMZ9" s="60"/>
      <c r="ANA9" s="60"/>
      <c r="ANB9" s="60"/>
      <c r="ANC9" s="60"/>
      <c r="AND9" s="60"/>
      <c r="ANE9" s="60"/>
      <c r="ANF9" s="60"/>
      <c r="ANG9" s="60"/>
      <c r="ANH9" s="60"/>
      <c r="ANI9" s="60"/>
      <c r="ANJ9" s="60"/>
      <c r="ANK9" s="60"/>
      <c r="ANL9" s="60"/>
      <c r="ANM9" s="60"/>
      <c r="ANN9" s="60"/>
      <c r="ANO9" s="60"/>
      <c r="ANP9" s="60"/>
      <c r="ANQ9" s="60"/>
      <c r="ANR9" s="60"/>
      <c r="ANS9" s="60"/>
      <c r="ANT9" s="60"/>
      <c r="ANU9" s="60"/>
      <c r="ANV9" s="60"/>
      <c r="ANW9" s="60"/>
      <c r="ANX9" s="60"/>
      <c r="ANY9" s="60"/>
      <c r="ANZ9" s="60"/>
      <c r="AOA9" s="60"/>
      <c r="AOB9" s="60"/>
      <c r="AOC9" s="60"/>
      <c r="AOD9" s="60"/>
      <c r="AOE9" s="60"/>
      <c r="AOF9" s="60"/>
      <c r="AOG9" s="60"/>
      <c r="AOH9" s="60"/>
      <c r="AOI9" s="60"/>
      <c r="AOJ9" s="60"/>
      <c r="AOK9" s="60"/>
      <c r="AOL9" s="60"/>
      <c r="AOM9" s="60"/>
      <c r="AON9" s="60"/>
      <c r="AOO9" s="60"/>
      <c r="AOP9" s="60"/>
      <c r="AOQ9" s="60"/>
      <c r="AOR9" s="60"/>
      <c r="AOS9" s="60"/>
      <c r="AOT9" s="60"/>
      <c r="AOU9" s="60"/>
      <c r="AOV9" s="60"/>
      <c r="AOW9" s="60"/>
      <c r="AOX9" s="60"/>
      <c r="AOY9" s="60"/>
      <c r="AOZ9" s="60"/>
      <c r="APA9" s="60"/>
      <c r="APB9" s="60"/>
      <c r="APC9" s="60"/>
      <c r="APD9" s="60"/>
      <c r="APE9" s="60"/>
      <c r="APF9" s="60"/>
      <c r="APG9" s="60"/>
      <c r="APH9" s="60"/>
      <c r="API9" s="60"/>
      <c r="APJ9" s="60"/>
      <c r="APK9" s="60"/>
      <c r="APL9" s="60"/>
      <c r="APM9" s="60"/>
      <c r="APN9" s="60"/>
      <c r="APO9" s="60"/>
      <c r="APP9" s="60"/>
      <c r="APQ9" s="60"/>
      <c r="APR9" s="60"/>
      <c r="APS9" s="60"/>
      <c r="APT9" s="60"/>
      <c r="APU9" s="60"/>
      <c r="APV9" s="60"/>
      <c r="APW9" s="60"/>
      <c r="APX9" s="60"/>
      <c r="APY9" s="60"/>
      <c r="APZ9" s="60"/>
      <c r="AQA9" s="60"/>
      <c r="AQB9" s="60"/>
      <c r="AQC9" s="60"/>
      <c r="AQD9" s="60"/>
      <c r="AQE9" s="60"/>
      <c r="AQF9" s="60"/>
      <c r="AQG9" s="60"/>
      <c r="AQH9" s="60"/>
      <c r="AQI9" s="60"/>
      <c r="AQJ9" s="60"/>
      <c r="AQK9" s="60"/>
      <c r="AQL9" s="60"/>
      <c r="AQM9" s="60"/>
      <c r="AQN9" s="60"/>
      <c r="AQO9" s="60"/>
      <c r="AQP9" s="60"/>
      <c r="AQQ9" s="60"/>
      <c r="AQR9" s="60"/>
      <c r="AQS9" s="60"/>
      <c r="AQT9" s="60"/>
      <c r="AQU9" s="60"/>
      <c r="AQV9" s="60"/>
      <c r="AQW9" s="60"/>
      <c r="AQX9" s="60"/>
      <c r="AQY9" s="60"/>
      <c r="AQZ9" s="60"/>
      <c r="ARA9" s="60"/>
      <c r="ARB9" s="60"/>
      <c r="ARC9" s="60"/>
      <c r="ARD9" s="60"/>
      <c r="ARE9" s="60"/>
      <c r="ARF9" s="60"/>
      <c r="ARG9" s="60"/>
      <c r="ARH9" s="60"/>
      <c r="ARI9" s="60"/>
      <c r="ARJ9" s="60"/>
      <c r="ARK9" s="60"/>
      <c r="ARL9" s="60"/>
      <c r="ARM9" s="60"/>
      <c r="ARN9" s="60"/>
      <c r="ARO9" s="60"/>
      <c r="ARP9" s="60"/>
      <c r="ARQ9" s="60"/>
      <c r="ARR9" s="60"/>
      <c r="ARS9" s="60"/>
      <c r="ART9" s="60"/>
      <c r="ARU9" s="60"/>
      <c r="ARV9" s="60"/>
      <c r="ARW9" s="60"/>
      <c r="ARX9" s="60"/>
      <c r="ARY9" s="60"/>
      <c r="ARZ9" s="60"/>
      <c r="ASA9" s="60"/>
      <c r="ASB9" s="60"/>
      <c r="ASC9" s="60"/>
      <c r="ASD9" s="60"/>
      <c r="ASE9" s="60"/>
      <c r="ASF9" s="60"/>
      <c r="ASG9" s="60"/>
      <c r="ASH9" s="60"/>
      <c r="ASI9" s="60"/>
      <c r="ASJ9" s="60"/>
      <c r="ASK9" s="60"/>
      <c r="ASL9" s="60"/>
      <c r="ASM9" s="60"/>
      <c r="ASN9" s="60"/>
      <c r="ASO9" s="60"/>
      <c r="ASP9" s="60"/>
      <c r="ASQ9" s="60"/>
      <c r="ASR9" s="60"/>
      <c r="ASS9" s="60"/>
      <c r="AST9" s="60"/>
      <c r="ASU9" s="60"/>
      <c r="ASV9" s="60"/>
      <c r="ASW9" s="60"/>
      <c r="ASX9" s="60"/>
      <c r="ASY9" s="60"/>
      <c r="ASZ9" s="60"/>
      <c r="ATA9" s="60"/>
      <c r="ATB9" s="60"/>
      <c r="ATC9" s="60"/>
      <c r="ATD9" s="60"/>
      <c r="ATE9" s="60"/>
      <c r="ATF9" s="60"/>
      <c r="ATG9" s="60"/>
      <c r="ATH9" s="60"/>
      <c r="ATI9" s="60"/>
      <c r="ATJ9" s="60"/>
      <c r="ATK9" s="60"/>
      <c r="ATL9" s="60"/>
      <c r="ATM9" s="60"/>
      <c r="ATN9" s="60"/>
      <c r="ATO9" s="60"/>
      <c r="ATP9" s="60"/>
      <c r="ATQ9" s="60"/>
      <c r="ATR9" s="60"/>
      <c r="ATS9" s="60"/>
      <c r="ATT9" s="60"/>
      <c r="ATU9" s="60"/>
      <c r="ATV9" s="60"/>
      <c r="ATW9" s="60"/>
      <c r="ATX9" s="60"/>
      <c r="ATY9" s="60"/>
      <c r="ATZ9" s="60"/>
      <c r="AUA9" s="60"/>
      <c r="AUB9" s="60"/>
      <c r="AUC9" s="60"/>
      <c r="AUD9" s="60"/>
      <c r="AUE9" s="60"/>
      <c r="AUF9" s="60"/>
      <c r="AUG9" s="60"/>
      <c r="AUH9" s="60"/>
      <c r="AUI9" s="60"/>
      <c r="AUJ9" s="60"/>
      <c r="AUK9" s="60"/>
      <c r="AUL9" s="60"/>
      <c r="AUM9" s="60"/>
      <c r="AUN9" s="60"/>
      <c r="AUO9" s="60"/>
      <c r="AUP9" s="60"/>
      <c r="AUQ9" s="60"/>
      <c r="AUR9" s="60"/>
      <c r="AUS9" s="60"/>
      <c r="AUT9" s="60"/>
      <c r="AUU9" s="60"/>
      <c r="AUV9" s="60"/>
      <c r="AUW9" s="60"/>
      <c r="AUX9" s="60"/>
      <c r="AUY9" s="60"/>
      <c r="AUZ9" s="60"/>
      <c r="AVA9" s="60"/>
      <c r="AVB9" s="60"/>
      <c r="AVC9" s="60"/>
      <c r="AVD9" s="60"/>
      <c r="AVE9" s="60"/>
      <c r="AVF9" s="60"/>
      <c r="AVG9" s="60"/>
      <c r="AVH9" s="60"/>
      <c r="AVI9" s="60"/>
      <c r="AVJ9" s="60"/>
      <c r="AVK9" s="60"/>
      <c r="AVL9" s="60"/>
      <c r="AVM9" s="60"/>
      <c r="AVN9" s="60"/>
      <c r="AVO9" s="60"/>
      <c r="AVP9" s="60"/>
      <c r="AVQ9" s="60"/>
      <c r="AVR9" s="60"/>
      <c r="AVS9" s="60"/>
      <c r="AVT9" s="60"/>
      <c r="AVU9" s="60"/>
      <c r="AVV9" s="60"/>
      <c r="AVW9" s="60"/>
      <c r="AVX9" s="60"/>
      <c r="AVY9" s="60"/>
      <c r="AVZ9" s="60"/>
      <c r="AWA9" s="60"/>
      <c r="AWB9" s="60"/>
      <c r="AWC9" s="60"/>
      <c r="AWD9" s="60"/>
      <c r="AWE9" s="60"/>
      <c r="AWF9" s="60"/>
      <c r="AWG9" s="60"/>
      <c r="AWH9" s="60"/>
      <c r="AWI9" s="60"/>
      <c r="AWJ9" s="60"/>
      <c r="AWK9" s="60"/>
      <c r="AWL9" s="60"/>
      <c r="AWM9" s="60"/>
      <c r="AWN9" s="60"/>
      <c r="AWO9" s="60"/>
      <c r="AWP9" s="60"/>
      <c r="AWQ9" s="60"/>
      <c r="AWR9" s="60"/>
      <c r="AWS9" s="60"/>
      <c r="AWT9" s="60"/>
      <c r="AWU9" s="60"/>
      <c r="AWV9" s="60"/>
      <c r="AWW9" s="60"/>
      <c r="AWX9" s="60"/>
      <c r="AWY9" s="60"/>
      <c r="AWZ9" s="60"/>
      <c r="AXA9" s="60"/>
      <c r="AXB9" s="60"/>
      <c r="AXC9" s="60"/>
      <c r="AXD9" s="60"/>
      <c r="AXE9" s="60"/>
      <c r="AXF9" s="60"/>
      <c r="AXG9" s="60"/>
      <c r="AXH9" s="60"/>
      <c r="AXI9" s="60"/>
      <c r="AXJ9" s="60"/>
      <c r="AXK9" s="60"/>
      <c r="AXL9" s="60"/>
      <c r="AXM9" s="60"/>
      <c r="AXN9" s="60"/>
      <c r="AXO9" s="60"/>
      <c r="AXP9" s="60"/>
      <c r="AXQ9" s="60"/>
      <c r="AXR9" s="60"/>
      <c r="AXS9" s="60"/>
      <c r="AXT9" s="60"/>
      <c r="AXU9" s="60"/>
      <c r="AXV9" s="60"/>
      <c r="AXW9" s="60"/>
      <c r="AXX9" s="60"/>
      <c r="AXY9" s="60"/>
      <c r="AXZ9" s="60"/>
      <c r="AYA9" s="60"/>
      <c r="AYB9" s="60"/>
      <c r="AYC9" s="60"/>
      <c r="AYD9" s="60"/>
      <c r="AYE9" s="60"/>
      <c r="AYF9" s="60"/>
      <c r="AYG9" s="60"/>
      <c r="AYH9" s="60"/>
      <c r="AYI9" s="60"/>
      <c r="AYJ9" s="60"/>
      <c r="AYK9" s="60"/>
      <c r="AYL9" s="60"/>
      <c r="AYM9" s="60"/>
      <c r="AYN9" s="60"/>
      <c r="AYO9" s="60"/>
      <c r="AYP9" s="60"/>
      <c r="AYQ9" s="60"/>
      <c r="AYR9" s="60"/>
      <c r="AYS9" s="60"/>
      <c r="AYT9" s="60"/>
      <c r="AYU9" s="60"/>
      <c r="AYV9" s="60"/>
      <c r="AYW9" s="60"/>
      <c r="AYX9" s="60"/>
      <c r="AYY9" s="60"/>
      <c r="AYZ9" s="60"/>
      <c r="AZA9" s="60"/>
      <c r="AZB9" s="60"/>
      <c r="AZC9" s="60"/>
      <c r="AZD9" s="60"/>
      <c r="AZE9" s="60"/>
      <c r="AZF9" s="60"/>
      <c r="AZG9" s="60"/>
      <c r="AZH9" s="60"/>
      <c r="AZI9" s="60"/>
      <c r="AZJ9" s="60"/>
      <c r="AZK9" s="60"/>
      <c r="AZL9" s="60"/>
      <c r="AZM9" s="60"/>
      <c r="AZN9" s="60"/>
      <c r="AZO9" s="60"/>
      <c r="AZP9" s="60"/>
      <c r="AZQ9" s="60"/>
      <c r="AZR9" s="60"/>
      <c r="AZS9" s="60"/>
      <c r="AZT9" s="60"/>
      <c r="AZU9" s="60"/>
      <c r="AZV9" s="60"/>
      <c r="AZW9" s="60"/>
      <c r="AZX9" s="60"/>
      <c r="AZY9" s="60"/>
      <c r="AZZ9" s="60"/>
      <c r="BAA9" s="60"/>
      <c r="BAB9" s="60"/>
      <c r="BAC9" s="60"/>
      <c r="BAD9" s="60"/>
      <c r="BAE9" s="60"/>
      <c r="BAF9" s="60"/>
      <c r="BAG9" s="60"/>
      <c r="BAH9" s="60"/>
      <c r="BAI9" s="60"/>
      <c r="BAJ9" s="60"/>
      <c r="BAK9" s="60"/>
      <c r="BAL9" s="60"/>
      <c r="BAM9" s="60"/>
      <c r="BAN9" s="60"/>
      <c r="BAO9" s="60"/>
      <c r="BAP9" s="60"/>
      <c r="BAQ9" s="60"/>
      <c r="BAR9" s="60"/>
      <c r="BAS9" s="60"/>
      <c r="BAT9" s="60"/>
      <c r="BAU9" s="60"/>
      <c r="BAV9" s="60"/>
      <c r="BAW9" s="60"/>
      <c r="BAX9" s="60"/>
      <c r="BAY9" s="60"/>
      <c r="BAZ9" s="60"/>
      <c r="BBA9" s="60"/>
      <c r="BBB9" s="60"/>
      <c r="BBC9" s="60"/>
      <c r="BBD9" s="60"/>
      <c r="BBE9" s="60"/>
      <c r="BBF9" s="60"/>
      <c r="BBG9" s="60"/>
      <c r="BBH9" s="60"/>
      <c r="BBI9" s="60"/>
      <c r="BBJ9" s="60"/>
      <c r="BBK9" s="60"/>
      <c r="BBL9" s="60"/>
      <c r="BBM9" s="60"/>
      <c r="BBN9" s="60"/>
      <c r="BBO9" s="60"/>
      <c r="BBP9" s="60"/>
      <c r="BBQ9" s="60"/>
      <c r="BBR9" s="60"/>
      <c r="BBS9" s="60"/>
      <c r="BBT9" s="60"/>
      <c r="BBU9" s="60"/>
      <c r="BBV9" s="60"/>
      <c r="BBW9" s="60"/>
      <c r="BBX9" s="60"/>
      <c r="BBY9" s="60"/>
      <c r="BBZ9" s="60"/>
      <c r="BCA9" s="60"/>
      <c r="BCB9" s="60"/>
      <c r="BCC9" s="60"/>
      <c r="BCD9" s="60"/>
      <c r="BCE9" s="60"/>
      <c r="BCF9" s="60"/>
      <c r="BCG9" s="60"/>
      <c r="BCH9" s="60"/>
      <c r="BCI9" s="60"/>
      <c r="BCJ9" s="60"/>
      <c r="BCK9" s="60"/>
      <c r="BCL9" s="60"/>
      <c r="BCM9" s="60"/>
      <c r="BCN9" s="60"/>
      <c r="BCO9" s="60"/>
      <c r="BCP9" s="60"/>
      <c r="BCQ9" s="60"/>
      <c r="BCR9" s="60"/>
      <c r="BCS9" s="60"/>
      <c r="BCT9" s="60"/>
      <c r="BCU9" s="60"/>
      <c r="BCV9" s="60"/>
      <c r="BCW9" s="60"/>
      <c r="BCX9" s="60"/>
      <c r="BCY9" s="60"/>
      <c r="BCZ9" s="60"/>
      <c r="BDA9" s="60"/>
      <c r="BDB9" s="60"/>
      <c r="BDC9" s="60"/>
      <c r="BDD9" s="60"/>
      <c r="BDE9" s="60"/>
      <c r="BDF9" s="60"/>
      <c r="BDG9" s="60"/>
      <c r="BDH9" s="60"/>
      <c r="BDI9" s="60"/>
      <c r="BDJ9" s="60"/>
      <c r="BDK9" s="60"/>
      <c r="BDL9" s="60"/>
      <c r="BDM9" s="60"/>
      <c r="BDN9" s="60"/>
      <c r="BDO9" s="60"/>
      <c r="BDP9" s="60"/>
      <c r="BDQ9" s="60"/>
      <c r="BDR9" s="60"/>
      <c r="BDS9" s="60"/>
      <c r="BDT9" s="60"/>
      <c r="BDU9" s="60"/>
      <c r="BDV9" s="60"/>
      <c r="BDW9" s="60"/>
      <c r="BDX9" s="60"/>
      <c r="BDY9" s="60"/>
      <c r="BDZ9" s="60"/>
      <c r="BEA9" s="60"/>
      <c r="BEB9" s="60"/>
      <c r="BEC9" s="60"/>
      <c r="BED9" s="60"/>
      <c r="BEE9" s="60"/>
      <c r="BEF9" s="60"/>
      <c r="BEG9" s="60"/>
      <c r="BEH9" s="60"/>
      <c r="BEI9" s="60"/>
      <c r="BEJ9" s="60"/>
      <c r="BEK9" s="60"/>
      <c r="BEL9" s="60"/>
      <c r="BEM9" s="60"/>
      <c r="BEN9" s="60"/>
      <c r="BEO9" s="60"/>
      <c r="BEP9" s="60"/>
      <c r="BEQ9" s="60"/>
      <c r="BER9" s="60"/>
      <c r="BES9" s="60"/>
      <c r="BET9" s="60"/>
      <c r="BEU9" s="60"/>
      <c r="BEV9" s="60"/>
      <c r="BEW9" s="60"/>
      <c r="BEX9" s="60"/>
      <c r="BEY9" s="60"/>
      <c r="BEZ9" s="60"/>
      <c r="BFA9" s="60"/>
      <c r="BFB9" s="60"/>
      <c r="BFC9" s="60"/>
      <c r="BFD9" s="60"/>
      <c r="BFE9" s="60"/>
      <c r="BFF9" s="60"/>
      <c r="BFG9" s="60"/>
      <c r="BFH9" s="60"/>
      <c r="BFI9" s="60"/>
      <c r="BFJ9" s="60"/>
      <c r="BFK9" s="60"/>
      <c r="BFL9" s="60"/>
      <c r="BFM9" s="60"/>
      <c r="BFN9" s="60"/>
      <c r="BFO9" s="60"/>
      <c r="BFP9" s="60"/>
      <c r="BFQ9" s="60"/>
      <c r="BFR9" s="60"/>
      <c r="BFS9" s="60"/>
      <c r="BFT9" s="60"/>
      <c r="BFU9" s="60"/>
      <c r="BFV9" s="60"/>
      <c r="BFW9" s="60"/>
      <c r="BFX9" s="60"/>
      <c r="BFY9" s="60"/>
      <c r="BFZ9" s="60"/>
      <c r="BGA9" s="60"/>
      <c r="BGB9" s="60"/>
      <c r="BGC9" s="60"/>
      <c r="BGD9" s="60"/>
      <c r="BGE9" s="60"/>
      <c r="BGF9" s="60"/>
      <c r="BGG9" s="60"/>
      <c r="BGH9" s="60"/>
      <c r="BGI9" s="60"/>
      <c r="BGJ9" s="60"/>
      <c r="BGK9" s="60"/>
      <c r="BGL9" s="60"/>
      <c r="BGM9" s="60"/>
      <c r="BGN9" s="60"/>
      <c r="BGO9" s="60"/>
      <c r="BGP9" s="60"/>
      <c r="BGQ9" s="60"/>
      <c r="BGR9" s="60"/>
      <c r="BGS9" s="60"/>
      <c r="BGT9" s="60"/>
      <c r="BGU9" s="60"/>
      <c r="BGV9" s="60"/>
      <c r="BGW9" s="60"/>
      <c r="BGX9" s="60"/>
      <c r="BGY9" s="60"/>
      <c r="BGZ9" s="60"/>
      <c r="BHA9" s="60"/>
      <c r="BHB9" s="60"/>
      <c r="BHC9" s="60"/>
      <c r="BHD9" s="60"/>
      <c r="BHE9" s="60"/>
      <c r="BHF9" s="60"/>
      <c r="BHG9" s="60"/>
      <c r="BHH9" s="60"/>
      <c r="BHI9" s="60"/>
      <c r="BHJ9" s="60"/>
      <c r="BHK9" s="60"/>
      <c r="BHL9" s="60"/>
      <c r="BHM9" s="60"/>
      <c r="BHN9" s="60"/>
      <c r="BHO9" s="60"/>
      <c r="BHP9" s="60"/>
      <c r="BHQ9" s="60"/>
      <c r="BHR9" s="60"/>
      <c r="BHS9" s="60"/>
      <c r="BHT9" s="60"/>
      <c r="BHU9" s="60"/>
      <c r="BHV9" s="60"/>
      <c r="BHW9" s="60"/>
      <c r="BHX9" s="60"/>
      <c r="BHY9" s="60"/>
      <c r="BHZ9" s="60"/>
      <c r="BIA9" s="60"/>
      <c r="BIB9" s="60"/>
      <c r="BIC9" s="60"/>
      <c r="BID9" s="60"/>
      <c r="BIE9" s="60"/>
      <c r="BIF9" s="60"/>
      <c r="BIG9" s="60"/>
      <c r="BIH9" s="60"/>
      <c r="BII9" s="60"/>
      <c r="BIJ9" s="60"/>
      <c r="BIK9" s="60"/>
      <c r="BIL9" s="60"/>
      <c r="BIM9" s="60"/>
      <c r="BIN9" s="60"/>
      <c r="BIO9" s="60"/>
      <c r="BIP9" s="60"/>
      <c r="BIQ9" s="60"/>
      <c r="BIR9" s="60"/>
      <c r="BIS9" s="60"/>
      <c r="BIT9" s="60"/>
      <c r="BIU9" s="60"/>
      <c r="BIV9" s="60"/>
      <c r="BIW9" s="60"/>
      <c r="BIX9" s="60"/>
      <c r="BIY9" s="60"/>
      <c r="BIZ9" s="60"/>
      <c r="BJA9" s="60"/>
      <c r="BJB9" s="60"/>
      <c r="BJC9" s="60"/>
      <c r="BJD9" s="60"/>
      <c r="BJE9" s="60"/>
      <c r="BJF9" s="60"/>
      <c r="BJG9" s="60"/>
      <c r="BJH9" s="60"/>
      <c r="BJI9" s="60"/>
      <c r="BJJ9" s="60"/>
      <c r="BJK9" s="60"/>
      <c r="BJL9" s="60"/>
      <c r="BJM9" s="60"/>
      <c r="BJN9" s="60"/>
      <c r="BJO9" s="60"/>
      <c r="BJP9" s="60"/>
      <c r="BJQ9" s="60"/>
      <c r="BJR9" s="60"/>
      <c r="BJS9" s="60"/>
      <c r="BJT9" s="60"/>
      <c r="BJU9" s="60"/>
      <c r="BJV9" s="60"/>
      <c r="BJW9" s="60"/>
      <c r="BJX9" s="60"/>
      <c r="BJY9" s="60"/>
      <c r="BJZ9" s="60"/>
      <c r="BKA9" s="60"/>
      <c r="BKB9" s="60"/>
      <c r="BKC9" s="60"/>
      <c r="BKD9" s="60"/>
      <c r="BKE9" s="60"/>
      <c r="BKF9" s="60"/>
      <c r="BKG9" s="60"/>
      <c r="BKH9" s="60"/>
      <c r="BKI9" s="60"/>
      <c r="BKJ9" s="60"/>
      <c r="BKK9" s="60"/>
      <c r="BKL9" s="60"/>
      <c r="BKM9" s="60"/>
      <c r="BKN9" s="60"/>
      <c r="BKO9" s="60"/>
      <c r="BKP9" s="60"/>
      <c r="BKQ9" s="60"/>
      <c r="BKR9" s="60"/>
      <c r="BKS9" s="60"/>
      <c r="BKT9" s="60"/>
      <c r="BKU9" s="60"/>
      <c r="BKV9" s="60"/>
      <c r="BKW9" s="60"/>
      <c r="BKX9" s="60"/>
      <c r="BKY9" s="60"/>
      <c r="BKZ9" s="60"/>
      <c r="BLA9" s="60"/>
      <c r="BLB9" s="60"/>
      <c r="BLC9" s="60"/>
      <c r="BLD9" s="60"/>
      <c r="BLE9" s="60"/>
      <c r="BLF9" s="60"/>
      <c r="BLG9" s="60"/>
      <c r="BLH9" s="60"/>
      <c r="BLI9" s="60"/>
      <c r="BLJ9" s="60"/>
      <c r="BLK9" s="60"/>
      <c r="BLL9" s="60"/>
      <c r="BLM9" s="60"/>
      <c r="BLN9" s="60"/>
      <c r="BLO9" s="60"/>
      <c r="BLP9" s="60"/>
      <c r="BLQ9" s="60"/>
      <c r="BLR9" s="60"/>
      <c r="BLS9" s="60"/>
      <c r="BLT9" s="60"/>
      <c r="BLU9" s="60"/>
      <c r="BLV9" s="60"/>
      <c r="BLW9" s="60"/>
      <c r="BLX9" s="60"/>
      <c r="BLY9" s="60"/>
      <c r="BLZ9" s="60"/>
      <c r="BMA9" s="60"/>
      <c r="BMB9" s="60"/>
      <c r="BMC9" s="60"/>
      <c r="BMD9" s="60"/>
      <c r="BME9" s="60"/>
      <c r="BMF9" s="60"/>
      <c r="BMG9" s="60"/>
      <c r="BMH9" s="60"/>
      <c r="BMI9" s="60"/>
      <c r="BMJ9" s="60"/>
      <c r="BMK9" s="60"/>
      <c r="BML9" s="60"/>
      <c r="BMM9" s="60"/>
      <c r="BMN9" s="60"/>
      <c r="BMO9" s="60"/>
      <c r="BMP9" s="60"/>
      <c r="BMQ9" s="60"/>
      <c r="BMR9" s="60"/>
      <c r="BMS9" s="60"/>
      <c r="BMT9" s="60"/>
      <c r="BMU9" s="60"/>
      <c r="BMV9" s="60"/>
      <c r="BMW9" s="60"/>
      <c r="BMX9" s="60"/>
      <c r="BMY9" s="60"/>
      <c r="BMZ9" s="60"/>
      <c r="BNA9" s="60"/>
      <c r="BNB9" s="60"/>
      <c r="BNC9" s="60"/>
      <c r="BND9" s="60"/>
      <c r="BNE9" s="60"/>
      <c r="BNF9" s="60"/>
      <c r="BNG9" s="60"/>
      <c r="BNH9" s="60"/>
      <c r="BNI9" s="60"/>
      <c r="BNJ9" s="60"/>
      <c r="BNK9" s="60"/>
      <c r="BNL9" s="60"/>
      <c r="BNM9" s="60"/>
      <c r="BNN9" s="60"/>
      <c r="BNO9" s="60"/>
      <c r="BNP9" s="60"/>
      <c r="BNQ9" s="60"/>
      <c r="BNR9" s="60"/>
      <c r="BNS9" s="60"/>
      <c r="BNT9" s="60"/>
      <c r="BNU9" s="60"/>
      <c r="BNV9" s="60"/>
      <c r="BNW9" s="60"/>
      <c r="BNX9" s="60"/>
      <c r="BNY9" s="60"/>
      <c r="BNZ9" s="60"/>
      <c r="BOA9" s="60"/>
      <c r="BOB9" s="60"/>
      <c r="BOC9" s="60"/>
      <c r="BOD9" s="60"/>
      <c r="BOE9" s="60"/>
      <c r="BOF9" s="60"/>
      <c r="BOG9" s="60"/>
      <c r="BOH9" s="60"/>
      <c r="BOI9" s="60"/>
      <c r="BOJ9" s="60"/>
      <c r="BOK9" s="60"/>
      <c r="BOL9" s="60"/>
      <c r="BOM9" s="60"/>
      <c r="BON9" s="60"/>
      <c r="BOO9" s="60"/>
      <c r="BOP9" s="60"/>
      <c r="BOQ9" s="60"/>
      <c r="BOR9" s="60"/>
      <c r="BOS9" s="60"/>
      <c r="BOT9" s="60"/>
      <c r="BOU9" s="60"/>
      <c r="BOV9" s="60"/>
      <c r="BOW9" s="60"/>
      <c r="BOX9" s="60"/>
      <c r="BOY9" s="60"/>
      <c r="BOZ9" s="60"/>
      <c r="BPA9" s="60"/>
      <c r="BPB9" s="60"/>
      <c r="BPC9" s="60"/>
      <c r="BPD9" s="60"/>
      <c r="BPE9" s="60"/>
      <c r="BPF9" s="60"/>
      <c r="BPG9" s="60"/>
      <c r="BPH9" s="60"/>
      <c r="BPI9" s="60"/>
      <c r="BPJ9" s="60"/>
      <c r="BPK9" s="60"/>
      <c r="BPL9" s="60"/>
      <c r="BPM9" s="60"/>
      <c r="BPN9" s="60"/>
      <c r="BPO9" s="60"/>
      <c r="BPP9" s="60"/>
      <c r="BPQ9" s="60"/>
      <c r="BPR9" s="60"/>
      <c r="BPS9" s="60"/>
      <c r="BPT9" s="60"/>
      <c r="BPU9" s="60"/>
      <c r="BPV9" s="60"/>
      <c r="BPW9" s="60"/>
      <c r="BPX9" s="60"/>
      <c r="BPY9" s="60"/>
      <c r="BPZ9" s="60"/>
      <c r="BQA9" s="60"/>
      <c r="BQB9" s="60"/>
      <c r="BQC9" s="60"/>
      <c r="BQD9" s="60"/>
      <c r="BQE9" s="60"/>
      <c r="BQF9" s="60"/>
      <c r="BQG9" s="60"/>
      <c r="BQH9" s="60"/>
      <c r="BQI9" s="60"/>
      <c r="BQJ9" s="60"/>
      <c r="BQK9" s="60"/>
      <c r="BQL9" s="60"/>
      <c r="BQM9" s="60"/>
      <c r="BQN9" s="60"/>
      <c r="BQO9" s="60"/>
      <c r="BQP9" s="60"/>
      <c r="BQQ9" s="60"/>
      <c r="BQR9" s="60"/>
      <c r="BQS9" s="60"/>
      <c r="BQT9" s="60"/>
      <c r="BQU9" s="60"/>
      <c r="BQV9" s="60"/>
      <c r="BQW9" s="60"/>
      <c r="BQX9" s="60"/>
      <c r="BQY9" s="60"/>
      <c r="BQZ9" s="60"/>
      <c r="BRA9" s="60"/>
      <c r="BRB9" s="60"/>
      <c r="BRC9" s="60"/>
      <c r="BRD9" s="60"/>
      <c r="BRE9" s="60"/>
      <c r="BRF9" s="60"/>
      <c r="BRG9" s="60"/>
      <c r="BRH9" s="60"/>
      <c r="BRI9" s="60"/>
      <c r="BRJ9" s="60"/>
      <c r="BRK9" s="60"/>
      <c r="BRL9" s="60"/>
      <c r="BRM9" s="60"/>
      <c r="BRN9" s="60"/>
      <c r="BRO9" s="60"/>
      <c r="BRP9" s="60"/>
      <c r="BRQ9" s="60"/>
      <c r="BRR9" s="60"/>
      <c r="BRS9" s="60"/>
      <c r="BRT9" s="60"/>
      <c r="BRU9" s="60"/>
      <c r="BRV9" s="60"/>
      <c r="BRW9" s="60"/>
      <c r="BRX9" s="60"/>
      <c r="BRY9" s="60"/>
      <c r="BRZ9" s="60"/>
      <c r="BSA9" s="60"/>
      <c r="BSB9" s="60"/>
      <c r="BSC9" s="60"/>
      <c r="BSD9" s="60"/>
      <c r="BSE9" s="60"/>
      <c r="BSF9" s="60"/>
      <c r="BSG9" s="60"/>
      <c r="BSH9" s="60"/>
      <c r="BSI9" s="60"/>
      <c r="BSJ9" s="60"/>
      <c r="BSK9" s="60"/>
      <c r="BSL9" s="60"/>
      <c r="BSM9" s="60"/>
      <c r="BSN9" s="60"/>
      <c r="BSO9" s="60"/>
      <c r="BSP9" s="60"/>
      <c r="BSQ9" s="60"/>
      <c r="BSR9" s="60"/>
      <c r="BSS9" s="60"/>
      <c r="BST9" s="60"/>
      <c r="BSU9" s="60"/>
      <c r="BSV9" s="60"/>
      <c r="BSW9" s="60"/>
      <c r="BSX9" s="60"/>
      <c r="BSY9" s="60"/>
      <c r="BSZ9" s="60"/>
      <c r="BTA9" s="60"/>
      <c r="BTB9" s="60"/>
      <c r="BTC9" s="60"/>
      <c r="BTD9" s="60"/>
      <c r="BTE9" s="60"/>
      <c r="BTF9" s="60"/>
      <c r="BTG9" s="60"/>
      <c r="BTH9" s="60"/>
      <c r="BTI9" s="60"/>
      <c r="BTJ9" s="60"/>
      <c r="BTK9" s="60"/>
      <c r="BTL9" s="60"/>
      <c r="BTM9" s="60"/>
      <c r="BTN9" s="60"/>
      <c r="BTO9" s="60"/>
      <c r="BTP9" s="60"/>
      <c r="BTQ9" s="60"/>
      <c r="BTR9" s="60"/>
      <c r="BTS9" s="60"/>
      <c r="BTT9" s="60"/>
      <c r="BTU9" s="60"/>
      <c r="BTV9" s="60"/>
      <c r="BTW9" s="60"/>
      <c r="BTX9" s="60"/>
      <c r="BTY9" s="60"/>
      <c r="BTZ9" s="60"/>
      <c r="BUA9" s="60"/>
      <c r="BUB9" s="60"/>
      <c r="BUC9" s="60"/>
      <c r="BUD9" s="60"/>
      <c r="BUE9" s="60"/>
      <c r="BUF9" s="60"/>
      <c r="BUG9" s="60"/>
      <c r="BUH9" s="60"/>
      <c r="BUI9" s="60"/>
      <c r="BUJ9" s="60"/>
      <c r="BUK9" s="60"/>
      <c r="BUL9" s="60"/>
      <c r="BUM9" s="60"/>
      <c r="BUN9" s="60"/>
      <c r="BUO9" s="60"/>
      <c r="BUP9" s="60"/>
      <c r="BUQ9" s="60"/>
      <c r="BUR9" s="60"/>
      <c r="BUS9" s="60"/>
      <c r="BUT9" s="60"/>
      <c r="BUU9" s="60"/>
      <c r="BUV9" s="60"/>
      <c r="BUW9" s="60"/>
      <c r="BUX9" s="60"/>
      <c r="BUY9" s="60"/>
      <c r="BUZ9" s="60"/>
      <c r="BVA9" s="60"/>
      <c r="BVB9" s="60"/>
      <c r="BVC9" s="60"/>
      <c r="BVD9" s="60"/>
      <c r="BVE9" s="60"/>
      <c r="BVF9" s="60"/>
      <c r="BVG9" s="60"/>
      <c r="BVH9" s="60"/>
      <c r="BVI9" s="60"/>
      <c r="BVJ9" s="60"/>
      <c r="BVK9" s="60"/>
      <c r="BVL9" s="60"/>
      <c r="BVM9" s="60"/>
      <c r="BVN9" s="60"/>
      <c r="BVO9" s="60"/>
      <c r="BVP9" s="60"/>
      <c r="BVQ9" s="60"/>
      <c r="BVR9" s="60"/>
      <c r="BVS9" s="60"/>
      <c r="BVT9" s="60"/>
      <c r="BVU9" s="60"/>
      <c r="BVV9" s="60"/>
      <c r="BVW9" s="60"/>
      <c r="BVX9" s="60"/>
      <c r="BVY9" s="60"/>
      <c r="BVZ9" s="60"/>
      <c r="BWA9" s="60"/>
      <c r="BWB9" s="60"/>
      <c r="BWC9" s="60"/>
      <c r="BWD9" s="60"/>
      <c r="BWE9" s="60"/>
      <c r="BWF9" s="60"/>
      <c r="BWG9" s="60"/>
      <c r="BWH9" s="60"/>
      <c r="BWI9" s="60"/>
      <c r="BWJ9" s="60"/>
      <c r="BWK9" s="60"/>
      <c r="BWL9" s="60"/>
    </row>
    <row r="10" spans="1:1962" s="45" customFormat="1">
      <c r="A10" s="66" t="s">
        <v>219</v>
      </c>
      <c r="B10" s="66">
        <v>210</v>
      </c>
      <c r="C10" s="66">
        <v>300</v>
      </c>
      <c r="D10" s="66">
        <v>450</v>
      </c>
      <c r="E10" s="69"/>
      <c r="F10" s="66" t="s">
        <v>219</v>
      </c>
      <c r="G10" s="66">
        <v>210</v>
      </c>
      <c r="H10" s="66">
        <v>300</v>
      </c>
      <c r="I10" s="66">
        <v>450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  <c r="JB10" s="60"/>
      <c r="JC10" s="60"/>
      <c r="JD10" s="60"/>
      <c r="JE10" s="60"/>
      <c r="JF10" s="60"/>
      <c r="JG10" s="60"/>
      <c r="JH10" s="60"/>
      <c r="JI10" s="60"/>
      <c r="JJ10" s="60"/>
      <c r="JK10" s="60"/>
      <c r="JL10" s="60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0"/>
      <c r="KA10" s="60"/>
      <c r="KB10" s="60"/>
      <c r="KC10" s="60"/>
      <c r="KD10" s="60"/>
      <c r="KE10" s="60"/>
      <c r="KF10" s="60"/>
      <c r="KG10" s="60"/>
      <c r="KH10" s="60"/>
      <c r="KI10" s="60"/>
      <c r="KJ10" s="60"/>
      <c r="KK10" s="60"/>
      <c r="KL10" s="60"/>
      <c r="KM10" s="60"/>
      <c r="KN10" s="60"/>
      <c r="KO10" s="60"/>
      <c r="KP10" s="60"/>
      <c r="KQ10" s="60"/>
      <c r="KR10" s="60"/>
      <c r="KS10" s="60"/>
      <c r="KT10" s="60"/>
      <c r="KU10" s="60"/>
      <c r="KV10" s="60"/>
      <c r="KW10" s="60"/>
      <c r="KX10" s="60"/>
      <c r="KY10" s="60"/>
      <c r="KZ10" s="60"/>
      <c r="LA10" s="60"/>
      <c r="LB10" s="60"/>
      <c r="LC10" s="60"/>
      <c r="LD10" s="60"/>
      <c r="LE10" s="60"/>
      <c r="LF10" s="60"/>
      <c r="LG10" s="60"/>
      <c r="LH10" s="60"/>
      <c r="LI10" s="60"/>
      <c r="LJ10" s="60"/>
      <c r="LK10" s="60"/>
      <c r="LL10" s="60"/>
      <c r="LM10" s="60"/>
      <c r="LN10" s="60"/>
      <c r="LO10" s="60"/>
      <c r="LP10" s="60"/>
      <c r="LQ10" s="60"/>
      <c r="LR10" s="60"/>
      <c r="LS10" s="60"/>
      <c r="LT10" s="60"/>
      <c r="LU10" s="60"/>
      <c r="LV10" s="60"/>
      <c r="LW10" s="60"/>
      <c r="LX10" s="60"/>
      <c r="LY10" s="60"/>
      <c r="LZ10" s="60"/>
      <c r="MA10" s="60"/>
      <c r="MB10" s="60"/>
      <c r="MC10" s="60"/>
      <c r="MD10" s="60"/>
      <c r="ME10" s="60"/>
      <c r="MF10" s="60"/>
      <c r="MG10" s="60"/>
      <c r="MH10" s="60"/>
      <c r="MI10" s="60"/>
      <c r="MJ10" s="60"/>
      <c r="MK10" s="60"/>
      <c r="ML10" s="60"/>
      <c r="MM10" s="60"/>
      <c r="MN10" s="60"/>
      <c r="MO10" s="60"/>
      <c r="MP10" s="60"/>
      <c r="MQ10" s="60"/>
      <c r="MR10" s="60"/>
      <c r="MS10" s="60"/>
      <c r="MT10" s="60"/>
      <c r="MU10" s="60"/>
      <c r="MV10" s="60"/>
      <c r="MW10" s="60"/>
      <c r="MX10" s="60"/>
      <c r="MY10" s="60"/>
      <c r="MZ10" s="60"/>
      <c r="NA10" s="60"/>
      <c r="NB10" s="60"/>
      <c r="NC10" s="60"/>
      <c r="ND10" s="60"/>
      <c r="NE10" s="60"/>
      <c r="NF10" s="60"/>
      <c r="NG10" s="60"/>
      <c r="NH10" s="60"/>
      <c r="NI10" s="60"/>
      <c r="NJ10" s="60"/>
      <c r="NK10" s="60"/>
      <c r="NL10" s="60"/>
      <c r="NM10" s="60"/>
      <c r="NN10" s="60"/>
      <c r="NO10" s="60"/>
      <c r="NP10" s="60"/>
      <c r="NQ10" s="60"/>
      <c r="NR10" s="60"/>
      <c r="NS10" s="60"/>
      <c r="NT10" s="60"/>
      <c r="NU10" s="60"/>
      <c r="NV10" s="60"/>
      <c r="NW10" s="60"/>
      <c r="NX10" s="60"/>
      <c r="NY10" s="60"/>
      <c r="NZ10" s="60"/>
      <c r="OA10" s="60"/>
      <c r="OB10" s="60"/>
      <c r="OC10" s="60"/>
      <c r="OD10" s="60"/>
      <c r="OE10" s="60"/>
      <c r="OF10" s="60"/>
      <c r="OG10" s="60"/>
      <c r="OH10" s="60"/>
      <c r="OI10" s="60"/>
      <c r="OJ10" s="60"/>
      <c r="OK10" s="60"/>
      <c r="OL10" s="60"/>
      <c r="OM10" s="60"/>
      <c r="ON10" s="60"/>
      <c r="OO10" s="60"/>
      <c r="OP10" s="60"/>
      <c r="OQ10" s="60"/>
      <c r="OR10" s="60"/>
      <c r="OS10" s="60"/>
      <c r="OT10" s="60"/>
      <c r="OU10" s="60"/>
      <c r="OV10" s="60"/>
      <c r="OW10" s="60"/>
      <c r="OX10" s="60"/>
      <c r="OY10" s="60"/>
      <c r="OZ10" s="60"/>
      <c r="PA10" s="60"/>
      <c r="PB10" s="60"/>
      <c r="PC10" s="60"/>
      <c r="PD10" s="60"/>
      <c r="PE10" s="60"/>
      <c r="PF10" s="60"/>
      <c r="PG10" s="60"/>
      <c r="PH10" s="60"/>
      <c r="PI10" s="60"/>
      <c r="PJ10" s="60"/>
      <c r="PK10" s="60"/>
      <c r="PL10" s="60"/>
      <c r="PM10" s="60"/>
      <c r="PN10" s="60"/>
      <c r="PO10" s="60"/>
      <c r="PP10" s="60"/>
      <c r="PQ10" s="60"/>
      <c r="PR10" s="60"/>
      <c r="PS10" s="60"/>
      <c r="PT10" s="60"/>
      <c r="PU10" s="60"/>
      <c r="PV10" s="60"/>
      <c r="PW10" s="60"/>
      <c r="PX10" s="60"/>
      <c r="PY10" s="60"/>
      <c r="PZ10" s="60"/>
      <c r="QA10" s="60"/>
      <c r="QB10" s="60"/>
      <c r="QC10" s="60"/>
      <c r="QD10" s="60"/>
      <c r="QE10" s="60"/>
      <c r="QF10" s="60"/>
      <c r="QG10" s="60"/>
      <c r="QH10" s="60"/>
      <c r="QI10" s="60"/>
      <c r="QJ10" s="60"/>
      <c r="QK10" s="60"/>
      <c r="QL10" s="60"/>
      <c r="QM10" s="60"/>
      <c r="QN10" s="60"/>
      <c r="QO10" s="60"/>
      <c r="QP10" s="60"/>
      <c r="QQ10" s="60"/>
      <c r="QR10" s="60"/>
      <c r="QS10" s="60"/>
      <c r="QT10" s="60"/>
      <c r="QU10" s="60"/>
      <c r="QV10" s="60"/>
      <c r="QW10" s="60"/>
      <c r="QX10" s="60"/>
      <c r="QY10" s="60"/>
      <c r="QZ10" s="60"/>
      <c r="RA10" s="60"/>
      <c r="RB10" s="60"/>
      <c r="RC10" s="60"/>
      <c r="RD10" s="60"/>
      <c r="RE10" s="60"/>
      <c r="RF10" s="60"/>
      <c r="RG10" s="60"/>
      <c r="RH10" s="60"/>
      <c r="RI10" s="60"/>
      <c r="RJ10" s="60"/>
      <c r="RK10" s="60"/>
      <c r="RL10" s="60"/>
      <c r="RM10" s="60"/>
      <c r="RN10" s="60"/>
      <c r="RO10" s="60"/>
      <c r="RP10" s="60"/>
      <c r="RQ10" s="60"/>
      <c r="RR10" s="60"/>
      <c r="RS10" s="60"/>
      <c r="RT10" s="60"/>
      <c r="RU10" s="60"/>
      <c r="RV10" s="60"/>
      <c r="RW10" s="60"/>
      <c r="RX10" s="60"/>
      <c r="RY10" s="60"/>
      <c r="RZ10" s="60"/>
      <c r="SA10" s="60"/>
      <c r="SB10" s="60"/>
      <c r="SC10" s="60"/>
      <c r="SD10" s="60"/>
      <c r="SE10" s="60"/>
      <c r="SF10" s="60"/>
      <c r="SG10" s="60"/>
      <c r="SH10" s="60"/>
      <c r="SI10" s="60"/>
      <c r="SJ10" s="60"/>
      <c r="SK10" s="60"/>
      <c r="SL10" s="60"/>
      <c r="SM10" s="60"/>
      <c r="SN10" s="60"/>
      <c r="SO10" s="60"/>
      <c r="SP10" s="60"/>
      <c r="SQ10" s="60"/>
      <c r="SR10" s="60"/>
      <c r="SS10" s="60"/>
      <c r="ST10" s="60"/>
      <c r="SU10" s="60"/>
      <c r="SV10" s="60"/>
      <c r="SW10" s="60"/>
      <c r="SX10" s="60"/>
      <c r="SY10" s="60"/>
      <c r="SZ10" s="60"/>
      <c r="TA10" s="60"/>
      <c r="TB10" s="60"/>
      <c r="TC10" s="60"/>
      <c r="TD10" s="60"/>
      <c r="TE10" s="60"/>
      <c r="TF10" s="60"/>
      <c r="TG10" s="60"/>
      <c r="TH10" s="60"/>
      <c r="TI10" s="60"/>
      <c r="TJ10" s="60"/>
      <c r="TK10" s="60"/>
      <c r="TL10" s="60"/>
      <c r="TM10" s="60"/>
      <c r="TN10" s="60"/>
      <c r="TO10" s="60"/>
      <c r="TP10" s="60"/>
      <c r="TQ10" s="60"/>
      <c r="TR10" s="60"/>
      <c r="TS10" s="60"/>
      <c r="TT10" s="60"/>
      <c r="TU10" s="60"/>
      <c r="TV10" s="60"/>
      <c r="TW10" s="60"/>
      <c r="TX10" s="60"/>
      <c r="TY10" s="60"/>
      <c r="TZ10" s="60"/>
      <c r="UA10" s="60"/>
      <c r="UB10" s="60"/>
      <c r="UC10" s="60"/>
      <c r="UD10" s="60"/>
      <c r="UE10" s="60"/>
      <c r="UF10" s="60"/>
      <c r="UG10" s="60"/>
      <c r="UH10" s="60"/>
      <c r="UI10" s="60"/>
      <c r="UJ10" s="60"/>
      <c r="UK10" s="60"/>
      <c r="UL10" s="60"/>
      <c r="UM10" s="60"/>
      <c r="UN10" s="60"/>
      <c r="UO10" s="60"/>
      <c r="UP10" s="60"/>
      <c r="UQ10" s="60"/>
      <c r="UR10" s="60"/>
      <c r="US10" s="60"/>
      <c r="UT10" s="60"/>
      <c r="UU10" s="60"/>
      <c r="UV10" s="60"/>
      <c r="UW10" s="60"/>
      <c r="UX10" s="60"/>
      <c r="UY10" s="60"/>
      <c r="UZ10" s="60"/>
      <c r="VA10" s="60"/>
      <c r="VB10" s="60"/>
      <c r="VC10" s="60"/>
      <c r="VD10" s="60"/>
      <c r="VE10" s="60"/>
      <c r="VF10" s="60"/>
      <c r="VG10" s="60"/>
      <c r="VH10" s="60"/>
      <c r="VI10" s="60"/>
      <c r="VJ10" s="60"/>
      <c r="VK10" s="60"/>
      <c r="VL10" s="60"/>
      <c r="VM10" s="60"/>
      <c r="VN10" s="60"/>
      <c r="VO10" s="60"/>
      <c r="VP10" s="60"/>
      <c r="VQ10" s="60"/>
      <c r="VR10" s="60"/>
      <c r="VS10" s="60"/>
      <c r="VT10" s="60"/>
      <c r="VU10" s="60"/>
      <c r="VV10" s="60"/>
      <c r="VW10" s="60"/>
      <c r="VX10" s="60"/>
      <c r="VY10" s="60"/>
      <c r="VZ10" s="60"/>
      <c r="WA10" s="60"/>
      <c r="WB10" s="60"/>
      <c r="WC10" s="60"/>
      <c r="WD10" s="60"/>
      <c r="WE10" s="60"/>
      <c r="WF10" s="60"/>
      <c r="WG10" s="60"/>
      <c r="WH10" s="60"/>
      <c r="WI10" s="60"/>
      <c r="WJ10" s="60"/>
      <c r="WK10" s="60"/>
      <c r="WL10" s="60"/>
      <c r="WM10" s="60"/>
      <c r="WN10" s="60"/>
      <c r="WO10" s="60"/>
      <c r="WP10" s="60"/>
      <c r="WQ10" s="60"/>
      <c r="WR10" s="60"/>
      <c r="WS10" s="60"/>
      <c r="WT10" s="60"/>
      <c r="WU10" s="60"/>
      <c r="WV10" s="60"/>
      <c r="WW10" s="60"/>
      <c r="WX10" s="60"/>
      <c r="WY10" s="60"/>
      <c r="WZ10" s="60"/>
      <c r="XA10" s="60"/>
      <c r="XB10" s="60"/>
      <c r="XC10" s="60"/>
      <c r="XD10" s="60"/>
      <c r="XE10" s="60"/>
      <c r="XF10" s="60"/>
      <c r="XG10" s="60"/>
      <c r="XH10" s="60"/>
      <c r="XI10" s="60"/>
      <c r="XJ10" s="60"/>
      <c r="XK10" s="60"/>
      <c r="XL10" s="60"/>
      <c r="XM10" s="60"/>
      <c r="XN10" s="60"/>
      <c r="XO10" s="60"/>
      <c r="XP10" s="60"/>
      <c r="XQ10" s="60"/>
      <c r="XR10" s="60"/>
      <c r="XS10" s="60"/>
      <c r="XT10" s="60"/>
      <c r="XU10" s="60"/>
      <c r="XV10" s="60"/>
      <c r="XW10" s="60"/>
      <c r="XX10" s="60"/>
      <c r="XY10" s="60"/>
      <c r="XZ10" s="60"/>
      <c r="YA10" s="60"/>
      <c r="YB10" s="60"/>
      <c r="YC10" s="60"/>
      <c r="YD10" s="60"/>
      <c r="YE10" s="60"/>
      <c r="YF10" s="60"/>
      <c r="YG10" s="60"/>
      <c r="YH10" s="60"/>
      <c r="YI10" s="60"/>
      <c r="YJ10" s="60"/>
      <c r="YK10" s="60"/>
      <c r="YL10" s="60"/>
      <c r="YM10" s="60"/>
      <c r="YN10" s="60"/>
      <c r="YO10" s="60"/>
      <c r="YP10" s="60"/>
      <c r="YQ10" s="60"/>
      <c r="YR10" s="60"/>
      <c r="YS10" s="60"/>
      <c r="YT10" s="60"/>
      <c r="YU10" s="60"/>
      <c r="YV10" s="60"/>
      <c r="YW10" s="60"/>
      <c r="YX10" s="60"/>
      <c r="YY10" s="60"/>
      <c r="YZ10" s="60"/>
      <c r="ZA10" s="60"/>
      <c r="ZB10" s="60"/>
      <c r="ZC10" s="60"/>
      <c r="ZD10" s="60"/>
      <c r="ZE10" s="60"/>
      <c r="ZF10" s="60"/>
      <c r="ZG10" s="60"/>
      <c r="ZH10" s="60"/>
      <c r="ZI10" s="60"/>
      <c r="ZJ10" s="60"/>
      <c r="ZK10" s="60"/>
      <c r="ZL10" s="60"/>
      <c r="ZM10" s="60"/>
      <c r="ZN10" s="60"/>
      <c r="ZO10" s="60"/>
      <c r="ZP10" s="60"/>
      <c r="ZQ10" s="60"/>
      <c r="ZR10" s="60"/>
      <c r="ZS10" s="60"/>
      <c r="ZT10" s="60"/>
      <c r="ZU10" s="60"/>
      <c r="ZV10" s="60"/>
      <c r="ZW10" s="60"/>
      <c r="ZX10" s="60"/>
      <c r="ZY10" s="60"/>
      <c r="ZZ10" s="60"/>
      <c r="AAA10" s="60"/>
      <c r="AAB10" s="60"/>
      <c r="AAC10" s="60"/>
      <c r="AAD10" s="60"/>
      <c r="AAE10" s="60"/>
      <c r="AAF10" s="60"/>
      <c r="AAG10" s="60"/>
      <c r="AAH10" s="60"/>
      <c r="AAI10" s="60"/>
      <c r="AAJ10" s="60"/>
      <c r="AAK10" s="60"/>
      <c r="AAL10" s="60"/>
      <c r="AAM10" s="60"/>
      <c r="AAN10" s="60"/>
      <c r="AAO10" s="60"/>
      <c r="AAP10" s="60"/>
      <c r="AAQ10" s="60"/>
      <c r="AAR10" s="60"/>
      <c r="AAS10" s="60"/>
      <c r="AAT10" s="60"/>
      <c r="AAU10" s="60"/>
      <c r="AAV10" s="60"/>
      <c r="AAW10" s="60"/>
      <c r="AAX10" s="60"/>
      <c r="AAY10" s="60"/>
      <c r="AAZ10" s="60"/>
      <c r="ABA10" s="60"/>
      <c r="ABB10" s="60"/>
      <c r="ABC10" s="60"/>
      <c r="ABD10" s="60"/>
      <c r="ABE10" s="60"/>
      <c r="ABF10" s="60"/>
      <c r="ABG10" s="60"/>
      <c r="ABH10" s="60"/>
      <c r="ABI10" s="60"/>
      <c r="ABJ10" s="60"/>
      <c r="ABK10" s="60"/>
      <c r="ABL10" s="60"/>
      <c r="ABM10" s="60"/>
      <c r="ABN10" s="60"/>
      <c r="ABO10" s="60"/>
      <c r="ABP10" s="60"/>
      <c r="ABQ10" s="60"/>
      <c r="ABR10" s="60"/>
      <c r="ABS10" s="60"/>
      <c r="ABT10" s="60"/>
      <c r="ABU10" s="60"/>
      <c r="ABV10" s="60"/>
      <c r="ABW10" s="60"/>
      <c r="ABX10" s="60"/>
      <c r="ABY10" s="60"/>
      <c r="ABZ10" s="60"/>
      <c r="ACA10" s="60"/>
      <c r="ACB10" s="60"/>
      <c r="ACC10" s="60"/>
      <c r="ACD10" s="60"/>
      <c r="ACE10" s="60"/>
      <c r="ACF10" s="60"/>
      <c r="ACG10" s="60"/>
      <c r="ACH10" s="60"/>
      <c r="ACI10" s="60"/>
      <c r="ACJ10" s="60"/>
      <c r="ACK10" s="60"/>
      <c r="ACL10" s="60"/>
      <c r="ACM10" s="60"/>
      <c r="ACN10" s="60"/>
      <c r="ACO10" s="60"/>
      <c r="ACP10" s="60"/>
      <c r="ACQ10" s="60"/>
      <c r="ACR10" s="60"/>
      <c r="ACS10" s="60"/>
      <c r="ACT10" s="60"/>
      <c r="ACU10" s="60"/>
      <c r="ACV10" s="60"/>
      <c r="ACW10" s="60"/>
      <c r="ACX10" s="60"/>
      <c r="ACY10" s="60"/>
      <c r="ACZ10" s="60"/>
      <c r="ADA10" s="60"/>
      <c r="ADB10" s="60"/>
      <c r="ADC10" s="60"/>
      <c r="ADD10" s="60"/>
      <c r="ADE10" s="60"/>
      <c r="ADF10" s="60"/>
      <c r="ADG10" s="60"/>
      <c r="ADH10" s="60"/>
      <c r="ADI10" s="60"/>
      <c r="ADJ10" s="60"/>
      <c r="ADK10" s="60"/>
      <c r="ADL10" s="60"/>
      <c r="ADM10" s="60"/>
      <c r="ADN10" s="60"/>
      <c r="ADO10" s="60"/>
      <c r="ADP10" s="60"/>
      <c r="ADQ10" s="60"/>
      <c r="ADR10" s="60"/>
      <c r="ADS10" s="60"/>
      <c r="ADT10" s="60"/>
      <c r="ADU10" s="60"/>
      <c r="ADV10" s="60"/>
      <c r="ADW10" s="60"/>
      <c r="ADX10" s="60"/>
      <c r="ADY10" s="60"/>
      <c r="ADZ10" s="60"/>
      <c r="AEA10" s="60"/>
      <c r="AEB10" s="60"/>
      <c r="AEC10" s="60"/>
      <c r="AED10" s="60"/>
      <c r="AEE10" s="60"/>
      <c r="AEF10" s="60"/>
      <c r="AEG10" s="60"/>
      <c r="AEH10" s="60"/>
      <c r="AEI10" s="60"/>
      <c r="AEJ10" s="60"/>
      <c r="AEK10" s="60"/>
      <c r="AEL10" s="60"/>
      <c r="AEM10" s="60"/>
      <c r="AEN10" s="60"/>
      <c r="AEO10" s="60"/>
      <c r="AEP10" s="60"/>
      <c r="AEQ10" s="60"/>
      <c r="AER10" s="60"/>
      <c r="AES10" s="60"/>
      <c r="AET10" s="60"/>
      <c r="AEU10" s="60"/>
      <c r="AEV10" s="60"/>
      <c r="AEW10" s="60"/>
      <c r="AEX10" s="60"/>
      <c r="AEY10" s="60"/>
      <c r="AEZ10" s="60"/>
      <c r="AFA10" s="60"/>
      <c r="AFB10" s="60"/>
      <c r="AFC10" s="60"/>
      <c r="AFD10" s="60"/>
      <c r="AFE10" s="60"/>
      <c r="AFF10" s="60"/>
      <c r="AFG10" s="60"/>
      <c r="AFH10" s="60"/>
      <c r="AFI10" s="60"/>
      <c r="AFJ10" s="60"/>
      <c r="AFK10" s="60"/>
      <c r="AFL10" s="60"/>
      <c r="AFM10" s="60"/>
      <c r="AFN10" s="60"/>
      <c r="AFO10" s="60"/>
      <c r="AFP10" s="60"/>
      <c r="AFQ10" s="60"/>
      <c r="AFR10" s="60"/>
      <c r="AFS10" s="60"/>
      <c r="AFT10" s="60"/>
      <c r="AFU10" s="60"/>
      <c r="AFV10" s="60"/>
      <c r="AFW10" s="60"/>
      <c r="AFX10" s="60"/>
      <c r="AFY10" s="60"/>
      <c r="AFZ10" s="60"/>
      <c r="AGA10" s="60"/>
      <c r="AGB10" s="60"/>
      <c r="AGC10" s="60"/>
      <c r="AGD10" s="60"/>
      <c r="AGE10" s="60"/>
      <c r="AGF10" s="60"/>
      <c r="AGG10" s="60"/>
      <c r="AGH10" s="60"/>
      <c r="AGI10" s="60"/>
      <c r="AGJ10" s="60"/>
      <c r="AGK10" s="60"/>
      <c r="AGL10" s="60"/>
      <c r="AGM10" s="60"/>
      <c r="AGN10" s="60"/>
      <c r="AGO10" s="60"/>
      <c r="AGP10" s="60"/>
      <c r="AGQ10" s="60"/>
      <c r="AGR10" s="60"/>
      <c r="AGS10" s="60"/>
      <c r="AGT10" s="60"/>
      <c r="AGU10" s="60"/>
      <c r="AGV10" s="60"/>
      <c r="AGW10" s="60"/>
      <c r="AGX10" s="60"/>
      <c r="AGY10" s="60"/>
      <c r="AGZ10" s="60"/>
      <c r="AHA10" s="60"/>
      <c r="AHB10" s="60"/>
      <c r="AHC10" s="60"/>
      <c r="AHD10" s="60"/>
      <c r="AHE10" s="60"/>
      <c r="AHF10" s="60"/>
      <c r="AHG10" s="60"/>
      <c r="AHH10" s="60"/>
      <c r="AHI10" s="60"/>
      <c r="AHJ10" s="60"/>
      <c r="AHK10" s="60"/>
      <c r="AHL10" s="60"/>
      <c r="AHM10" s="60"/>
      <c r="AHN10" s="60"/>
      <c r="AHO10" s="60"/>
      <c r="AHP10" s="60"/>
      <c r="AHQ10" s="60"/>
      <c r="AHR10" s="60"/>
      <c r="AHS10" s="60"/>
      <c r="AHT10" s="60"/>
      <c r="AHU10" s="60"/>
      <c r="AHV10" s="60"/>
      <c r="AHW10" s="60"/>
      <c r="AHX10" s="60"/>
      <c r="AHY10" s="60"/>
      <c r="AHZ10" s="60"/>
      <c r="AIA10" s="60"/>
      <c r="AIB10" s="60"/>
      <c r="AIC10" s="60"/>
      <c r="AID10" s="60"/>
      <c r="AIE10" s="60"/>
      <c r="AIF10" s="60"/>
      <c r="AIG10" s="60"/>
      <c r="AIH10" s="60"/>
      <c r="AII10" s="60"/>
      <c r="AIJ10" s="60"/>
      <c r="AIK10" s="60"/>
      <c r="AIL10" s="60"/>
      <c r="AIM10" s="60"/>
      <c r="AIN10" s="60"/>
      <c r="AIO10" s="60"/>
      <c r="AIP10" s="60"/>
      <c r="AIQ10" s="60"/>
      <c r="AIR10" s="60"/>
      <c r="AIS10" s="60"/>
      <c r="AIT10" s="60"/>
      <c r="AIU10" s="60"/>
      <c r="AIV10" s="60"/>
      <c r="AIW10" s="60"/>
      <c r="AIX10" s="60"/>
      <c r="AIY10" s="60"/>
      <c r="AIZ10" s="60"/>
      <c r="AJA10" s="60"/>
      <c r="AJB10" s="60"/>
      <c r="AJC10" s="60"/>
      <c r="AJD10" s="60"/>
      <c r="AJE10" s="60"/>
      <c r="AJF10" s="60"/>
      <c r="AJG10" s="60"/>
      <c r="AJH10" s="60"/>
      <c r="AJI10" s="60"/>
      <c r="AJJ10" s="60"/>
      <c r="AJK10" s="60"/>
      <c r="AJL10" s="60"/>
      <c r="AJM10" s="60"/>
      <c r="AJN10" s="60"/>
      <c r="AJO10" s="60"/>
      <c r="AJP10" s="60"/>
      <c r="AJQ10" s="60"/>
      <c r="AJR10" s="60"/>
      <c r="AJS10" s="60"/>
      <c r="AJT10" s="60"/>
      <c r="AJU10" s="60"/>
      <c r="AJV10" s="60"/>
      <c r="AJW10" s="60"/>
      <c r="AJX10" s="60"/>
      <c r="AJY10" s="60"/>
      <c r="AJZ10" s="60"/>
      <c r="AKA10" s="60"/>
      <c r="AKB10" s="60"/>
      <c r="AKC10" s="60"/>
      <c r="AKD10" s="60"/>
      <c r="AKE10" s="60"/>
      <c r="AKF10" s="60"/>
      <c r="AKG10" s="60"/>
      <c r="AKH10" s="60"/>
      <c r="AKI10" s="60"/>
      <c r="AKJ10" s="60"/>
      <c r="AKK10" s="60"/>
      <c r="AKL10" s="60"/>
      <c r="AKM10" s="60"/>
      <c r="AKN10" s="60"/>
      <c r="AKO10" s="60"/>
      <c r="AKP10" s="60"/>
      <c r="AKQ10" s="60"/>
      <c r="AKR10" s="60"/>
      <c r="AKS10" s="60"/>
      <c r="AKT10" s="60"/>
      <c r="AKU10" s="60"/>
      <c r="AKV10" s="60"/>
      <c r="AKW10" s="60"/>
      <c r="AKX10" s="60"/>
      <c r="AKY10" s="60"/>
      <c r="AKZ10" s="60"/>
      <c r="ALA10" s="60"/>
      <c r="ALB10" s="60"/>
      <c r="ALC10" s="60"/>
      <c r="ALD10" s="60"/>
      <c r="ALE10" s="60"/>
      <c r="ALF10" s="60"/>
      <c r="ALG10" s="60"/>
      <c r="ALH10" s="60"/>
      <c r="ALI10" s="60"/>
      <c r="ALJ10" s="60"/>
      <c r="ALK10" s="60"/>
      <c r="ALL10" s="60"/>
      <c r="ALM10" s="60"/>
      <c r="ALN10" s="60"/>
      <c r="ALO10" s="60"/>
      <c r="ALP10" s="60"/>
      <c r="ALQ10" s="60"/>
      <c r="ALR10" s="60"/>
      <c r="ALS10" s="60"/>
      <c r="ALT10" s="60"/>
      <c r="ALU10" s="60"/>
      <c r="ALV10" s="60"/>
      <c r="ALW10" s="60"/>
      <c r="ALX10" s="60"/>
      <c r="ALY10" s="60"/>
      <c r="ALZ10" s="60"/>
      <c r="AMA10" s="60"/>
      <c r="AMB10" s="60"/>
      <c r="AMC10" s="60"/>
      <c r="AMD10" s="60"/>
      <c r="AME10" s="60"/>
      <c r="AMF10" s="60"/>
      <c r="AMG10" s="60"/>
      <c r="AMH10" s="60"/>
      <c r="AMI10" s="60"/>
      <c r="AMJ10" s="60"/>
      <c r="AMK10" s="60"/>
      <c r="AML10" s="60"/>
      <c r="AMM10" s="60"/>
      <c r="AMN10" s="60"/>
      <c r="AMO10" s="60"/>
      <c r="AMP10" s="60"/>
      <c r="AMQ10" s="60"/>
      <c r="AMR10" s="60"/>
      <c r="AMS10" s="60"/>
      <c r="AMT10" s="60"/>
      <c r="AMU10" s="60"/>
      <c r="AMV10" s="60"/>
      <c r="AMW10" s="60"/>
      <c r="AMX10" s="60"/>
      <c r="AMY10" s="60"/>
      <c r="AMZ10" s="60"/>
      <c r="ANA10" s="60"/>
      <c r="ANB10" s="60"/>
      <c r="ANC10" s="60"/>
      <c r="AND10" s="60"/>
      <c r="ANE10" s="60"/>
      <c r="ANF10" s="60"/>
      <c r="ANG10" s="60"/>
      <c r="ANH10" s="60"/>
      <c r="ANI10" s="60"/>
      <c r="ANJ10" s="60"/>
      <c r="ANK10" s="60"/>
      <c r="ANL10" s="60"/>
      <c r="ANM10" s="60"/>
      <c r="ANN10" s="60"/>
      <c r="ANO10" s="60"/>
      <c r="ANP10" s="60"/>
      <c r="ANQ10" s="60"/>
      <c r="ANR10" s="60"/>
      <c r="ANS10" s="60"/>
      <c r="ANT10" s="60"/>
      <c r="ANU10" s="60"/>
      <c r="ANV10" s="60"/>
      <c r="ANW10" s="60"/>
      <c r="ANX10" s="60"/>
      <c r="ANY10" s="60"/>
      <c r="ANZ10" s="60"/>
      <c r="AOA10" s="60"/>
      <c r="AOB10" s="60"/>
      <c r="AOC10" s="60"/>
      <c r="AOD10" s="60"/>
      <c r="AOE10" s="60"/>
      <c r="AOF10" s="60"/>
      <c r="AOG10" s="60"/>
      <c r="AOH10" s="60"/>
      <c r="AOI10" s="60"/>
      <c r="AOJ10" s="60"/>
      <c r="AOK10" s="60"/>
      <c r="AOL10" s="60"/>
      <c r="AOM10" s="60"/>
      <c r="AON10" s="60"/>
      <c r="AOO10" s="60"/>
      <c r="AOP10" s="60"/>
      <c r="AOQ10" s="60"/>
      <c r="AOR10" s="60"/>
      <c r="AOS10" s="60"/>
      <c r="AOT10" s="60"/>
      <c r="AOU10" s="60"/>
      <c r="AOV10" s="60"/>
      <c r="AOW10" s="60"/>
      <c r="AOX10" s="60"/>
      <c r="AOY10" s="60"/>
      <c r="AOZ10" s="60"/>
      <c r="APA10" s="60"/>
      <c r="APB10" s="60"/>
      <c r="APC10" s="60"/>
      <c r="APD10" s="60"/>
      <c r="APE10" s="60"/>
      <c r="APF10" s="60"/>
      <c r="APG10" s="60"/>
      <c r="APH10" s="60"/>
      <c r="API10" s="60"/>
      <c r="APJ10" s="60"/>
      <c r="APK10" s="60"/>
      <c r="APL10" s="60"/>
      <c r="APM10" s="60"/>
      <c r="APN10" s="60"/>
      <c r="APO10" s="60"/>
      <c r="APP10" s="60"/>
      <c r="APQ10" s="60"/>
      <c r="APR10" s="60"/>
      <c r="APS10" s="60"/>
      <c r="APT10" s="60"/>
      <c r="APU10" s="60"/>
      <c r="APV10" s="60"/>
      <c r="APW10" s="60"/>
      <c r="APX10" s="60"/>
      <c r="APY10" s="60"/>
      <c r="APZ10" s="60"/>
      <c r="AQA10" s="60"/>
      <c r="AQB10" s="60"/>
      <c r="AQC10" s="60"/>
      <c r="AQD10" s="60"/>
      <c r="AQE10" s="60"/>
      <c r="AQF10" s="60"/>
      <c r="AQG10" s="60"/>
      <c r="AQH10" s="60"/>
      <c r="AQI10" s="60"/>
      <c r="AQJ10" s="60"/>
      <c r="AQK10" s="60"/>
      <c r="AQL10" s="60"/>
      <c r="AQM10" s="60"/>
      <c r="AQN10" s="60"/>
      <c r="AQO10" s="60"/>
      <c r="AQP10" s="60"/>
      <c r="AQQ10" s="60"/>
      <c r="AQR10" s="60"/>
      <c r="AQS10" s="60"/>
      <c r="AQT10" s="60"/>
      <c r="AQU10" s="60"/>
      <c r="AQV10" s="60"/>
      <c r="AQW10" s="60"/>
      <c r="AQX10" s="60"/>
      <c r="AQY10" s="60"/>
      <c r="AQZ10" s="60"/>
      <c r="ARA10" s="60"/>
      <c r="ARB10" s="60"/>
      <c r="ARC10" s="60"/>
      <c r="ARD10" s="60"/>
      <c r="ARE10" s="60"/>
      <c r="ARF10" s="60"/>
      <c r="ARG10" s="60"/>
      <c r="ARH10" s="60"/>
      <c r="ARI10" s="60"/>
      <c r="ARJ10" s="60"/>
      <c r="ARK10" s="60"/>
      <c r="ARL10" s="60"/>
      <c r="ARM10" s="60"/>
      <c r="ARN10" s="60"/>
      <c r="ARO10" s="60"/>
      <c r="ARP10" s="60"/>
      <c r="ARQ10" s="60"/>
      <c r="ARR10" s="60"/>
      <c r="ARS10" s="60"/>
      <c r="ART10" s="60"/>
      <c r="ARU10" s="60"/>
      <c r="ARV10" s="60"/>
      <c r="ARW10" s="60"/>
      <c r="ARX10" s="60"/>
      <c r="ARY10" s="60"/>
      <c r="ARZ10" s="60"/>
      <c r="ASA10" s="60"/>
      <c r="ASB10" s="60"/>
      <c r="ASC10" s="60"/>
      <c r="ASD10" s="60"/>
      <c r="ASE10" s="60"/>
      <c r="ASF10" s="60"/>
      <c r="ASG10" s="60"/>
      <c r="ASH10" s="60"/>
      <c r="ASI10" s="60"/>
      <c r="ASJ10" s="60"/>
      <c r="ASK10" s="60"/>
      <c r="ASL10" s="60"/>
      <c r="ASM10" s="60"/>
      <c r="ASN10" s="60"/>
      <c r="ASO10" s="60"/>
      <c r="ASP10" s="60"/>
      <c r="ASQ10" s="60"/>
      <c r="ASR10" s="60"/>
      <c r="ASS10" s="60"/>
      <c r="AST10" s="60"/>
      <c r="ASU10" s="60"/>
      <c r="ASV10" s="60"/>
      <c r="ASW10" s="60"/>
      <c r="ASX10" s="60"/>
      <c r="ASY10" s="60"/>
      <c r="ASZ10" s="60"/>
      <c r="ATA10" s="60"/>
      <c r="ATB10" s="60"/>
      <c r="ATC10" s="60"/>
      <c r="ATD10" s="60"/>
      <c r="ATE10" s="60"/>
      <c r="ATF10" s="60"/>
      <c r="ATG10" s="60"/>
      <c r="ATH10" s="60"/>
      <c r="ATI10" s="60"/>
      <c r="ATJ10" s="60"/>
      <c r="ATK10" s="60"/>
      <c r="ATL10" s="60"/>
      <c r="ATM10" s="60"/>
      <c r="ATN10" s="60"/>
      <c r="ATO10" s="60"/>
      <c r="ATP10" s="60"/>
      <c r="ATQ10" s="60"/>
      <c r="ATR10" s="60"/>
      <c r="ATS10" s="60"/>
      <c r="ATT10" s="60"/>
      <c r="ATU10" s="60"/>
      <c r="ATV10" s="60"/>
      <c r="ATW10" s="60"/>
      <c r="ATX10" s="60"/>
      <c r="ATY10" s="60"/>
      <c r="ATZ10" s="60"/>
      <c r="AUA10" s="60"/>
      <c r="AUB10" s="60"/>
      <c r="AUC10" s="60"/>
      <c r="AUD10" s="60"/>
      <c r="AUE10" s="60"/>
      <c r="AUF10" s="60"/>
      <c r="AUG10" s="60"/>
      <c r="AUH10" s="60"/>
      <c r="AUI10" s="60"/>
      <c r="AUJ10" s="60"/>
      <c r="AUK10" s="60"/>
      <c r="AUL10" s="60"/>
      <c r="AUM10" s="60"/>
      <c r="AUN10" s="60"/>
      <c r="AUO10" s="60"/>
      <c r="AUP10" s="60"/>
      <c r="AUQ10" s="60"/>
      <c r="AUR10" s="60"/>
      <c r="AUS10" s="60"/>
      <c r="AUT10" s="60"/>
      <c r="AUU10" s="60"/>
      <c r="AUV10" s="60"/>
      <c r="AUW10" s="60"/>
      <c r="AUX10" s="60"/>
      <c r="AUY10" s="60"/>
      <c r="AUZ10" s="60"/>
      <c r="AVA10" s="60"/>
      <c r="AVB10" s="60"/>
      <c r="AVC10" s="60"/>
      <c r="AVD10" s="60"/>
      <c r="AVE10" s="60"/>
      <c r="AVF10" s="60"/>
      <c r="AVG10" s="60"/>
      <c r="AVH10" s="60"/>
      <c r="AVI10" s="60"/>
      <c r="AVJ10" s="60"/>
      <c r="AVK10" s="60"/>
      <c r="AVL10" s="60"/>
      <c r="AVM10" s="60"/>
      <c r="AVN10" s="60"/>
      <c r="AVO10" s="60"/>
      <c r="AVP10" s="60"/>
      <c r="AVQ10" s="60"/>
      <c r="AVR10" s="60"/>
      <c r="AVS10" s="60"/>
      <c r="AVT10" s="60"/>
      <c r="AVU10" s="60"/>
      <c r="AVV10" s="60"/>
      <c r="AVW10" s="60"/>
      <c r="AVX10" s="60"/>
      <c r="AVY10" s="60"/>
      <c r="AVZ10" s="60"/>
      <c r="AWA10" s="60"/>
      <c r="AWB10" s="60"/>
      <c r="AWC10" s="60"/>
      <c r="AWD10" s="60"/>
      <c r="AWE10" s="60"/>
      <c r="AWF10" s="60"/>
      <c r="AWG10" s="60"/>
      <c r="AWH10" s="60"/>
      <c r="AWI10" s="60"/>
      <c r="AWJ10" s="60"/>
      <c r="AWK10" s="60"/>
      <c r="AWL10" s="60"/>
      <c r="AWM10" s="60"/>
      <c r="AWN10" s="60"/>
      <c r="AWO10" s="60"/>
      <c r="AWP10" s="60"/>
      <c r="AWQ10" s="60"/>
      <c r="AWR10" s="60"/>
      <c r="AWS10" s="60"/>
      <c r="AWT10" s="60"/>
      <c r="AWU10" s="60"/>
      <c r="AWV10" s="60"/>
      <c r="AWW10" s="60"/>
      <c r="AWX10" s="60"/>
      <c r="AWY10" s="60"/>
      <c r="AWZ10" s="60"/>
      <c r="AXA10" s="60"/>
      <c r="AXB10" s="60"/>
      <c r="AXC10" s="60"/>
      <c r="AXD10" s="60"/>
      <c r="AXE10" s="60"/>
      <c r="AXF10" s="60"/>
      <c r="AXG10" s="60"/>
      <c r="AXH10" s="60"/>
      <c r="AXI10" s="60"/>
      <c r="AXJ10" s="60"/>
      <c r="AXK10" s="60"/>
      <c r="AXL10" s="60"/>
      <c r="AXM10" s="60"/>
      <c r="AXN10" s="60"/>
      <c r="AXO10" s="60"/>
      <c r="AXP10" s="60"/>
      <c r="AXQ10" s="60"/>
      <c r="AXR10" s="60"/>
      <c r="AXS10" s="60"/>
      <c r="AXT10" s="60"/>
      <c r="AXU10" s="60"/>
      <c r="AXV10" s="60"/>
      <c r="AXW10" s="60"/>
      <c r="AXX10" s="60"/>
      <c r="AXY10" s="60"/>
      <c r="AXZ10" s="60"/>
      <c r="AYA10" s="60"/>
      <c r="AYB10" s="60"/>
      <c r="AYC10" s="60"/>
      <c r="AYD10" s="60"/>
      <c r="AYE10" s="60"/>
      <c r="AYF10" s="60"/>
      <c r="AYG10" s="60"/>
      <c r="AYH10" s="60"/>
      <c r="AYI10" s="60"/>
      <c r="AYJ10" s="60"/>
      <c r="AYK10" s="60"/>
      <c r="AYL10" s="60"/>
      <c r="AYM10" s="60"/>
      <c r="AYN10" s="60"/>
      <c r="AYO10" s="60"/>
      <c r="AYP10" s="60"/>
      <c r="AYQ10" s="60"/>
      <c r="AYR10" s="60"/>
      <c r="AYS10" s="60"/>
      <c r="AYT10" s="60"/>
      <c r="AYU10" s="60"/>
      <c r="AYV10" s="60"/>
      <c r="AYW10" s="60"/>
      <c r="AYX10" s="60"/>
      <c r="AYY10" s="60"/>
      <c r="AYZ10" s="60"/>
      <c r="AZA10" s="60"/>
      <c r="AZB10" s="60"/>
      <c r="AZC10" s="60"/>
      <c r="AZD10" s="60"/>
      <c r="AZE10" s="60"/>
      <c r="AZF10" s="60"/>
      <c r="AZG10" s="60"/>
      <c r="AZH10" s="60"/>
      <c r="AZI10" s="60"/>
      <c r="AZJ10" s="60"/>
      <c r="AZK10" s="60"/>
      <c r="AZL10" s="60"/>
      <c r="AZM10" s="60"/>
      <c r="AZN10" s="60"/>
      <c r="AZO10" s="60"/>
      <c r="AZP10" s="60"/>
      <c r="AZQ10" s="60"/>
      <c r="AZR10" s="60"/>
      <c r="AZS10" s="60"/>
      <c r="AZT10" s="60"/>
      <c r="AZU10" s="60"/>
      <c r="AZV10" s="60"/>
      <c r="AZW10" s="60"/>
      <c r="AZX10" s="60"/>
      <c r="AZY10" s="60"/>
      <c r="AZZ10" s="60"/>
      <c r="BAA10" s="60"/>
      <c r="BAB10" s="60"/>
      <c r="BAC10" s="60"/>
      <c r="BAD10" s="60"/>
      <c r="BAE10" s="60"/>
      <c r="BAF10" s="60"/>
      <c r="BAG10" s="60"/>
      <c r="BAH10" s="60"/>
      <c r="BAI10" s="60"/>
      <c r="BAJ10" s="60"/>
      <c r="BAK10" s="60"/>
      <c r="BAL10" s="60"/>
      <c r="BAM10" s="60"/>
      <c r="BAN10" s="60"/>
      <c r="BAO10" s="60"/>
      <c r="BAP10" s="60"/>
      <c r="BAQ10" s="60"/>
      <c r="BAR10" s="60"/>
      <c r="BAS10" s="60"/>
      <c r="BAT10" s="60"/>
      <c r="BAU10" s="60"/>
      <c r="BAV10" s="60"/>
      <c r="BAW10" s="60"/>
      <c r="BAX10" s="60"/>
      <c r="BAY10" s="60"/>
      <c r="BAZ10" s="60"/>
      <c r="BBA10" s="60"/>
      <c r="BBB10" s="60"/>
      <c r="BBC10" s="60"/>
      <c r="BBD10" s="60"/>
      <c r="BBE10" s="60"/>
      <c r="BBF10" s="60"/>
      <c r="BBG10" s="60"/>
      <c r="BBH10" s="60"/>
      <c r="BBI10" s="60"/>
      <c r="BBJ10" s="60"/>
      <c r="BBK10" s="60"/>
      <c r="BBL10" s="60"/>
      <c r="BBM10" s="60"/>
      <c r="BBN10" s="60"/>
      <c r="BBO10" s="60"/>
      <c r="BBP10" s="60"/>
      <c r="BBQ10" s="60"/>
      <c r="BBR10" s="60"/>
      <c r="BBS10" s="60"/>
      <c r="BBT10" s="60"/>
      <c r="BBU10" s="60"/>
      <c r="BBV10" s="60"/>
      <c r="BBW10" s="60"/>
      <c r="BBX10" s="60"/>
      <c r="BBY10" s="60"/>
      <c r="BBZ10" s="60"/>
      <c r="BCA10" s="60"/>
      <c r="BCB10" s="60"/>
      <c r="BCC10" s="60"/>
      <c r="BCD10" s="60"/>
      <c r="BCE10" s="60"/>
      <c r="BCF10" s="60"/>
      <c r="BCG10" s="60"/>
      <c r="BCH10" s="60"/>
      <c r="BCI10" s="60"/>
      <c r="BCJ10" s="60"/>
      <c r="BCK10" s="60"/>
      <c r="BCL10" s="60"/>
      <c r="BCM10" s="60"/>
      <c r="BCN10" s="60"/>
      <c r="BCO10" s="60"/>
      <c r="BCP10" s="60"/>
      <c r="BCQ10" s="60"/>
      <c r="BCR10" s="60"/>
      <c r="BCS10" s="60"/>
      <c r="BCT10" s="60"/>
      <c r="BCU10" s="60"/>
      <c r="BCV10" s="60"/>
      <c r="BCW10" s="60"/>
      <c r="BCX10" s="60"/>
      <c r="BCY10" s="60"/>
      <c r="BCZ10" s="60"/>
      <c r="BDA10" s="60"/>
      <c r="BDB10" s="60"/>
      <c r="BDC10" s="60"/>
      <c r="BDD10" s="60"/>
      <c r="BDE10" s="60"/>
      <c r="BDF10" s="60"/>
      <c r="BDG10" s="60"/>
      <c r="BDH10" s="60"/>
      <c r="BDI10" s="60"/>
      <c r="BDJ10" s="60"/>
      <c r="BDK10" s="60"/>
      <c r="BDL10" s="60"/>
      <c r="BDM10" s="60"/>
      <c r="BDN10" s="60"/>
      <c r="BDO10" s="60"/>
      <c r="BDP10" s="60"/>
      <c r="BDQ10" s="60"/>
      <c r="BDR10" s="60"/>
      <c r="BDS10" s="60"/>
      <c r="BDT10" s="60"/>
      <c r="BDU10" s="60"/>
      <c r="BDV10" s="60"/>
      <c r="BDW10" s="60"/>
      <c r="BDX10" s="60"/>
      <c r="BDY10" s="60"/>
      <c r="BDZ10" s="60"/>
      <c r="BEA10" s="60"/>
      <c r="BEB10" s="60"/>
      <c r="BEC10" s="60"/>
      <c r="BED10" s="60"/>
      <c r="BEE10" s="60"/>
      <c r="BEF10" s="60"/>
      <c r="BEG10" s="60"/>
      <c r="BEH10" s="60"/>
      <c r="BEI10" s="60"/>
      <c r="BEJ10" s="60"/>
      <c r="BEK10" s="60"/>
      <c r="BEL10" s="60"/>
      <c r="BEM10" s="60"/>
      <c r="BEN10" s="60"/>
      <c r="BEO10" s="60"/>
      <c r="BEP10" s="60"/>
      <c r="BEQ10" s="60"/>
      <c r="BER10" s="60"/>
      <c r="BES10" s="60"/>
      <c r="BET10" s="60"/>
      <c r="BEU10" s="60"/>
      <c r="BEV10" s="60"/>
      <c r="BEW10" s="60"/>
      <c r="BEX10" s="60"/>
      <c r="BEY10" s="60"/>
      <c r="BEZ10" s="60"/>
      <c r="BFA10" s="60"/>
      <c r="BFB10" s="60"/>
      <c r="BFC10" s="60"/>
      <c r="BFD10" s="60"/>
      <c r="BFE10" s="60"/>
      <c r="BFF10" s="60"/>
      <c r="BFG10" s="60"/>
      <c r="BFH10" s="60"/>
      <c r="BFI10" s="60"/>
      <c r="BFJ10" s="60"/>
      <c r="BFK10" s="60"/>
      <c r="BFL10" s="60"/>
      <c r="BFM10" s="60"/>
      <c r="BFN10" s="60"/>
      <c r="BFO10" s="60"/>
      <c r="BFP10" s="60"/>
      <c r="BFQ10" s="60"/>
      <c r="BFR10" s="60"/>
      <c r="BFS10" s="60"/>
      <c r="BFT10" s="60"/>
      <c r="BFU10" s="60"/>
      <c r="BFV10" s="60"/>
      <c r="BFW10" s="60"/>
      <c r="BFX10" s="60"/>
      <c r="BFY10" s="60"/>
      <c r="BFZ10" s="60"/>
      <c r="BGA10" s="60"/>
      <c r="BGB10" s="60"/>
      <c r="BGC10" s="60"/>
      <c r="BGD10" s="60"/>
      <c r="BGE10" s="60"/>
      <c r="BGF10" s="60"/>
      <c r="BGG10" s="60"/>
      <c r="BGH10" s="60"/>
      <c r="BGI10" s="60"/>
      <c r="BGJ10" s="60"/>
      <c r="BGK10" s="60"/>
      <c r="BGL10" s="60"/>
      <c r="BGM10" s="60"/>
      <c r="BGN10" s="60"/>
      <c r="BGO10" s="60"/>
      <c r="BGP10" s="60"/>
      <c r="BGQ10" s="60"/>
      <c r="BGR10" s="60"/>
      <c r="BGS10" s="60"/>
      <c r="BGT10" s="60"/>
      <c r="BGU10" s="60"/>
      <c r="BGV10" s="60"/>
      <c r="BGW10" s="60"/>
      <c r="BGX10" s="60"/>
      <c r="BGY10" s="60"/>
      <c r="BGZ10" s="60"/>
      <c r="BHA10" s="60"/>
      <c r="BHB10" s="60"/>
      <c r="BHC10" s="60"/>
      <c r="BHD10" s="60"/>
      <c r="BHE10" s="60"/>
      <c r="BHF10" s="60"/>
      <c r="BHG10" s="60"/>
      <c r="BHH10" s="60"/>
      <c r="BHI10" s="60"/>
      <c r="BHJ10" s="60"/>
      <c r="BHK10" s="60"/>
      <c r="BHL10" s="60"/>
      <c r="BHM10" s="60"/>
      <c r="BHN10" s="60"/>
      <c r="BHO10" s="60"/>
      <c r="BHP10" s="60"/>
      <c r="BHQ10" s="60"/>
      <c r="BHR10" s="60"/>
      <c r="BHS10" s="60"/>
      <c r="BHT10" s="60"/>
      <c r="BHU10" s="60"/>
      <c r="BHV10" s="60"/>
      <c r="BHW10" s="60"/>
      <c r="BHX10" s="60"/>
      <c r="BHY10" s="60"/>
      <c r="BHZ10" s="60"/>
      <c r="BIA10" s="60"/>
      <c r="BIB10" s="60"/>
      <c r="BIC10" s="60"/>
      <c r="BID10" s="60"/>
      <c r="BIE10" s="60"/>
      <c r="BIF10" s="60"/>
      <c r="BIG10" s="60"/>
      <c r="BIH10" s="60"/>
      <c r="BII10" s="60"/>
      <c r="BIJ10" s="60"/>
      <c r="BIK10" s="60"/>
      <c r="BIL10" s="60"/>
      <c r="BIM10" s="60"/>
      <c r="BIN10" s="60"/>
      <c r="BIO10" s="60"/>
      <c r="BIP10" s="60"/>
      <c r="BIQ10" s="60"/>
      <c r="BIR10" s="60"/>
      <c r="BIS10" s="60"/>
      <c r="BIT10" s="60"/>
      <c r="BIU10" s="60"/>
      <c r="BIV10" s="60"/>
      <c r="BIW10" s="60"/>
      <c r="BIX10" s="60"/>
      <c r="BIY10" s="60"/>
      <c r="BIZ10" s="60"/>
      <c r="BJA10" s="60"/>
      <c r="BJB10" s="60"/>
      <c r="BJC10" s="60"/>
      <c r="BJD10" s="60"/>
      <c r="BJE10" s="60"/>
      <c r="BJF10" s="60"/>
      <c r="BJG10" s="60"/>
      <c r="BJH10" s="60"/>
      <c r="BJI10" s="60"/>
      <c r="BJJ10" s="60"/>
      <c r="BJK10" s="60"/>
      <c r="BJL10" s="60"/>
      <c r="BJM10" s="60"/>
      <c r="BJN10" s="60"/>
      <c r="BJO10" s="60"/>
      <c r="BJP10" s="60"/>
      <c r="BJQ10" s="60"/>
      <c r="BJR10" s="60"/>
      <c r="BJS10" s="60"/>
      <c r="BJT10" s="60"/>
      <c r="BJU10" s="60"/>
      <c r="BJV10" s="60"/>
      <c r="BJW10" s="60"/>
      <c r="BJX10" s="60"/>
      <c r="BJY10" s="60"/>
      <c r="BJZ10" s="60"/>
      <c r="BKA10" s="60"/>
      <c r="BKB10" s="60"/>
      <c r="BKC10" s="60"/>
      <c r="BKD10" s="60"/>
      <c r="BKE10" s="60"/>
      <c r="BKF10" s="60"/>
      <c r="BKG10" s="60"/>
      <c r="BKH10" s="60"/>
      <c r="BKI10" s="60"/>
      <c r="BKJ10" s="60"/>
      <c r="BKK10" s="60"/>
      <c r="BKL10" s="60"/>
      <c r="BKM10" s="60"/>
      <c r="BKN10" s="60"/>
      <c r="BKO10" s="60"/>
      <c r="BKP10" s="60"/>
      <c r="BKQ10" s="60"/>
      <c r="BKR10" s="60"/>
      <c r="BKS10" s="60"/>
      <c r="BKT10" s="60"/>
      <c r="BKU10" s="60"/>
      <c r="BKV10" s="60"/>
      <c r="BKW10" s="60"/>
      <c r="BKX10" s="60"/>
      <c r="BKY10" s="60"/>
      <c r="BKZ10" s="60"/>
      <c r="BLA10" s="60"/>
      <c r="BLB10" s="60"/>
      <c r="BLC10" s="60"/>
      <c r="BLD10" s="60"/>
      <c r="BLE10" s="60"/>
      <c r="BLF10" s="60"/>
      <c r="BLG10" s="60"/>
      <c r="BLH10" s="60"/>
      <c r="BLI10" s="60"/>
      <c r="BLJ10" s="60"/>
      <c r="BLK10" s="60"/>
      <c r="BLL10" s="60"/>
      <c r="BLM10" s="60"/>
      <c r="BLN10" s="60"/>
      <c r="BLO10" s="60"/>
      <c r="BLP10" s="60"/>
      <c r="BLQ10" s="60"/>
      <c r="BLR10" s="60"/>
      <c r="BLS10" s="60"/>
      <c r="BLT10" s="60"/>
      <c r="BLU10" s="60"/>
      <c r="BLV10" s="60"/>
      <c r="BLW10" s="60"/>
      <c r="BLX10" s="60"/>
      <c r="BLY10" s="60"/>
      <c r="BLZ10" s="60"/>
      <c r="BMA10" s="60"/>
      <c r="BMB10" s="60"/>
      <c r="BMC10" s="60"/>
      <c r="BMD10" s="60"/>
      <c r="BME10" s="60"/>
      <c r="BMF10" s="60"/>
      <c r="BMG10" s="60"/>
      <c r="BMH10" s="60"/>
      <c r="BMI10" s="60"/>
      <c r="BMJ10" s="60"/>
      <c r="BMK10" s="60"/>
      <c r="BML10" s="60"/>
      <c r="BMM10" s="60"/>
      <c r="BMN10" s="60"/>
      <c r="BMO10" s="60"/>
      <c r="BMP10" s="60"/>
      <c r="BMQ10" s="60"/>
      <c r="BMR10" s="60"/>
      <c r="BMS10" s="60"/>
      <c r="BMT10" s="60"/>
      <c r="BMU10" s="60"/>
      <c r="BMV10" s="60"/>
      <c r="BMW10" s="60"/>
      <c r="BMX10" s="60"/>
      <c r="BMY10" s="60"/>
      <c r="BMZ10" s="60"/>
      <c r="BNA10" s="60"/>
      <c r="BNB10" s="60"/>
      <c r="BNC10" s="60"/>
      <c r="BND10" s="60"/>
      <c r="BNE10" s="60"/>
      <c r="BNF10" s="60"/>
      <c r="BNG10" s="60"/>
      <c r="BNH10" s="60"/>
      <c r="BNI10" s="60"/>
      <c r="BNJ10" s="60"/>
      <c r="BNK10" s="60"/>
      <c r="BNL10" s="60"/>
      <c r="BNM10" s="60"/>
      <c r="BNN10" s="60"/>
      <c r="BNO10" s="60"/>
      <c r="BNP10" s="60"/>
      <c r="BNQ10" s="60"/>
      <c r="BNR10" s="60"/>
      <c r="BNS10" s="60"/>
      <c r="BNT10" s="60"/>
      <c r="BNU10" s="60"/>
      <c r="BNV10" s="60"/>
      <c r="BNW10" s="60"/>
      <c r="BNX10" s="60"/>
      <c r="BNY10" s="60"/>
      <c r="BNZ10" s="60"/>
      <c r="BOA10" s="60"/>
      <c r="BOB10" s="60"/>
      <c r="BOC10" s="60"/>
      <c r="BOD10" s="60"/>
      <c r="BOE10" s="60"/>
      <c r="BOF10" s="60"/>
      <c r="BOG10" s="60"/>
      <c r="BOH10" s="60"/>
      <c r="BOI10" s="60"/>
      <c r="BOJ10" s="60"/>
      <c r="BOK10" s="60"/>
      <c r="BOL10" s="60"/>
      <c r="BOM10" s="60"/>
      <c r="BON10" s="60"/>
      <c r="BOO10" s="60"/>
      <c r="BOP10" s="60"/>
      <c r="BOQ10" s="60"/>
      <c r="BOR10" s="60"/>
      <c r="BOS10" s="60"/>
      <c r="BOT10" s="60"/>
      <c r="BOU10" s="60"/>
      <c r="BOV10" s="60"/>
      <c r="BOW10" s="60"/>
      <c r="BOX10" s="60"/>
      <c r="BOY10" s="60"/>
      <c r="BOZ10" s="60"/>
      <c r="BPA10" s="60"/>
      <c r="BPB10" s="60"/>
      <c r="BPC10" s="60"/>
      <c r="BPD10" s="60"/>
      <c r="BPE10" s="60"/>
      <c r="BPF10" s="60"/>
      <c r="BPG10" s="60"/>
      <c r="BPH10" s="60"/>
      <c r="BPI10" s="60"/>
      <c r="BPJ10" s="60"/>
      <c r="BPK10" s="60"/>
      <c r="BPL10" s="60"/>
      <c r="BPM10" s="60"/>
      <c r="BPN10" s="60"/>
      <c r="BPO10" s="60"/>
      <c r="BPP10" s="60"/>
      <c r="BPQ10" s="60"/>
      <c r="BPR10" s="60"/>
      <c r="BPS10" s="60"/>
      <c r="BPT10" s="60"/>
      <c r="BPU10" s="60"/>
      <c r="BPV10" s="60"/>
      <c r="BPW10" s="60"/>
      <c r="BPX10" s="60"/>
      <c r="BPY10" s="60"/>
      <c r="BPZ10" s="60"/>
      <c r="BQA10" s="60"/>
      <c r="BQB10" s="60"/>
      <c r="BQC10" s="60"/>
      <c r="BQD10" s="60"/>
      <c r="BQE10" s="60"/>
      <c r="BQF10" s="60"/>
      <c r="BQG10" s="60"/>
      <c r="BQH10" s="60"/>
      <c r="BQI10" s="60"/>
      <c r="BQJ10" s="60"/>
      <c r="BQK10" s="60"/>
      <c r="BQL10" s="60"/>
      <c r="BQM10" s="60"/>
      <c r="BQN10" s="60"/>
      <c r="BQO10" s="60"/>
      <c r="BQP10" s="60"/>
      <c r="BQQ10" s="60"/>
      <c r="BQR10" s="60"/>
      <c r="BQS10" s="60"/>
      <c r="BQT10" s="60"/>
      <c r="BQU10" s="60"/>
      <c r="BQV10" s="60"/>
      <c r="BQW10" s="60"/>
      <c r="BQX10" s="60"/>
      <c r="BQY10" s="60"/>
      <c r="BQZ10" s="60"/>
      <c r="BRA10" s="60"/>
      <c r="BRB10" s="60"/>
      <c r="BRC10" s="60"/>
      <c r="BRD10" s="60"/>
      <c r="BRE10" s="60"/>
      <c r="BRF10" s="60"/>
      <c r="BRG10" s="60"/>
      <c r="BRH10" s="60"/>
      <c r="BRI10" s="60"/>
      <c r="BRJ10" s="60"/>
      <c r="BRK10" s="60"/>
      <c r="BRL10" s="60"/>
      <c r="BRM10" s="60"/>
      <c r="BRN10" s="60"/>
      <c r="BRO10" s="60"/>
      <c r="BRP10" s="60"/>
      <c r="BRQ10" s="60"/>
      <c r="BRR10" s="60"/>
      <c r="BRS10" s="60"/>
      <c r="BRT10" s="60"/>
      <c r="BRU10" s="60"/>
      <c r="BRV10" s="60"/>
      <c r="BRW10" s="60"/>
      <c r="BRX10" s="60"/>
      <c r="BRY10" s="60"/>
      <c r="BRZ10" s="60"/>
      <c r="BSA10" s="60"/>
      <c r="BSB10" s="60"/>
      <c r="BSC10" s="60"/>
      <c r="BSD10" s="60"/>
      <c r="BSE10" s="60"/>
      <c r="BSF10" s="60"/>
      <c r="BSG10" s="60"/>
      <c r="BSH10" s="60"/>
      <c r="BSI10" s="60"/>
      <c r="BSJ10" s="60"/>
      <c r="BSK10" s="60"/>
      <c r="BSL10" s="60"/>
      <c r="BSM10" s="60"/>
      <c r="BSN10" s="60"/>
      <c r="BSO10" s="60"/>
      <c r="BSP10" s="60"/>
      <c r="BSQ10" s="60"/>
      <c r="BSR10" s="60"/>
      <c r="BSS10" s="60"/>
      <c r="BST10" s="60"/>
      <c r="BSU10" s="60"/>
      <c r="BSV10" s="60"/>
      <c r="BSW10" s="60"/>
      <c r="BSX10" s="60"/>
      <c r="BSY10" s="60"/>
      <c r="BSZ10" s="60"/>
      <c r="BTA10" s="60"/>
      <c r="BTB10" s="60"/>
      <c r="BTC10" s="60"/>
      <c r="BTD10" s="60"/>
      <c r="BTE10" s="60"/>
      <c r="BTF10" s="60"/>
      <c r="BTG10" s="60"/>
      <c r="BTH10" s="60"/>
      <c r="BTI10" s="60"/>
      <c r="BTJ10" s="60"/>
      <c r="BTK10" s="60"/>
      <c r="BTL10" s="60"/>
      <c r="BTM10" s="60"/>
      <c r="BTN10" s="60"/>
      <c r="BTO10" s="60"/>
      <c r="BTP10" s="60"/>
      <c r="BTQ10" s="60"/>
      <c r="BTR10" s="60"/>
      <c r="BTS10" s="60"/>
      <c r="BTT10" s="60"/>
      <c r="BTU10" s="60"/>
      <c r="BTV10" s="60"/>
      <c r="BTW10" s="60"/>
      <c r="BTX10" s="60"/>
      <c r="BTY10" s="60"/>
      <c r="BTZ10" s="60"/>
      <c r="BUA10" s="60"/>
      <c r="BUB10" s="60"/>
      <c r="BUC10" s="60"/>
      <c r="BUD10" s="60"/>
      <c r="BUE10" s="60"/>
      <c r="BUF10" s="60"/>
      <c r="BUG10" s="60"/>
      <c r="BUH10" s="60"/>
      <c r="BUI10" s="60"/>
      <c r="BUJ10" s="60"/>
      <c r="BUK10" s="60"/>
      <c r="BUL10" s="60"/>
      <c r="BUM10" s="60"/>
      <c r="BUN10" s="60"/>
      <c r="BUO10" s="60"/>
      <c r="BUP10" s="60"/>
      <c r="BUQ10" s="60"/>
      <c r="BUR10" s="60"/>
      <c r="BUS10" s="60"/>
      <c r="BUT10" s="60"/>
      <c r="BUU10" s="60"/>
      <c r="BUV10" s="60"/>
      <c r="BUW10" s="60"/>
      <c r="BUX10" s="60"/>
      <c r="BUY10" s="60"/>
      <c r="BUZ10" s="60"/>
      <c r="BVA10" s="60"/>
      <c r="BVB10" s="60"/>
      <c r="BVC10" s="60"/>
      <c r="BVD10" s="60"/>
      <c r="BVE10" s="60"/>
      <c r="BVF10" s="60"/>
      <c r="BVG10" s="60"/>
      <c r="BVH10" s="60"/>
      <c r="BVI10" s="60"/>
      <c r="BVJ10" s="60"/>
      <c r="BVK10" s="60"/>
      <c r="BVL10" s="60"/>
      <c r="BVM10" s="60"/>
      <c r="BVN10" s="60"/>
      <c r="BVO10" s="60"/>
      <c r="BVP10" s="60"/>
      <c r="BVQ10" s="60"/>
      <c r="BVR10" s="60"/>
      <c r="BVS10" s="60"/>
      <c r="BVT10" s="60"/>
      <c r="BVU10" s="60"/>
      <c r="BVV10" s="60"/>
      <c r="BVW10" s="60"/>
      <c r="BVX10" s="60"/>
      <c r="BVY10" s="60"/>
      <c r="BVZ10" s="60"/>
      <c r="BWA10" s="60"/>
      <c r="BWB10" s="60"/>
      <c r="BWC10" s="60"/>
      <c r="BWD10" s="60"/>
      <c r="BWE10" s="60"/>
      <c r="BWF10" s="60"/>
      <c r="BWG10" s="60"/>
      <c r="BWH10" s="60"/>
      <c r="BWI10" s="60"/>
      <c r="BWJ10" s="60"/>
      <c r="BWK10" s="60"/>
      <c r="BWL10" s="60"/>
    </row>
    <row r="11" spans="1:1962" s="45" customFormat="1">
      <c r="A11" s="66" t="s">
        <v>232</v>
      </c>
      <c r="B11" s="66">
        <v>342000</v>
      </c>
      <c r="C11" s="66">
        <v>630000</v>
      </c>
      <c r="D11" s="66">
        <v>704117.6470588235</v>
      </c>
      <c r="E11" s="69"/>
      <c r="F11" s="66" t="s">
        <v>232</v>
      </c>
      <c r="G11" s="66">
        <v>342000</v>
      </c>
      <c r="H11" s="66">
        <v>630000</v>
      </c>
      <c r="I11" s="66">
        <v>704117.6470588235</v>
      </c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  <c r="AMK11" s="60"/>
      <c r="AML11" s="60"/>
      <c r="AMM11" s="60"/>
      <c r="AMN11" s="60"/>
      <c r="AMO11" s="60"/>
      <c r="AMP11" s="60"/>
      <c r="AMQ11" s="60"/>
      <c r="AMR11" s="60"/>
      <c r="AMS11" s="60"/>
      <c r="AMT11" s="60"/>
      <c r="AMU11" s="60"/>
      <c r="AMV11" s="60"/>
      <c r="AMW11" s="60"/>
      <c r="AMX11" s="60"/>
      <c r="AMY11" s="60"/>
      <c r="AMZ11" s="60"/>
      <c r="ANA11" s="60"/>
      <c r="ANB11" s="60"/>
      <c r="ANC11" s="60"/>
      <c r="AND11" s="60"/>
      <c r="ANE11" s="60"/>
      <c r="ANF11" s="60"/>
      <c r="ANG11" s="60"/>
      <c r="ANH11" s="60"/>
      <c r="ANI11" s="60"/>
      <c r="ANJ11" s="60"/>
      <c r="ANK11" s="60"/>
      <c r="ANL11" s="60"/>
      <c r="ANM11" s="60"/>
      <c r="ANN11" s="60"/>
      <c r="ANO11" s="60"/>
      <c r="ANP11" s="60"/>
      <c r="ANQ11" s="60"/>
      <c r="ANR11" s="60"/>
      <c r="ANS11" s="60"/>
      <c r="ANT11" s="60"/>
      <c r="ANU11" s="60"/>
      <c r="ANV11" s="60"/>
      <c r="ANW11" s="60"/>
      <c r="ANX11" s="60"/>
      <c r="ANY11" s="60"/>
      <c r="ANZ11" s="60"/>
      <c r="AOA11" s="60"/>
      <c r="AOB11" s="60"/>
      <c r="AOC11" s="60"/>
      <c r="AOD11" s="60"/>
      <c r="AOE11" s="60"/>
      <c r="AOF11" s="60"/>
      <c r="AOG11" s="60"/>
      <c r="AOH11" s="60"/>
      <c r="AOI11" s="60"/>
      <c r="AOJ11" s="60"/>
      <c r="AOK11" s="60"/>
      <c r="AOL11" s="60"/>
      <c r="AOM11" s="60"/>
      <c r="AON11" s="60"/>
      <c r="AOO11" s="60"/>
      <c r="AOP11" s="60"/>
      <c r="AOQ11" s="60"/>
      <c r="AOR11" s="60"/>
      <c r="AOS11" s="60"/>
      <c r="AOT11" s="60"/>
      <c r="AOU11" s="60"/>
      <c r="AOV11" s="60"/>
      <c r="AOW11" s="60"/>
      <c r="AOX11" s="60"/>
      <c r="AOY11" s="60"/>
      <c r="AOZ11" s="60"/>
      <c r="APA11" s="60"/>
      <c r="APB11" s="60"/>
      <c r="APC11" s="60"/>
      <c r="APD11" s="60"/>
      <c r="APE11" s="60"/>
      <c r="APF11" s="60"/>
      <c r="APG11" s="60"/>
      <c r="APH11" s="60"/>
      <c r="API11" s="60"/>
      <c r="APJ11" s="60"/>
      <c r="APK11" s="60"/>
      <c r="APL11" s="60"/>
      <c r="APM11" s="60"/>
      <c r="APN11" s="60"/>
      <c r="APO11" s="60"/>
      <c r="APP11" s="60"/>
      <c r="APQ11" s="60"/>
      <c r="APR11" s="60"/>
      <c r="APS11" s="60"/>
      <c r="APT11" s="60"/>
      <c r="APU11" s="60"/>
      <c r="APV11" s="60"/>
      <c r="APW11" s="60"/>
      <c r="APX11" s="60"/>
      <c r="APY11" s="60"/>
      <c r="APZ11" s="60"/>
      <c r="AQA11" s="60"/>
      <c r="AQB11" s="60"/>
      <c r="AQC11" s="60"/>
      <c r="AQD11" s="60"/>
      <c r="AQE11" s="60"/>
      <c r="AQF11" s="60"/>
      <c r="AQG11" s="60"/>
      <c r="AQH11" s="60"/>
      <c r="AQI11" s="60"/>
      <c r="AQJ11" s="60"/>
      <c r="AQK11" s="60"/>
      <c r="AQL11" s="60"/>
      <c r="AQM11" s="60"/>
      <c r="AQN11" s="60"/>
      <c r="AQO11" s="60"/>
      <c r="AQP11" s="60"/>
      <c r="AQQ11" s="60"/>
      <c r="AQR11" s="60"/>
      <c r="AQS11" s="60"/>
      <c r="AQT11" s="60"/>
      <c r="AQU11" s="60"/>
      <c r="AQV11" s="60"/>
      <c r="AQW11" s="60"/>
      <c r="AQX11" s="60"/>
      <c r="AQY11" s="60"/>
      <c r="AQZ11" s="60"/>
      <c r="ARA11" s="60"/>
      <c r="ARB11" s="60"/>
      <c r="ARC11" s="60"/>
      <c r="ARD11" s="60"/>
      <c r="ARE11" s="60"/>
      <c r="ARF11" s="60"/>
      <c r="ARG11" s="60"/>
      <c r="ARH11" s="60"/>
      <c r="ARI11" s="60"/>
      <c r="ARJ11" s="60"/>
      <c r="ARK11" s="60"/>
      <c r="ARL11" s="60"/>
      <c r="ARM11" s="60"/>
      <c r="ARN11" s="60"/>
      <c r="ARO11" s="60"/>
      <c r="ARP11" s="60"/>
      <c r="ARQ11" s="60"/>
      <c r="ARR11" s="60"/>
      <c r="ARS11" s="60"/>
      <c r="ART11" s="60"/>
      <c r="ARU11" s="60"/>
      <c r="ARV11" s="60"/>
      <c r="ARW11" s="60"/>
      <c r="ARX11" s="60"/>
      <c r="ARY11" s="60"/>
      <c r="ARZ11" s="60"/>
      <c r="ASA11" s="60"/>
      <c r="ASB11" s="60"/>
      <c r="ASC11" s="60"/>
      <c r="ASD11" s="60"/>
      <c r="ASE11" s="60"/>
      <c r="ASF11" s="60"/>
      <c r="ASG11" s="60"/>
      <c r="ASH11" s="60"/>
      <c r="ASI11" s="60"/>
      <c r="ASJ11" s="60"/>
      <c r="ASK11" s="60"/>
      <c r="ASL11" s="60"/>
      <c r="ASM11" s="60"/>
      <c r="ASN11" s="60"/>
      <c r="ASO11" s="60"/>
      <c r="ASP11" s="60"/>
      <c r="ASQ11" s="60"/>
      <c r="ASR11" s="60"/>
      <c r="ASS11" s="60"/>
      <c r="AST11" s="60"/>
      <c r="ASU11" s="60"/>
      <c r="ASV11" s="60"/>
      <c r="ASW11" s="60"/>
      <c r="ASX11" s="60"/>
      <c r="ASY11" s="60"/>
      <c r="ASZ11" s="60"/>
      <c r="ATA11" s="60"/>
      <c r="ATB11" s="60"/>
      <c r="ATC11" s="60"/>
      <c r="ATD11" s="60"/>
      <c r="ATE11" s="60"/>
      <c r="ATF11" s="60"/>
      <c r="ATG11" s="60"/>
      <c r="ATH11" s="60"/>
      <c r="ATI11" s="60"/>
      <c r="ATJ11" s="60"/>
      <c r="ATK11" s="60"/>
      <c r="ATL11" s="60"/>
      <c r="ATM11" s="60"/>
      <c r="ATN11" s="60"/>
      <c r="ATO11" s="60"/>
      <c r="ATP11" s="60"/>
      <c r="ATQ11" s="60"/>
      <c r="ATR11" s="60"/>
      <c r="ATS11" s="60"/>
      <c r="ATT11" s="60"/>
      <c r="ATU11" s="60"/>
      <c r="ATV11" s="60"/>
      <c r="ATW11" s="60"/>
      <c r="ATX11" s="60"/>
      <c r="ATY11" s="60"/>
      <c r="ATZ11" s="60"/>
      <c r="AUA11" s="60"/>
      <c r="AUB11" s="60"/>
      <c r="AUC11" s="60"/>
      <c r="AUD11" s="60"/>
      <c r="AUE11" s="60"/>
      <c r="AUF11" s="60"/>
      <c r="AUG11" s="60"/>
      <c r="AUH11" s="60"/>
      <c r="AUI11" s="60"/>
      <c r="AUJ11" s="60"/>
      <c r="AUK11" s="60"/>
      <c r="AUL11" s="60"/>
      <c r="AUM11" s="60"/>
      <c r="AUN11" s="60"/>
      <c r="AUO11" s="60"/>
      <c r="AUP11" s="60"/>
      <c r="AUQ11" s="60"/>
      <c r="AUR11" s="60"/>
      <c r="AUS11" s="60"/>
      <c r="AUT11" s="60"/>
      <c r="AUU11" s="60"/>
      <c r="AUV11" s="60"/>
      <c r="AUW11" s="60"/>
      <c r="AUX11" s="60"/>
      <c r="AUY11" s="60"/>
      <c r="AUZ11" s="60"/>
      <c r="AVA11" s="60"/>
      <c r="AVB11" s="60"/>
      <c r="AVC11" s="60"/>
      <c r="AVD11" s="60"/>
      <c r="AVE11" s="60"/>
      <c r="AVF11" s="60"/>
      <c r="AVG11" s="60"/>
      <c r="AVH11" s="60"/>
      <c r="AVI11" s="60"/>
      <c r="AVJ11" s="60"/>
      <c r="AVK11" s="60"/>
      <c r="AVL11" s="60"/>
      <c r="AVM11" s="60"/>
      <c r="AVN11" s="60"/>
      <c r="AVO11" s="60"/>
      <c r="AVP11" s="60"/>
      <c r="AVQ11" s="60"/>
      <c r="AVR11" s="60"/>
      <c r="AVS11" s="60"/>
      <c r="AVT11" s="60"/>
      <c r="AVU11" s="60"/>
      <c r="AVV11" s="60"/>
      <c r="AVW11" s="60"/>
      <c r="AVX11" s="60"/>
      <c r="AVY11" s="60"/>
      <c r="AVZ11" s="60"/>
      <c r="AWA11" s="60"/>
      <c r="AWB11" s="60"/>
      <c r="AWC11" s="60"/>
      <c r="AWD11" s="60"/>
      <c r="AWE11" s="60"/>
      <c r="AWF11" s="60"/>
      <c r="AWG11" s="60"/>
      <c r="AWH11" s="60"/>
      <c r="AWI11" s="60"/>
      <c r="AWJ11" s="60"/>
      <c r="AWK11" s="60"/>
      <c r="AWL11" s="60"/>
      <c r="AWM11" s="60"/>
      <c r="AWN11" s="60"/>
      <c r="AWO11" s="60"/>
      <c r="AWP11" s="60"/>
      <c r="AWQ11" s="60"/>
      <c r="AWR11" s="60"/>
      <c r="AWS11" s="60"/>
      <c r="AWT11" s="60"/>
      <c r="AWU11" s="60"/>
      <c r="AWV11" s="60"/>
      <c r="AWW11" s="60"/>
      <c r="AWX11" s="60"/>
      <c r="AWY11" s="60"/>
      <c r="AWZ11" s="60"/>
      <c r="AXA11" s="60"/>
      <c r="AXB11" s="60"/>
      <c r="AXC11" s="60"/>
      <c r="AXD11" s="60"/>
      <c r="AXE11" s="60"/>
      <c r="AXF11" s="60"/>
      <c r="AXG11" s="60"/>
      <c r="AXH11" s="60"/>
      <c r="AXI11" s="60"/>
      <c r="AXJ11" s="60"/>
      <c r="AXK11" s="60"/>
      <c r="AXL11" s="60"/>
      <c r="AXM11" s="60"/>
      <c r="AXN11" s="60"/>
      <c r="AXO11" s="60"/>
      <c r="AXP11" s="60"/>
      <c r="AXQ11" s="60"/>
      <c r="AXR11" s="60"/>
      <c r="AXS11" s="60"/>
      <c r="AXT11" s="60"/>
      <c r="AXU11" s="60"/>
      <c r="AXV11" s="60"/>
      <c r="AXW11" s="60"/>
      <c r="AXX11" s="60"/>
      <c r="AXY11" s="60"/>
      <c r="AXZ11" s="60"/>
      <c r="AYA11" s="60"/>
      <c r="AYB11" s="60"/>
      <c r="AYC11" s="60"/>
      <c r="AYD11" s="60"/>
      <c r="AYE11" s="60"/>
      <c r="AYF11" s="60"/>
      <c r="AYG11" s="60"/>
      <c r="AYH11" s="60"/>
      <c r="AYI11" s="60"/>
      <c r="AYJ11" s="60"/>
      <c r="AYK11" s="60"/>
      <c r="AYL11" s="60"/>
      <c r="AYM11" s="60"/>
      <c r="AYN11" s="60"/>
      <c r="AYO11" s="60"/>
      <c r="AYP11" s="60"/>
      <c r="AYQ11" s="60"/>
      <c r="AYR11" s="60"/>
      <c r="AYS11" s="60"/>
      <c r="AYT11" s="60"/>
      <c r="AYU11" s="60"/>
      <c r="AYV11" s="60"/>
      <c r="AYW11" s="60"/>
      <c r="AYX11" s="60"/>
      <c r="AYY11" s="60"/>
      <c r="AYZ11" s="60"/>
      <c r="AZA11" s="60"/>
      <c r="AZB11" s="60"/>
      <c r="AZC11" s="60"/>
      <c r="AZD11" s="60"/>
      <c r="AZE11" s="60"/>
      <c r="AZF11" s="60"/>
      <c r="AZG11" s="60"/>
      <c r="AZH11" s="60"/>
      <c r="AZI11" s="60"/>
      <c r="AZJ11" s="60"/>
      <c r="AZK11" s="60"/>
      <c r="AZL11" s="60"/>
      <c r="AZM11" s="60"/>
      <c r="AZN11" s="60"/>
      <c r="AZO11" s="60"/>
      <c r="AZP11" s="60"/>
      <c r="AZQ11" s="60"/>
      <c r="AZR11" s="60"/>
      <c r="AZS11" s="60"/>
      <c r="AZT11" s="60"/>
      <c r="AZU11" s="60"/>
      <c r="AZV11" s="60"/>
      <c r="AZW11" s="60"/>
      <c r="AZX11" s="60"/>
      <c r="AZY11" s="60"/>
      <c r="AZZ11" s="60"/>
      <c r="BAA11" s="60"/>
      <c r="BAB11" s="60"/>
      <c r="BAC11" s="60"/>
      <c r="BAD11" s="60"/>
      <c r="BAE11" s="60"/>
      <c r="BAF11" s="60"/>
      <c r="BAG11" s="60"/>
      <c r="BAH11" s="60"/>
      <c r="BAI11" s="60"/>
      <c r="BAJ11" s="60"/>
      <c r="BAK11" s="60"/>
      <c r="BAL11" s="60"/>
      <c r="BAM11" s="60"/>
      <c r="BAN11" s="60"/>
      <c r="BAO11" s="60"/>
      <c r="BAP11" s="60"/>
      <c r="BAQ11" s="60"/>
      <c r="BAR11" s="60"/>
      <c r="BAS11" s="60"/>
      <c r="BAT11" s="60"/>
      <c r="BAU11" s="60"/>
      <c r="BAV11" s="60"/>
      <c r="BAW11" s="60"/>
      <c r="BAX11" s="60"/>
      <c r="BAY11" s="60"/>
      <c r="BAZ11" s="60"/>
      <c r="BBA11" s="60"/>
      <c r="BBB11" s="60"/>
      <c r="BBC11" s="60"/>
      <c r="BBD11" s="60"/>
      <c r="BBE11" s="60"/>
      <c r="BBF11" s="60"/>
      <c r="BBG11" s="60"/>
      <c r="BBH11" s="60"/>
      <c r="BBI11" s="60"/>
      <c r="BBJ11" s="60"/>
      <c r="BBK11" s="60"/>
      <c r="BBL11" s="60"/>
      <c r="BBM11" s="60"/>
      <c r="BBN11" s="60"/>
      <c r="BBO11" s="60"/>
      <c r="BBP11" s="60"/>
      <c r="BBQ11" s="60"/>
      <c r="BBR11" s="60"/>
      <c r="BBS11" s="60"/>
      <c r="BBT11" s="60"/>
      <c r="BBU11" s="60"/>
      <c r="BBV11" s="60"/>
      <c r="BBW11" s="60"/>
      <c r="BBX11" s="60"/>
      <c r="BBY11" s="60"/>
      <c r="BBZ11" s="60"/>
      <c r="BCA11" s="60"/>
      <c r="BCB11" s="60"/>
      <c r="BCC11" s="60"/>
      <c r="BCD11" s="60"/>
      <c r="BCE11" s="60"/>
      <c r="BCF11" s="60"/>
      <c r="BCG11" s="60"/>
      <c r="BCH11" s="60"/>
      <c r="BCI11" s="60"/>
      <c r="BCJ11" s="60"/>
      <c r="BCK11" s="60"/>
      <c r="BCL11" s="60"/>
      <c r="BCM11" s="60"/>
      <c r="BCN11" s="60"/>
      <c r="BCO11" s="60"/>
      <c r="BCP11" s="60"/>
      <c r="BCQ11" s="60"/>
      <c r="BCR11" s="60"/>
      <c r="BCS11" s="60"/>
      <c r="BCT11" s="60"/>
      <c r="BCU11" s="60"/>
      <c r="BCV11" s="60"/>
      <c r="BCW11" s="60"/>
      <c r="BCX11" s="60"/>
      <c r="BCY11" s="60"/>
      <c r="BCZ11" s="60"/>
      <c r="BDA11" s="60"/>
      <c r="BDB11" s="60"/>
      <c r="BDC11" s="60"/>
      <c r="BDD11" s="60"/>
      <c r="BDE11" s="60"/>
      <c r="BDF11" s="60"/>
      <c r="BDG11" s="60"/>
      <c r="BDH11" s="60"/>
      <c r="BDI11" s="60"/>
      <c r="BDJ11" s="60"/>
      <c r="BDK11" s="60"/>
      <c r="BDL11" s="60"/>
      <c r="BDM11" s="60"/>
      <c r="BDN11" s="60"/>
      <c r="BDO11" s="60"/>
      <c r="BDP11" s="60"/>
      <c r="BDQ11" s="60"/>
      <c r="BDR11" s="60"/>
      <c r="BDS11" s="60"/>
      <c r="BDT11" s="60"/>
      <c r="BDU11" s="60"/>
      <c r="BDV11" s="60"/>
      <c r="BDW11" s="60"/>
      <c r="BDX11" s="60"/>
      <c r="BDY11" s="60"/>
      <c r="BDZ11" s="60"/>
      <c r="BEA11" s="60"/>
      <c r="BEB11" s="60"/>
      <c r="BEC11" s="60"/>
      <c r="BED11" s="60"/>
      <c r="BEE11" s="60"/>
      <c r="BEF11" s="60"/>
      <c r="BEG11" s="60"/>
      <c r="BEH11" s="60"/>
      <c r="BEI11" s="60"/>
      <c r="BEJ11" s="60"/>
      <c r="BEK11" s="60"/>
      <c r="BEL11" s="60"/>
      <c r="BEM11" s="60"/>
      <c r="BEN11" s="60"/>
      <c r="BEO11" s="60"/>
      <c r="BEP11" s="60"/>
      <c r="BEQ11" s="60"/>
      <c r="BER11" s="60"/>
      <c r="BES11" s="60"/>
      <c r="BET11" s="60"/>
      <c r="BEU11" s="60"/>
      <c r="BEV11" s="60"/>
      <c r="BEW11" s="60"/>
      <c r="BEX11" s="60"/>
      <c r="BEY11" s="60"/>
      <c r="BEZ11" s="60"/>
      <c r="BFA11" s="60"/>
      <c r="BFB11" s="60"/>
      <c r="BFC11" s="60"/>
      <c r="BFD11" s="60"/>
      <c r="BFE11" s="60"/>
      <c r="BFF11" s="60"/>
      <c r="BFG11" s="60"/>
      <c r="BFH11" s="60"/>
      <c r="BFI11" s="60"/>
      <c r="BFJ11" s="60"/>
      <c r="BFK11" s="60"/>
      <c r="BFL11" s="60"/>
      <c r="BFM11" s="60"/>
      <c r="BFN11" s="60"/>
      <c r="BFO11" s="60"/>
      <c r="BFP11" s="60"/>
      <c r="BFQ11" s="60"/>
      <c r="BFR11" s="60"/>
      <c r="BFS11" s="60"/>
      <c r="BFT11" s="60"/>
      <c r="BFU11" s="60"/>
      <c r="BFV11" s="60"/>
      <c r="BFW11" s="60"/>
      <c r="BFX11" s="60"/>
      <c r="BFY11" s="60"/>
      <c r="BFZ11" s="60"/>
      <c r="BGA11" s="60"/>
      <c r="BGB11" s="60"/>
      <c r="BGC11" s="60"/>
      <c r="BGD11" s="60"/>
      <c r="BGE11" s="60"/>
      <c r="BGF11" s="60"/>
      <c r="BGG11" s="60"/>
      <c r="BGH11" s="60"/>
      <c r="BGI11" s="60"/>
      <c r="BGJ11" s="60"/>
      <c r="BGK11" s="60"/>
      <c r="BGL11" s="60"/>
      <c r="BGM11" s="60"/>
      <c r="BGN11" s="60"/>
      <c r="BGO11" s="60"/>
      <c r="BGP11" s="60"/>
      <c r="BGQ11" s="60"/>
      <c r="BGR11" s="60"/>
      <c r="BGS11" s="60"/>
      <c r="BGT11" s="60"/>
      <c r="BGU11" s="60"/>
      <c r="BGV11" s="60"/>
      <c r="BGW11" s="60"/>
      <c r="BGX11" s="60"/>
      <c r="BGY11" s="60"/>
      <c r="BGZ11" s="60"/>
      <c r="BHA11" s="60"/>
      <c r="BHB11" s="60"/>
      <c r="BHC11" s="60"/>
      <c r="BHD11" s="60"/>
      <c r="BHE11" s="60"/>
      <c r="BHF11" s="60"/>
      <c r="BHG11" s="60"/>
      <c r="BHH11" s="60"/>
      <c r="BHI11" s="60"/>
      <c r="BHJ11" s="60"/>
      <c r="BHK11" s="60"/>
      <c r="BHL11" s="60"/>
      <c r="BHM11" s="60"/>
      <c r="BHN11" s="60"/>
      <c r="BHO11" s="60"/>
      <c r="BHP11" s="60"/>
      <c r="BHQ11" s="60"/>
      <c r="BHR11" s="60"/>
      <c r="BHS11" s="60"/>
      <c r="BHT11" s="60"/>
      <c r="BHU11" s="60"/>
      <c r="BHV11" s="60"/>
      <c r="BHW11" s="60"/>
      <c r="BHX11" s="60"/>
      <c r="BHY11" s="60"/>
      <c r="BHZ11" s="60"/>
      <c r="BIA11" s="60"/>
      <c r="BIB11" s="60"/>
      <c r="BIC11" s="60"/>
      <c r="BID11" s="60"/>
      <c r="BIE11" s="60"/>
      <c r="BIF11" s="60"/>
      <c r="BIG11" s="60"/>
      <c r="BIH11" s="60"/>
      <c r="BII11" s="60"/>
      <c r="BIJ11" s="60"/>
      <c r="BIK11" s="60"/>
      <c r="BIL11" s="60"/>
      <c r="BIM11" s="60"/>
      <c r="BIN11" s="60"/>
      <c r="BIO11" s="60"/>
      <c r="BIP11" s="60"/>
      <c r="BIQ11" s="60"/>
      <c r="BIR11" s="60"/>
      <c r="BIS11" s="60"/>
      <c r="BIT11" s="60"/>
      <c r="BIU11" s="60"/>
      <c r="BIV11" s="60"/>
      <c r="BIW11" s="60"/>
      <c r="BIX11" s="60"/>
      <c r="BIY11" s="60"/>
      <c r="BIZ11" s="60"/>
      <c r="BJA11" s="60"/>
      <c r="BJB11" s="60"/>
      <c r="BJC11" s="60"/>
      <c r="BJD11" s="60"/>
      <c r="BJE11" s="60"/>
      <c r="BJF11" s="60"/>
      <c r="BJG11" s="60"/>
      <c r="BJH11" s="60"/>
      <c r="BJI11" s="60"/>
      <c r="BJJ11" s="60"/>
      <c r="BJK11" s="60"/>
      <c r="BJL11" s="60"/>
      <c r="BJM11" s="60"/>
      <c r="BJN11" s="60"/>
      <c r="BJO11" s="60"/>
      <c r="BJP11" s="60"/>
      <c r="BJQ11" s="60"/>
      <c r="BJR11" s="60"/>
      <c r="BJS11" s="60"/>
      <c r="BJT11" s="60"/>
      <c r="BJU11" s="60"/>
      <c r="BJV11" s="60"/>
      <c r="BJW11" s="60"/>
      <c r="BJX11" s="60"/>
      <c r="BJY11" s="60"/>
      <c r="BJZ11" s="60"/>
      <c r="BKA11" s="60"/>
      <c r="BKB11" s="60"/>
      <c r="BKC11" s="60"/>
      <c r="BKD11" s="60"/>
      <c r="BKE11" s="60"/>
      <c r="BKF11" s="60"/>
      <c r="BKG11" s="60"/>
      <c r="BKH11" s="60"/>
      <c r="BKI11" s="60"/>
      <c r="BKJ11" s="60"/>
      <c r="BKK11" s="60"/>
      <c r="BKL11" s="60"/>
      <c r="BKM11" s="60"/>
      <c r="BKN11" s="60"/>
      <c r="BKO11" s="60"/>
      <c r="BKP11" s="60"/>
      <c r="BKQ11" s="60"/>
      <c r="BKR11" s="60"/>
      <c r="BKS11" s="60"/>
      <c r="BKT11" s="60"/>
      <c r="BKU11" s="60"/>
      <c r="BKV11" s="60"/>
      <c r="BKW11" s="60"/>
      <c r="BKX11" s="60"/>
      <c r="BKY11" s="60"/>
      <c r="BKZ11" s="60"/>
      <c r="BLA11" s="60"/>
      <c r="BLB11" s="60"/>
      <c r="BLC11" s="60"/>
      <c r="BLD11" s="60"/>
      <c r="BLE11" s="60"/>
      <c r="BLF11" s="60"/>
      <c r="BLG11" s="60"/>
      <c r="BLH11" s="60"/>
      <c r="BLI11" s="60"/>
      <c r="BLJ11" s="60"/>
      <c r="BLK11" s="60"/>
      <c r="BLL11" s="60"/>
      <c r="BLM11" s="60"/>
      <c r="BLN11" s="60"/>
      <c r="BLO11" s="60"/>
      <c r="BLP11" s="60"/>
      <c r="BLQ11" s="60"/>
      <c r="BLR11" s="60"/>
      <c r="BLS11" s="60"/>
      <c r="BLT11" s="60"/>
      <c r="BLU11" s="60"/>
      <c r="BLV11" s="60"/>
      <c r="BLW11" s="60"/>
      <c r="BLX11" s="60"/>
      <c r="BLY11" s="60"/>
      <c r="BLZ11" s="60"/>
      <c r="BMA11" s="60"/>
      <c r="BMB11" s="60"/>
      <c r="BMC11" s="60"/>
      <c r="BMD11" s="60"/>
      <c r="BME11" s="60"/>
      <c r="BMF11" s="60"/>
      <c r="BMG11" s="60"/>
      <c r="BMH11" s="60"/>
      <c r="BMI11" s="60"/>
      <c r="BMJ11" s="60"/>
      <c r="BMK11" s="60"/>
      <c r="BML11" s="60"/>
      <c r="BMM11" s="60"/>
      <c r="BMN11" s="60"/>
      <c r="BMO11" s="60"/>
      <c r="BMP11" s="60"/>
      <c r="BMQ11" s="60"/>
      <c r="BMR11" s="60"/>
      <c r="BMS11" s="60"/>
      <c r="BMT11" s="60"/>
      <c r="BMU11" s="60"/>
      <c r="BMV11" s="60"/>
      <c r="BMW11" s="60"/>
      <c r="BMX11" s="60"/>
      <c r="BMY11" s="60"/>
      <c r="BMZ11" s="60"/>
      <c r="BNA11" s="60"/>
      <c r="BNB11" s="60"/>
      <c r="BNC11" s="60"/>
      <c r="BND11" s="60"/>
      <c r="BNE11" s="60"/>
      <c r="BNF11" s="60"/>
      <c r="BNG11" s="60"/>
      <c r="BNH11" s="60"/>
      <c r="BNI11" s="60"/>
      <c r="BNJ11" s="60"/>
      <c r="BNK11" s="60"/>
      <c r="BNL11" s="60"/>
      <c r="BNM11" s="60"/>
      <c r="BNN11" s="60"/>
      <c r="BNO11" s="60"/>
      <c r="BNP11" s="60"/>
      <c r="BNQ11" s="60"/>
      <c r="BNR11" s="60"/>
      <c r="BNS11" s="60"/>
      <c r="BNT11" s="60"/>
      <c r="BNU11" s="60"/>
      <c r="BNV11" s="60"/>
      <c r="BNW11" s="60"/>
      <c r="BNX11" s="60"/>
      <c r="BNY11" s="60"/>
      <c r="BNZ11" s="60"/>
      <c r="BOA11" s="60"/>
      <c r="BOB11" s="60"/>
      <c r="BOC11" s="60"/>
      <c r="BOD11" s="60"/>
      <c r="BOE11" s="60"/>
      <c r="BOF11" s="60"/>
      <c r="BOG11" s="60"/>
      <c r="BOH11" s="60"/>
      <c r="BOI11" s="60"/>
      <c r="BOJ11" s="60"/>
      <c r="BOK11" s="60"/>
      <c r="BOL11" s="60"/>
      <c r="BOM11" s="60"/>
      <c r="BON11" s="60"/>
      <c r="BOO11" s="60"/>
      <c r="BOP11" s="60"/>
      <c r="BOQ11" s="60"/>
      <c r="BOR11" s="60"/>
      <c r="BOS11" s="60"/>
      <c r="BOT11" s="60"/>
      <c r="BOU11" s="60"/>
      <c r="BOV11" s="60"/>
      <c r="BOW11" s="60"/>
      <c r="BOX11" s="60"/>
      <c r="BOY11" s="60"/>
      <c r="BOZ11" s="60"/>
      <c r="BPA11" s="60"/>
      <c r="BPB11" s="60"/>
      <c r="BPC11" s="60"/>
      <c r="BPD11" s="60"/>
      <c r="BPE11" s="60"/>
      <c r="BPF11" s="60"/>
      <c r="BPG11" s="60"/>
      <c r="BPH11" s="60"/>
      <c r="BPI11" s="60"/>
      <c r="BPJ11" s="60"/>
      <c r="BPK11" s="60"/>
      <c r="BPL11" s="60"/>
      <c r="BPM11" s="60"/>
      <c r="BPN11" s="60"/>
      <c r="BPO11" s="60"/>
      <c r="BPP11" s="60"/>
      <c r="BPQ11" s="60"/>
      <c r="BPR11" s="60"/>
      <c r="BPS11" s="60"/>
      <c r="BPT11" s="60"/>
      <c r="BPU11" s="60"/>
      <c r="BPV11" s="60"/>
      <c r="BPW11" s="60"/>
      <c r="BPX11" s="60"/>
      <c r="BPY11" s="60"/>
      <c r="BPZ11" s="60"/>
      <c r="BQA11" s="60"/>
      <c r="BQB11" s="60"/>
      <c r="BQC11" s="60"/>
      <c r="BQD11" s="60"/>
      <c r="BQE11" s="60"/>
      <c r="BQF11" s="60"/>
      <c r="BQG11" s="60"/>
      <c r="BQH11" s="60"/>
      <c r="BQI11" s="60"/>
      <c r="BQJ11" s="60"/>
      <c r="BQK11" s="60"/>
      <c r="BQL11" s="60"/>
      <c r="BQM11" s="60"/>
      <c r="BQN11" s="60"/>
      <c r="BQO11" s="60"/>
      <c r="BQP11" s="60"/>
      <c r="BQQ11" s="60"/>
      <c r="BQR11" s="60"/>
      <c r="BQS11" s="60"/>
      <c r="BQT11" s="60"/>
      <c r="BQU11" s="60"/>
      <c r="BQV11" s="60"/>
      <c r="BQW11" s="60"/>
      <c r="BQX11" s="60"/>
      <c r="BQY11" s="60"/>
      <c r="BQZ11" s="60"/>
      <c r="BRA11" s="60"/>
      <c r="BRB11" s="60"/>
      <c r="BRC11" s="60"/>
      <c r="BRD11" s="60"/>
      <c r="BRE11" s="60"/>
      <c r="BRF11" s="60"/>
      <c r="BRG11" s="60"/>
      <c r="BRH11" s="60"/>
      <c r="BRI11" s="60"/>
      <c r="BRJ11" s="60"/>
      <c r="BRK11" s="60"/>
      <c r="BRL11" s="60"/>
      <c r="BRM11" s="60"/>
      <c r="BRN11" s="60"/>
      <c r="BRO11" s="60"/>
      <c r="BRP11" s="60"/>
      <c r="BRQ11" s="60"/>
      <c r="BRR11" s="60"/>
      <c r="BRS11" s="60"/>
      <c r="BRT11" s="60"/>
      <c r="BRU11" s="60"/>
      <c r="BRV11" s="60"/>
      <c r="BRW11" s="60"/>
      <c r="BRX11" s="60"/>
      <c r="BRY11" s="60"/>
      <c r="BRZ11" s="60"/>
      <c r="BSA11" s="60"/>
      <c r="BSB11" s="60"/>
      <c r="BSC11" s="60"/>
      <c r="BSD11" s="60"/>
      <c r="BSE11" s="60"/>
      <c r="BSF11" s="60"/>
      <c r="BSG11" s="60"/>
      <c r="BSH11" s="60"/>
      <c r="BSI11" s="60"/>
      <c r="BSJ11" s="60"/>
      <c r="BSK11" s="60"/>
      <c r="BSL11" s="60"/>
      <c r="BSM11" s="60"/>
      <c r="BSN11" s="60"/>
      <c r="BSO11" s="60"/>
      <c r="BSP11" s="60"/>
      <c r="BSQ11" s="60"/>
      <c r="BSR11" s="60"/>
      <c r="BSS11" s="60"/>
      <c r="BST11" s="60"/>
      <c r="BSU11" s="60"/>
      <c r="BSV11" s="60"/>
      <c r="BSW11" s="60"/>
      <c r="BSX11" s="60"/>
      <c r="BSY11" s="60"/>
      <c r="BSZ11" s="60"/>
      <c r="BTA11" s="60"/>
      <c r="BTB11" s="60"/>
      <c r="BTC11" s="60"/>
      <c r="BTD11" s="60"/>
      <c r="BTE11" s="60"/>
      <c r="BTF11" s="60"/>
      <c r="BTG11" s="60"/>
      <c r="BTH11" s="60"/>
      <c r="BTI11" s="60"/>
      <c r="BTJ11" s="60"/>
      <c r="BTK11" s="60"/>
      <c r="BTL11" s="60"/>
      <c r="BTM11" s="60"/>
      <c r="BTN11" s="60"/>
      <c r="BTO11" s="60"/>
      <c r="BTP11" s="60"/>
      <c r="BTQ11" s="60"/>
      <c r="BTR11" s="60"/>
      <c r="BTS11" s="60"/>
      <c r="BTT11" s="60"/>
      <c r="BTU11" s="60"/>
      <c r="BTV11" s="60"/>
      <c r="BTW11" s="60"/>
      <c r="BTX11" s="60"/>
      <c r="BTY11" s="60"/>
      <c r="BTZ11" s="60"/>
      <c r="BUA11" s="60"/>
      <c r="BUB11" s="60"/>
      <c r="BUC11" s="60"/>
      <c r="BUD11" s="60"/>
      <c r="BUE11" s="60"/>
      <c r="BUF11" s="60"/>
      <c r="BUG11" s="60"/>
      <c r="BUH11" s="60"/>
      <c r="BUI11" s="60"/>
      <c r="BUJ11" s="60"/>
      <c r="BUK11" s="60"/>
      <c r="BUL11" s="60"/>
      <c r="BUM11" s="60"/>
      <c r="BUN11" s="60"/>
      <c r="BUO11" s="60"/>
      <c r="BUP11" s="60"/>
      <c r="BUQ11" s="60"/>
      <c r="BUR11" s="60"/>
      <c r="BUS11" s="60"/>
      <c r="BUT11" s="60"/>
      <c r="BUU11" s="60"/>
      <c r="BUV11" s="60"/>
      <c r="BUW11" s="60"/>
      <c r="BUX11" s="60"/>
      <c r="BUY11" s="60"/>
      <c r="BUZ11" s="60"/>
      <c r="BVA11" s="60"/>
      <c r="BVB11" s="60"/>
      <c r="BVC11" s="60"/>
      <c r="BVD11" s="60"/>
      <c r="BVE11" s="60"/>
      <c r="BVF11" s="60"/>
      <c r="BVG11" s="60"/>
      <c r="BVH11" s="60"/>
      <c r="BVI11" s="60"/>
      <c r="BVJ11" s="60"/>
      <c r="BVK11" s="60"/>
      <c r="BVL11" s="60"/>
      <c r="BVM11" s="60"/>
      <c r="BVN11" s="60"/>
      <c r="BVO11" s="60"/>
      <c r="BVP11" s="60"/>
      <c r="BVQ11" s="60"/>
      <c r="BVR11" s="60"/>
      <c r="BVS11" s="60"/>
      <c r="BVT11" s="60"/>
      <c r="BVU11" s="60"/>
      <c r="BVV11" s="60"/>
      <c r="BVW11" s="60"/>
      <c r="BVX11" s="60"/>
      <c r="BVY11" s="60"/>
      <c r="BVZ11" s="60"/>
      <c r="BWA11" s="60"/>
      <c r="BWB11" s="60"/>
      <c r="BWC11" s="60"/>
      <c r="BWD11" s="60"/>
      <c r="BWE11" s="60"/>
      <c r="BWF11" s="60"/>
      <c r="BWG11" s="60"/>
      <c r="BWH11" s="60"/>
      <c r="BWI11" s="60"/>
      <c r="BWJ11" s="60"/>
      <c r="BWK11" s="60"/>
      <c r="BWL11" s="60"/>
    </row>
    <row r="12" spans="1:1962">
      <c r="A12" s="62"/>
      <c r="B12" s="62"/>
      <c r="C12" s="62"/>
      <c r="D12" s="62"/>
      <c r="E12" s="69"/>
      <c r="F12" s="62"/>
      <c r="G12" s="62"/>
      <c r="H12" s="62"/>
      <c r="I12" s="62"/>
    </row>
    <row r="13" spans="1:1962" s="47" customFormat="1">
      <c r="A13" s="78" t="s">
        <v>220</v>
      </c>
      <c r="B13" s="65"/>
      <c r="C13" s="65"/>
      <c r="D13" s="65"/>
      <c r="E13" s="69"/>
      <c r="F13" s="78" t="s">
        <v>220</v>
      </c>
      <c r="G13" s="65"/>
      <c r="H13" s="65"/>
      <c r="I13" s="65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  <c r="AMQ13" s="60"/>
      <c r="AMR13" s="60"/>
      <c r="AMS13" s="60"/>
      <c r="AMT13" s="60"/>
      <c r="AMU13" s="60"/>
      <c r="AMV13" s="60"/>
      <c r="AMW13" s="60"/>
      <c r="AMX13" s="60"/>
      <c r="AMY13" s="60"/>
      <c r="AMZ13" s="60"/>
      <c r="ANA13" s="60"/>
      <c r="ANB13" s="60"/>
      <c r="ANC13" s="60"/>
      <c r="AND13" s="60"/>
      <c r="ANE13" s="60"/>
      <c r="ANF13" s="60"/>
      <c r="ANG13" s="60"/>
      <c r="ANH13" s="60"/>
      <c r="ANI13" s="60"/>
      <c r="ANJ13" s="60"/>
      <c r="ANK13" s="60"/>
      <c r="ANL13" s="60"/>
      <c r="ANM13" s="60"/>
      <c r="ANN13" s="60"/>
      <c r="ANO13" s="60"/>
      <c r="ANP13" s="60"/>
      <c r="ANQ13" s="60"/>
      <c r="ANR13" s="60"/>
      <c r="ANS13" s="60"/>
      <c r="ANT13" s="60"/>
      <c r="ANU13" s="60"/>
      <c r="ANV13" s="60"/>
      <c r="ANW13" s="60"/>
      <c r="ANX13" s="60"/>
      <c r="ANY13" s="60"/>
      <c r="ANZ13" s="60"/>
      <c r="AOA13" s="60"/>
      <c r="AOB13" s="60"/>
      <c r="AOC13" s="60"/>
      <c r="AOD13" s="60"/>
      <c r="AOE13" s="60"/>
      <c r="AOF13" s="60"/>
      <c r="AOG13" s="60"/>
      <c r="AOH13" s="60"/>
      <c r="AOI13" s="60"/>
      <c r="AOJ13" s="60"/>
      <c r="AOK13" s="60"/>
      <c r="AOL13" s="60"/>
      <c r="AOM13" s="60"/>
      <c r="AON13" s="60"/>
      <c r="AOO13" s="60"/>
      <c r="AOP13" s="60"/>
      <c r="AOQ13" s="60"/>
      <c r="AOR13" s="60"/>
      <c r="AOS13" s="60"/>
      <c r="AOT13" s="60"/>
      <c r="AOU13" s="60"/>
      <c r="AOV13" s="60"/>
      <c r="AOW13" s="60"/>
      <c r="AOX13" s="60"/>
      <c r="AOY13" s="60"/>
      <c r="AOZ13" s="60"/>
      <c r="APA13" s="60"/>
      <c r="APB13" s="60"/>
      <c r="APC13" s="60"/>
      <c r="APD13" s="60"/>
      <c r="APE13" s="60"/>
      <c r="APF13" s="60"/>
      <c r="APG13" s="60"/>
      <c r="APH13" s="60"/>
      <c r="API13" s="60"/>
      <c r="APJ13" s="60"/>
      <c r="APK13" s="60"/>
      <c r="APL13" s="60"/>
      <c r="APM13" s="60"/>
      <c r="APN13" s="60"/>
      <c r="APO13" s="60"/>
      <c r="APP13" s="60"/>
      <c r="APQ13" s="60"/>
      <c r="APR13" s="60"/>
      <c r="APS13" s="60"/>
      <c r="APT13" s="60"/>
      <c r="APU13" s="60"/>
      <c r="APV13" s="60"/>
      <c r="APW13" s="60"/>
      <c r="APX13" s="60"/>
      <c r="APY13" s="60"/>
      <c r="APZ13" s="60"/>
      <c r="AQA13" s="60"/>
      <c r="AQB13" s="60"/>
      <c r="AQC13" s="60"/>
      <c r="AQD13" s="60"/>
      <c r="AQE13" s="60"/>
      <c r="AQF13" s="60"/>
      <c r="AQG13" s="60"/>
      <c r="AQH13" s="60"/>
      <c r="AQI13" s="60"/>
      <c r="AQJ13" s="60"/>
      <c r="AQK13" s="60"/>
      <c r="AQL13" s="60"/>
      <c r="AQM13" s="60"/>
      <c r="AQN13" s="60"/>
      <c r="AQO13" s="60"/>
      <c r="AQP13" s="60"/>
      <c r="AQQ13" s="60"/>
      <c r="AQR13" s="60"/>
      <c r="AQS13" s="60"/>
      <c r="AQT13" s="60"/>
      <c r="AQU13" s="60"/>
      <c r="AQV13" s="60"/>
      <c r="AQW13" s="60"/>
      <c r="AQX13" s="60"/>
      <c r="AQY13" s="60"/>
      <c r="AQZ13" s="60"/>
      <c r="ARA13" s="60"/>
      <c r="ARB13" s="60"/>
      <c r="ARC13" s="60"/>
      <c r="ARD13" s="60"/>
      <c r="ARE13" s="60"/>
      <c r="ARF13" s="60"/>
      <c r="ARG13" s="60"/>
      <c r="ARH13" s="60"/>
      <c r="ARI13" s="60"/>
      <c r="ARJ13" s="60"/>
      <c r="ARK13" s="60"/>
      <c r="ARL13" s="60"/>
      <c r="ARM13" s="60"/>
      <c r="ARN13" s="60"/>
      <c r="ARO13" s="60"/>
      <c r="ARP13" s="60"/>
      <c r="ARQ13" s="60"/>
      <c r="ARR13" s="60"/>
      <c r="ARS13" s="60"/>
      <c r="ART13" s="60"/>
      <c r="ARU13" s="60"/>
      <c r="ARV13" s="60"/>
      <c r="ARW13" s="60"/>
      <c r="ARX13" s="60"/>
      <c r="ARY13" s="60"/>
      <c r="ARZ13" s="60"/>
      <c r="ASA13" s="60"/>
      <c r="ASB13" s="60"/>
      <c r="ASC13" s="60"/>
      <c r="ASD13" s="60"/>
      <c r="ASE13" s="60"/>
      <c r="ASF13" s="60"/>
      <c r="ASG13" s="60"/>
      <c r="ASH13" s="60"/>
      <c r="ASI13" s="60"/>
      <c r="ASJ13" s="60"/>
      <c r="ASK13" s="60"/>
      <c r="ASL13" s="60"/>
      <c r="ASM13" s="60"/>
      <c r="ASN13" s="60"/>
      <c r="ASO13" s="60"/>
      <c r="ASP13" s="60"/>
      <c r="ASQ13" s="60"/>
      <c r="ASR13" s="60"/>
      <c r="ASS13" s="60"/>
      <c r="AST13" s="60"/>
      <c r="ASU13" s="60"/>
      <c r="ASV13" s="60"/>
      <c r="ASW13" s="60"/>
      <c r="ASX13" s="60"/>
      <c r="ASY13" s="60"/>
      <c r="ASZ13" s="60"/>
      <c r="ATA13" s="60"/>
      <c r="ATB13" s="60"/>
      <c r="ATC13" s="60"/>
      <c r="ATD13" s="60"/>
      <c r="ATE13" s="60"/>
      <c r="ATF13" s="60"/>
      <c r="ATG13" s="60"/>
      <c r="ATH13" s="60"/>
      <c r="ATI13" s="60"/>
      <c r="ATJ13" s="60"/>
      <c r="ATK13" s="60"/>
      <c r="ATL13" s="60"/>
      <c r="ATM13" s="60"/>
      <c r="ATN13" s="60"/>
      <c r="ATO13" s="60"/>
      <c r="ATP13" s="60"/>
      <c r="ATQ13" s="60"/>
      <c r="ATR13" s="60"/>
      <c r="ATS13" s="60"/>
      <c r="ATT13" s="60"/>
      <c r="ATU13" s="60"/>
      <c r="ATV13" s="60"/>
      <c r="ATW13" s="60"/>
      <c r="ATX13" s="60"/>
      <c r="ATY13" s="60"/>
      <c r="ATZ13" s="60"/>
      <c r="AUA13" s="60"/>
      <c r="AUB13" s="60"/>
      <c r="AUC13" s="60"/>
      <c r="AUD13" s="60"/>
      <c r="AUE13" s="60"/>
      <c r="AUF13" s="60"/>
      <c r="AUG13" s="60"/>
      <c r="AUH13" s="60"/>
      <c r="AUI13" s="60"/>
      <c r="AUJ13" s="60"/>
      <c r="AUK13" s="60"/>
      <c r="AUL13" s="60"/>
      <c r="AUM13" s="60"/>
      <c r="AUN13" s="60"/>
      <c r="AUO13" s="60"/>
      <c r="AUP13" s="60"/>
      <c r="AUQ13" s="60"/>
      <c r="AUR13" s="60"/>
      <c r="AUS13" s="60"/>
      <c r="AUT13" s="60"/>
      <c r="AUU13" s="60"/>
      <c r="AUV13" s="60"/>
      <c r="AUW13" s="60"/>
      <c r="AUX13" s="60"/>
      <c r="AUY13" s="60"/>
      <c r="AUZ13" s="60"/>
      <c r="AVA13" s="60"/>
      <c r="AVB13" s="60"/>
      <c r="AVC13" s="60"/>
      <c r="AVD13" s="60"/>
      <c r="AVE13" s="60"/>
      <c r="AVF13" s="60"/>
      <c r="AVG13" s="60"/>
      <c r="AVH13" s="60"/>
      <c r="AVI13" s="60"/>
      <c r="AVJ13" s="60"/>
      <c r="AVK13" s="60"/>
      <c r="AVL13" s="60"/>
      <c r="AVM13" s="60"/>
      <c r="AVN13" s="60"/>
      <c r="AVO13" s="60"/>
      <c r="AVP13" s="60"/>
      <c r="AVQ13" s="60"/>
      <c r="AVR13" s="60"/>
      <c r="AVS13" s="60"/>
      <c r="AVT13" s="60"/>
      <c r="AVU13" s="60"/>
      <c r="AVV13" s="60"/>
      <c r="AVW13" s="60"/>
      <c r="AVX13" s="60"/>
      <c r="AVY13" s="60"/>
      <c r="AVZ13" s="60"/>
      <c r="AWA13" s="60"/>
      <c r="AWB13" s="60"/>
      <c r="AWC13" s="60"/>
      <c r="AWD13" s="60"/>
      <c r="AWE13" s="60"/>
      <c r="AWF13" s="60"/>
      <c r="AWG13" s="60"/>
      <c r="AWH13" s="60"/>
      <c r="AWI13" s="60"/>
      <c r="AWJ13" s="60"/>
      <c r="AWK13" s="60"/>
      <c r="AWL13" s="60"/>
      <c r="AWM13" s="60"/>
      <c r="AWN13" s="60"/>
      <c r="AWO13" s="60"/>
      <c r="AWP13" s="60"/>
      <c r="AWQ13" s="60"/>
      <c r="AWR13" s="60"/>
      <c r="AWS13" s="60"/>
      <c r="AWT13" s="60"/>
      <c r="AWU13" s="60"/>
      <c r="AWV13" s="60"/>
      <c r="AWW13" s="60"/>
      <c r="AWX13" s="60"/>
      <c r="AWY13" s="60"/>
      <c r="AWZ13" s="60"/>
      <c r="AXA13" s="60"/>
      <c r="AXB13" s="60"/>
      <c r="AXC13" s="60"/>
      <c r="AXD13" s="60"/>
      <c r="AXE13" s="60"/>
      <c r="AXF13" s="60"/>
      <c r="AXG13" s="60"/>
      <c r="AXH13" s="60"/>
      <c r="AXI13" s="60"/>
      <c r="AXJ13" s="60"/>
      <c r="AXK13" s="60"/>
      <c r="AXL13" s="60"/>
      <c r="AXM13" s="60"/>
      <c r="AXN13" s="60"/>
      <c r="AXO13" s="60"/>
      <c r="AXP13" s="60"/>
      <c r="AXQ13" s="60"/>
      <c r="AXR13" s="60"/>
      <c r="AXS13" s="60"/>
      <c r="AXT13" s="60"/>
      <c r="AXU13" s="60"/>
      <c r="AXV13" s="60"/>
      <c r="AXW13" s="60"/>
      <c r="AXX13" s="60"/>
      <c r="AXY13" s="60"/>
      <c r="AXZ13" s="60"/>
      <c r="AYA13" s="60"/>
      <c r="AYB13" s="60"/>
      <c r="AYC13" s="60"/>
      <c r="AYD13" s="60"/>
      <c r="AYE13" s="60"/>
      <c r="AYF13" s="60"/>
      <c r="AYG13" s="60"/>
      <c r="AYH13" s="60"/>
      <c r="AYI13" s="60"/>
      <c r="AYJ13" s="60"/>
      <c r="AYK13" s="60"/>
      <c r="AYL13" s="60"/>
      <c r="AYM13" s="60"/>
      <c r="AYN13" s="60"/>
      <c r="AYO13" s="60"/>
      <c r="AYP13" s="60"/>
      <c r="AYQ13" s="60"/>
      <c r="AYR13" s="60"/>
      <c r="AYS13" s="60"/>
      <c r="AYT13" s="60"/>
      <c r="AYU13" s="60"/>
      <c r="AYV13" s="60"/>
      <c r="AYW13" s="60"/>
      <c r="AYX13" s="60"/>
      <c r="AYY13" s="60"/>
      <c r="AYZ13" s="60"/>
      <c r="AZA13" s="60"/>
      <c r="AZB13" s="60"/>
      <c r="AZC13" s="60"/>
      <c r="AZD13" s="60"/>
      <c r="AZE13" s="60"/>
      <c r="AZF13" s="60"/>
      <c r="AZG13" s="60"/>
      <c r="AZH13" s="60"/>
      <c r="AZI13" s="60"/>
      <c r="AZJ13" s="60"/>
      <c r="AZK13" s="60"/>
      <c r="AZL13" s="60"/>
      <c r="AZM13" s="60"/>
      <c r="AZN13" s="60"/>
      <c r="AZO13" s="60"/>
      <c r="AZP13" s="60"/>
      <c r="AZQ13" s="60"/>
      <c r="AZR13" s="60"/>
      <c r="AZS13" s="60"/>
      <c r="AZT13" s="60"/>
      <c r="AZU13" s="60"/>
      <c r="AZV13" s="60"/>
      <c r="AZW13" s="60"/>
      <c r="AZX13" s="60"/>
      <c r="AZY13" s="60"/>
      <c r="AZZ13" s="60"/>
      <c r="BAA13" s="60"/>
      <c r="BAB13" s="60"/>
      <c r="BAC13" s="60"/>
      <c r="BAD13" s="60"/>
      <c r="BAE13" s="60"/>
      <c r="BAF13" s="60"/>
      <c r="BAG13" s="60"/>
      <c r="BAH13" s="60"/>
      <c r="BAI13" s="60"/>
      <c r="BAJ13" s="60"/>
      <c r="BAK13" s="60"/>
      <c r="BAL13" s="60"/>
      <c r="BAM13" s="60"/>
      <c r="BAN13" s="60"/>
      <c r="BAO13" s="60"/>
      <c r="BAP13" s="60"/>
      <c r="BAQ13" s="60"/>
      <c r="BAR13" s="60"/>
      <c r="BAS13" s="60"/>
      <c r="BAT13" s="60"/>
      <c r="BAU13" s="60"/>
      <c r="BAV13" s="60"/>
      <c r="BAW13" s="60"/>
      <c r="BAX13" s="60"/>
      <c r="BAY13" s="60"/>
      <c r="BAZ13" s="60"/>
      <c r="BBA13" s="60"/>
      <c r="BBB13" s="60"/>
      <c r="BBC13" s="60"/>
      <c r="BBD13" s="60"/>
      <c r="BBE13" s="60"/>
      <c r="BBF13" s="60"/>
      <c r="BBG13" s="60"/>
      <c r="BBH13" s="60"/>
      <c r="BBI13" s="60"/>
      <c r="BBJ13" s="60"/>
      <c r="BBK13" s="60"/>
      <c r="BBL13" s="60"/>
      <c r="BBM13" s="60"/>
      <c r="BBN13" s="60"/>
      <c r="BBO13" s="60"/>
      <c r="BBP13" s="60"/>
      <c r="BBQ13" s="60"/>
      <c r="BBR13" s="60"/>
      <c r="BBS13" s="60"/>
      <c r="BBT13" s="60"/>
      <c r="BBU13" s="60"/>
      <c r="BBV13" s="60"/>
      <c r="BBW13" s="60"/>
      <c r="BBX13" s="60"/>
      <c r="BBY13" s="60"/>
      <c r="BBZ13" s="60"/>
      <c r="BCA13" s="60"/>
      <c r="BCB13" s="60"/>
      <c r="BCC13" s="60"/>
      <c r="BCD13" s="60"/>
      <c r="BCE13" s="60"/>
      <c r="BCF13" s="60"/>
      <c r="BCG13" s="60"/>
      <c r="BCH13" s="60"/>
      <c r="BCI13" s="60"/>
      <c r="BCJ13" s="60"/>
      <c r="BCK13" s="60"/>
      <c r="BCL13" s="60"/>
      <c r="BCM13" s="60"/>
      <c r="BCN13" s="60"/>
      <c r="BCO13" s="60"/>
      <c r="BCP13" s="60"/>
      <c r="BCQ13" s="60"/>
      <c r="BCR13" s="60"/>
      <c r="BCS13" s="60"/>
      <c r="BCT13" s="60"/>
      <c r="BCU13" s="60"/>
      <c r="BCV13" s="60"/>
      <c r="BCW13" s="60"/>
      <c r="BCX13" s="60"/>
      <c r="BCY13" s="60"/>
      <c r="BCZ13" s="60"/>
      <c r="BDA13" s="60"/>
      <c r="BDB13" s="60"/>
      <c r="BDC13" s="60"/>
      <c r="BDD13" s="60"/>
      <c r="BDE13" s="60"/>
      <c r="BDF13" s="60"/>
      <c r="BDG13" s="60"/>
      <c r="BDH13" s="60"/>
      <c r="BDI13" s="60"/>
      <c r="BDJ13" s="60"/>
      <c r="BDK13" s="60"/>
      <c r="BDL13" s="60"/>
      <c r="BDM13" s="60"/>
      <c r="BDN13" s="60"/>
      <c r="BDO13" s="60"/>
      <c r="BDP13" s="60"/>
      <c r="BDQ13" s="60"/>
      <c r="BDR13" s="60"/>
      <c r="BDS13" s="60"/>
      <c r="BDT13" s="60"/>
      <c r="BDU13" s="60"/>
      <c r="BDV13" s="60"/>
      <c r="BDW13" s="60"/>
      <c r="BDX13" s="60"/>
      <c r="BDY13" s="60"/>
      <c r="BDZ13" s="60"/>
      <c r="BEA13" s="60"/>
      <c r="BEB13" s="60"/>
      <c r="BEC13" s="60"/>
      <c r="BED13" s="60"/>
      <c r="BEE13" s="60"/>
      <c r="BEF13" s="60"/>
      <c r="BEG13" s="60"/>
      <c r="BEH13" s="60"/>
      <c r="BEI13" s="60"/>
      <c r="BEJ13" s="60"/>
      <c r="BEK13" s="60"/>
      <c r="BEL13" s="60"/>
      <c r="BEM13" s="60"/>
      <c r="BEN13" s="60"/>
      <c r="BEO13" s="60"/>
      <c r="BEP13" s="60"/>
      <c r="BEQ13" s="60"/>
      <c r="BER13" s="60"/>
      <c r="BES13" s="60"/>
      <c r="BET13" s="60"/>
      <c r="BEU13" s="60"/>
      <c r="BEV13" s="60"/>
      <c r="BEW13" s="60"/>
      <c r="BEX13" s="60"/>
      <c r="BEY13" s="60"/>
      <c r="BEZ13" s="60"/>
      <c r="BFA13" s="60"/>
      <c r="BFB13" s="60"/>
      <c r="BFC13" s="60"/>
      <c r="BFD13" s="60"/>
      <c r="BFE13" s="60"/>
      <c r="BFF13" s="60"/>
      <c r="BFG13" s="60"/>
      <c r="BFH13" s="60"/>
      <c r="BFI13" s="60"/>
      <c r="BFJ13" s="60"/>
      <c r="BFK13" s="60"/>
      <c r="BFL13" s="60"/>
      <c r="BFM13" s="60"/>
      <c r="BFN13" s="60"/>
      <c r="BFO13" s="60"/>
      <c r="BFP13" s="60"/>
      <c r="BFQ13" s="60"/>
      <c r="BFR13" s="60"/>
      <c r="BFS13" s="60"/>
      <c r="BFT13" s="60"/>
      <c r="BFU13" s="60"/>
      <c r="BFV13" s="60"/>
      <c r="BFW13" s="60"/>
      <c r="BFX13" s="60"/>
      <c r="BFY13" s="60"/>
      <c r="BFZ13" s="60"/>
      <c r="BGA13" s="60"/>
      <c r="BGB13" s="60"/>
      <c r="BGC13" s="60"/>
      <c r="BGD13" s="60"/>
      <c r="BGE13" s="60"/>
      <c r="BGF13" s="60"/>
      <c r="BGG13" s="60"/>
      <c r="BGH13" s="60"/>
      <c r="BGI13" s="60"/>
      <c r="BGJ13" s="60"/>
      <c r="BGK13" s="60"/>
      <c r="BGL13" s="60"/>
      <c r="BGM13" s="60"/>
      <c r="BGN13" s="60"/>
      <c r="BGO13" s="60"/>
      <c r="BGP13" s="60"/>
      <c r="BGQ13" s="60"/>
      <c r="BGR13" s="60"/>
      <c r="BGS13" s="60"/>
      <c r="BGT13" s="60"/>
      <c r="BGU13" s="60"/>
      <c r="BGV13" s="60"/>
      <c r="BGW13" s="60"/>
      <c r="BGX13" s="60"/>
      <c r="BGY13" s="60"/>
      <c r="BGZ13" s="60"/>
      <c r="BHA13" s="60"/>
      <c r="BHB13" s="60"/>
      <c r="BHC13" s="60"/>
      <c r="BHD13" s="60"/>
      <c r="BHE13" s="60"/>
      <c r="BHF13" s="60"/>
      <c r="BHG13" s="60"/>
      <c r="BHH13" s="60"/>
      <c r="BHI13" s="60"/>
      <c r="BHJ13" s="60"/>
      <c r="BHK13" s="60"/>
      <c r="BHL13" s="60"/>
      <c r="BHM13" s="60"/>
      <c r="BHN13" s="60"/>
      <c r="BHO13" s="60"/>
      <c r="BHP13" s="60"/>
      <c r="BHQ13" s="60"/>
      <c r="BHR13" s="60"/>
      <c r="BHS13" s="60"/>
      <c r="BHT13" s="60"/>
      <c r="BHU13" s="60"/>
      <c r="BHV13" s="60"/>
      <c r="BHW13" s="60"/>
      <c r="BHX13" s="60"/>
      <c r="BHY13" s="60"/>
      <c r="BHZ13" s="60"/>
      <c r="BIA13" s="60"/>
      <c r="BIB13" s="60"/>
      <c r="BIC13" s="60"/>
      <c r="BID13" s="60"/>
      <c r="BIE13" s="60"/>
      <c r="BIF13" s="60"/>
      <c r="BIG13" s="60"/>
      <c r="BIH13" s="60"/>
      <c r="BII13" s="60"/>
      <c r="BIJ13" s="60"/>
      <c r="BIK13" s="60"/>
      <c r="BIL13" s="60"/>
      <c r="BIM13" s="60"/>
      <c r="BIN13" s="60"/>
      <c r="BIO13" s="60"/>
      <c r="BIP13" s="60"/>
      <c r="BIQ13" s="60"/>
      <c r="BIR13" s="60"/>
      <c r="BIS13" s="60"/>
      <c r="BIT13" s="60"/>
      <c r="BIU13" s="60"/>
      <c r="BIV13" s="60"/>
      <c r="BIW13" s="60"/>
      <c r="BIX13" s="60"/>
      <c r="BIY13" s="60"/>
      <c r="BIZ13" s="60"/>
      <c r="BJA13" s="60"/>
      <c r="BJB13" s="60"/>
      <c r="BJC13" s="60"/>
      <c r="BJD13" s="60"/>
      <c r="BJE13" s="60"/>
      <c r="BJF13" s="60"/>
      <c r="BJG13" s="60"/>
      <c r="BJH13" s="60"/>
      <c r="BJI13" s="60"/>
      <c r="BJJ13" s="60"/>
      <c r="BJK13" s="60"/>
      <c r="BJL13" s="60"/>
      <c r="BJM13" s="60"/>
      <c r="BJN13" s="60"/>
      <c r="BJO13" s="60"/>
      <c r="BJP13" s="60"/>
      <c r="BJQ13" s="60"/>
      <c r="BJR13" s="60"/>
      <c r="BJS13" s="60"/>
      <c r="BJT13" s="60"/>
      <c r="BJU13" s="60"/>
      <c r="BJV13" s="60"/>
      <c r="BJW13" s="60"/>
      <c r="BJX13" s="60"/>
      <c r="BJY13" s="60"/>
      <c r="BJZ13" s="60"/>
      <c r="BKA13" s="60"/>
      <c r="BKB13" s="60"/>
      <c r="BKC13" s="60"/>
      <c r="BKD13" s="60"/>
      <c r="BKE13" s="60"/>
      <c r="BKF13" s="60"/>
      <c r="BKG13" s="60"/>
      <c r="BKH13" s="60"/>
      <c r="BKI13" s="60"/>
      <c r="BKJ13" s="60"/>
      <c r="BKK13" s="60"/>
      <c r="BKL13" s="60"/>
      <c r="BKM13" s="60"/>
      <c r="BKN13" s="60"/>
      <c r="BKO13" s="60"/>
      <c r="BKP13" s="60"/>
      <c r="BKQ13" s="60"/>
      <c r="BKR13" s="60"/>
      <c r="BKS13" s="60"/>
      <c r="BKT13" s="60"/>
      <c r="BKU13" s="60"/>
      <c r="BKV13" s="60"/>
      <c r="BKW13" s="60"/>
      <c r="BKX13" s="60"/>
      <c r="BKY13" s="60"/>
      <c r="BKZ13" s="60"/>
      <c r="BLA13" s="60"/>
      <c r="BLB13" s="60"/>
      <c r="BLC13" s="60"/>
      <c r="BLD13" s="60"/>
      <c r="BLE13" s="60"/>
      <c r="BLF13" s="60"/>
      <c r="BLG13" s="60"/>
      <c r="BLH13" s="60"/>
      <c r="BLI13" s="60"/>
      <c r="BLJ13" s="60"/>
      <c r="BLK13" s="60"/>
      <c r="BLL13" s="60"/>
      <c r="BLM13" s="60"/>
      <c r="BLN13" s="60"/>
      <c r="BLO13" s="60"/>
      <c r="BLP13" s="60"/>
      <c r="BLQ13" s="60"/>
      <c r="BLR13" s="60"/>
      <c r="BLS13" s="60"/>
      <c r="BLT13" s="60"/>
      <c r="BLU13" s="60"/>
      <c r="BLV13" s="60"/>
      <c r="BLW13" s="60"/>
      <c r="BLX13" s="60"/>
      <c r="BLY13" s="60"/>
      <c r="BLZ13" s="60"/>
      <c r="BMA13" s="60"/>
      <c r="BMB13" s="60"/>
      <c r="BMC13" s="60"/>
      <c r="BMD13" s="60"/>
      <c r="BME13" s="60"/>
      <c r="BMF13" s="60"/>
      <c r="BMG13" s="60"/>
      <c r="BMH13" s="60"/>
      <c r="BMI13" s="60"/>
      <c r="BMJ13" s="60"/>
      <c r="BMK13" s="60"/>
      <c r="BML13" s="60"/>
      <c r="BMM13" s="60"/>
      <c r="BMN13" s="60"/>
      <c r="BMO13" s="60"/>
      <c r="BMP13" s="60"/>
      <c r="BMQ13" s="60"/>
      <c r="BMR13" s="60"/>
      <c r="BMS13" s="60"/>
      <c r="BMT13" s="60"/>
      <c r="BMU13" s="60"/>
      <c r="BMV13" s="60"/>
      <c r="BMW13" s="60"/>
      <c r="BMX13" s="60"/>
      <c r="BMY13" s="60"/>
      <c r="BMZ13" s="60"/>
      <c r="BNA13" s="60"/>
      <c r="BNB13" s="60"/>
      <c r="BNC13" s="60"/>
      <c r="BND13" s="60"/>
      <c r="BNE13" s="60"/>
      <c r="BNF13" s="60"/>
      <c r="BNG13" s="60"/>
      <c r="BNH13" s="60"/>
      <c r="BNI13" s="60"/>
      <c r="BNJ13" s="60"/>
      <c r="BNK13" s="60"/>
      <c r="BNL13" s="60"/>
      <c r="BNM13" s="60"/>
      <c r="BNN13" s="60"/>
      <c r="BNO13" s="60"/>
      <c r="BNP13" s="60"/>
      <c r="BNQ13" s="60"/>
      <c r="BNR13" s="60"/>
      <c r="BNS13" s="60"/>
      <c r="BNT13" s="60"/>
      <c r="BNU13" s="60"/>
      <c r="BNV13" s="60"/>
      <c r="BNW13" s="60"/>
      <c r="BNX13" s="60"/>
      <c r="BNY13" s="60"/>
      <c r="BNZ13" s="60"/>
      <c r="BOA13" s="60"/>
      <c r="BOB13" s="60"/>
      <c r="BOC13" s="60"/>
      <c r="BOD13" s="60"/>
      <c r="BOE13" s="60"/>
      <c r="BOF13" s="60"/>
      <c r="BOG13" s="60"/>
      <c r="BOH13" s="60"/>
      <c r="BOI13" s="60"/>
      <c r="BOJ13" s="60"/>
      <c r="BOK13" s="60"/>
      <c r="BOL13" s="60"/>
      <c r="BOM13" s="60"/>
      <c r="BON13" s="60"/>
      <c r="BOO13" s="60"/>
      <c r="BOP13" s="60"/>
      <c r="BOQ13" s="60"/>
      <c r="BOR13" s="60"/>
      <c r="BOS13" s="60"/>
      <c r="BOT13" s="60"/>
      <c r="BOU13" s="60"/>
      <c r="BOV13" s="60"/>
      <c r="BOW13" s="60"/>
      <c r="BOX13" s="60"/>
      <c r="BOY13" s="60"/>
      <c r="BOZ13" s="60"/>
      <c r="BPA13" s="60"/>
      <c r="BPB13" s="60"/>
      <c r="BPC13" s="60"/>
      <c r="BPD13" s="60"/>
      <c r="BPE13" s="60"/>
      <c r="BPF13" s="60"/>
      <c r="BPG13" s="60"/>
      <c r="BPH13" s="60"/>
      <c r="BPI13" s="60"/>
      <c r="BPJ13" s="60"/>
      <c r="BPK13" s="60"/>
      <c r="BPL13" s="60"/>
      <c r="BPM13" s="60"/>
      <c r="BPN13" s="60"/>
      <c r="BPO13" s="60"/>
      <c r="BPP13" s="60"/>
      <c r="BPQ13" s="60"/>
      <c r="BPR13" s="60"/>
      <c r="BPS13" s="60"/>
      <c r="BPT13" s="60"/>
      <c r="BPU13" s="60"/>
      <c r="BPV13" s="60"/>
      <c r="BPW13" s="60"/>
      <c r="BPX13" s="60"/>
      <c r="BPY13" s="60"/>
      <c r="BPZ13" s="60"/>
      <c r="BQA13" s="60"/>
      <c r="BQB13" s="60"/>
      <c r="BQC13" s="60"/>
      <c r="BQD13" s="60"/>
      <c r="BQE13" s="60"/>
      <c r="BQF13" s="60"/>
      <c r="BQG13" s="60"/>
      <c r="BQH13" s="60"/>
      <c r="BQI13" s="60"/>
      <c r="BQJ13" s="60"/>
      <c r="BQK13" s="60"/>
      <c r="BQL13" s="60"/>
      <c r="BQM13" s="60"/>
      <c r="BQN13" s="60"/>
      <c r="BQO13" s="60"/>
      <c r="BQP13" s="60"/>
      <c r="BQQ13" s="60"/>
      <c r="BQR13" s="60"/>
      <c r="BQS13" s="60"/>
      <c r="BQT13" s="60"/>
      <c r="BQU13" s="60"/>
      <c r="BQV13" s="60"/>
      <c r="BQW13" s="60"/>
      <c r="BQX13" s="60"/>
      <c r="BQY13" s="60"/>
      <c r="BQZ13" s="60"/>
      <c r="BRA13" s="60"/>
      <c r="BRB13" s="60"/>
      <c r="BRC13" s="60"/>
      <c r="BRD13" s="60"/>
      <c r="BRE13" s="60"/>
      <c r="BRF13" s="60"/>
      <c r="BRG13" s="60"/>
      <c r="BRH13" s="60"/>
      <c r="BRI13" s="60"/>
      <c r="BRJ13" s="60"/>
      <c r="BRK13" s="60"/>
      <c r="BRL13" s="60"/>
      <c r="BRM13" s="60"/>
      <c r="BRN13" s="60"/>
      <c r="BRO13" s="60"/>
      <c r="BRP13" s="60"/>
      <c r="BRQ13" s="60"/>
      <c r="BRR13" s="60"/>
      <c r="BRS13" s="60"/>
      <c r="BRT13" s="60"/>
      <c r="BRU13" s="60"/>
      <c r="BRV13" s="60"/>
      <c r="BRW13" s="60"/>
      <c r="BRX13" s="60"/>
      <c r="BRY13" s="60"/>
      <c r="BRZ13" s="60"/>
      <c r="BSA13" s="60"/>
      <c r="BSB13" s="60"/>
      <c r="BSC13" s="60"/>
      <c r="BSD13" s="60"/>
      <c r="BSE13" s="60"/>
      <c r="BSF13" s="60"/>
      <c r="BSG13" s="60"/>
      <c r="BSH13" s="60"/>
      <c r="BSI13" s="60"/>
      <c r="BSJ13" s="60"/>
      <c r="BSK13" s="60"/>
      <c r="BSL13" s="60"/>
      <c r="BSM13" s="60"/>
      <c r="BSN13" s="60"/>
      <c r="BSO13" s="60"/>
      <c r="BSP13" s="60"/>
      <c r="BSQ13" s="60"/>
      <c r="BSR13" s="60"/>
      <c r="BSS13" s="60"/>
      <c r="BST13" s="60"/>
      <c r="BSU13" s="60"/>
      <c r="BSV13" s="60"/>
      <c r="BSW13" s="60"/>
      <c r="BSX13" s="60"/>
      <c r="BSY13" s="60"/>
      <c r="BSZ13" s="60"/>
      <c r="BTA13" s="60"/>
      <c r="BTB13" s="60"/>
      <c r="BTC13" s="60"/>
      <c r="BTD13" s="60"/>
      <c r="BTE13" s="60"/>
      <c r="BTF13" s="60"/>
      <c r="BTG13" s="60"/>
      <c r="BTH13" s="60"/>
      <c r="BTI13" s="60"/>
      <c r="BTJ13" s="60"/>
      <c r="BTK13" s="60"/>
      <c r="BTL13" s="60"/>
      <c r="BTM13" s="60"/>
      <c r="BTN13" s="60"/>
      <c r="BTO13" s="60"/>
      <c r="BTP13" s="60"/>
      <c r="BTQ13" s="60"/>
      <c r="BTR13" s="60"/>
      <c r="BTS13" s="60"/>
      <c r="BTT13" s="60"/>
      <c r="BTU13" s="60"/>
      <c r="BTV13" s="60"/>
      <c r="BTW13" s="60"/>
      <c r="BTX13" s="60"/>
      <c r="BTY13" s="60"/>
      <c r="BTZ13" s="60"/>
      <c r="BUA13" s="60"/>
      <c r="BUB13" s="60"/>
      <c r="BUC13" s="60"/>
      <c r="BUD13" s="60"/>
      <c r="BUE13" s="60"/>
      <c r="BUF13" s="60"/>
      <c r="BUG13" s="60"/>
      <c r="BUH13" s="60"/>
      <c r="BUI13" s="60"/>
      <c r="BUJ13" s="60"/>
      <c r="BUK13" s="60"/>
      <c r="BUL13" s="60"/>
      <c r="BUM13" s="60"/>
      <c r="BUN13" s="60"/>
      <c r="BUO13" s="60"/>
      <c r="BUP13" s="60"/>
      <c r="BUQ13" s="60"/>
      <c r="BUR13" s="60"/>
      <c r="BUS13" s="60"/>
      <c r="BUT13" s="60"/>
      <c r="BUU13" s="60"/>
      <c r="BUV13" s="60"/>
      <c r="BUW13" s="60"/>
      <c r="BUX13" s="60"/>
      <c r="BUY13" s="60"/>
      <c r="BUZ13" s="60"/>
      <c r="BVA13" s="60"/>
      <c r="BVB13" s="60"/>
      <c r="BVC13" s="60"/>
      <c r="BVD13" s="60"/>
      <c r="BVE13" s="60"/>
      <c r="BVF13" s="60"/>
      <c r="BVG13" s="60"/>
      <c r="BVH13" s="60"/>
      <c r="BVI13" s="60"/>
      <c r="BVJ13" s="60"/>
      <c r="BVK13" s="60"/>
      <c r="BVL13" s="60"/>
      <c r="BVM13" s="60"/>
      <c r="BVN13" s="60"/>
      <c r="BVO13" s="60"/>
      <c r="BVP13" s="60"/>
      <c r="BVQ13" s="60"/>
      <c r="BVR13" s="60"/>
      <c r="BVS13" s="60"/>
      <c r="BVT13" s="60"/>
      <c r="BVU13" s="60"/>
      <c r="BVV13" s="60"/>
      <c r="BVW13" s="60"/>
      <c r="BVX13" s="60"/>
      <c r="BVY13" s="60"/>
      <c r="BVZ13" s="60"/>
      <c r="BWA13" s="60"/>
      <c r="BWB13" s="60"/>
      <c r="BWC13" s="60"/>
      <c r="BWD13" s="60"/>
      <c r="BWE13" s="60"/>
      <c r="BWF13" s="60"/>
      <c r="BWG13" s="60"/>
      <c r="BWH13" s="60"/>
      <c r="BWI13" s="60"/>
      <c r="BWJ13" s="60"/>
      <c r="BWK13" s="60"/>
      <c r="BWL13" s="60"/>
    </row>
    <row r="14" spans="1:1962" s="47" customFormat="1">
      <c r="A14" s="65" t="s">
        <v>221</v>
      </c>
      <c r="B14" s="65">
        <v>30000</v>
      </c>
      <c r="C14" s="65">
        <v>30000</v>
      </c>
      <c r="D14" s="65">
        <v>30000</v>
      </c>
      <c r="E14" s="69"/>
      <c r="F14" s="65" t="s">
        <v>221</v>
      </c>
      <c r="G14" s="65">
        <v>30000</v>
      </c>
      <c r="H14" s="65">
        <v>30000</v>
      </c>
      <c r="I14" s="65">
        <v>30000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  <c r="JB14" s="60"/>
      <c r="JC14" s="60"/>
      <c r="JD14" s="60"/>
      <c r="JE14" s="60"/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60"/>
      <c r="JS14" s="60"/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60"/>
      <c r="KG14" s="60"/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60"/>
      <c r="KU14" s="60"/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U14" s="60"/>
      <c r="LV14" s="60"/>
      <c r="LW14" s="60"/>
      <c r="LX14" s="60"/>
      <c r="LY14" s="60"/>
      <c r="LZ14" s="60"/>
      <c r="MA14" s="60"/>
      <c r="MB14" s="60"/>
      <c r="MC14" s="60"/>
      <c r="MD14" s="60"/>
      <c r="ME14" s="60"/>
      <c r="MF14" s="60"/>
      <c r="MG14" s="60"/>
      <c r="MH14" s="60"/>
      <c r="MI14" s="60"/>
      <c r="MJ14" s="60"/>
      <c r="MK14" s="60"/>
      <c r="ML14" s="60"/>
      <c r="MM14" s="60"/>
      <c r="MN14" s="60"/>
      <c r="MO14" s="60"/>
      <c r="MP14" s="60"/>
      <c r="MQ14" s="60"/>
      <c r="MR14" s="60"/>
      <c r="MS14" s="60"/>
      <c r="MT14" s="60"/>
      <c r="MU14" s="60"/>
      <c r="MV14" s="60"/>
      <c r="MW14" s="60"/>
      <c r="MX14" s="60"/>
      <c r="MY14" s="60"/>
      <c r="MZ14" s="60"/>
      <c r="NA14" s="60"/>
      <c r="NB14" s="60"/>
      <c r="NC14" s="60"/>
      <c r="ND14" s="60"/>
      <c r="NE14" s="60"/>
      <c r="NF14" s="60"/>
      <c r="NG14" s="60"/>
      <c r="NH14" s="60"/>
      <c r="NI14" s="60"/>
      <c r="NJ14" s="60"/>
      <c r="NK14" s="60"/>
      <c r="NL14" s="60"/>
      <c r="NM14" s="60"/>
      <c r="NN14" s="60"/>
      <c r="NO14" s="60"/>
      <c r="NP14" s="60"/>
      <c r="NQ14" s="60"/>
      <c r="NR14" s="60"/>
      <c r="NS14" s="60"/>
      <c r="NT14" s="60"/>
      <c r="NU14" s="60"/>
      <c r="NV14" s="60"/>
      <c r="NW14" s="60"/>
      <c r="NX14" s="60"/>
      <c r="NY14" s="60"/>
      <c r="NZ14" s="60"/>
      <c r="OA14" s="60"/>
      <c r="OB14" s="60"/>
      <c r="OC14" s="60"/>
      <c r="OD14" s="60"/>
      <c r="OE14" s="60"/>
      <c r="OF14" s="60"/>
      <c r="OG14" s="60"/>
      <c r="OH14" s="60"/>
      <c r="OI14" s="60"/>
      <c r="OJ14" s="60"/>
      <c r="OK14" s="60"/>
      <c r="OL14" s="60"/>
      <c r="OM14" s="60"/>
      <c r="ON14" s="60"/>
      <c r="OO14" s="60"/>
      <c r="OP14" s="60"/>
      <c r="OQ14" s="60"/>
      <c r="OR14" s="60"/>
      <c r="OS14" s="60"/>
      <c r="OT14" s="60"/>
      <c r="OU14" s="60"/>
      <c r="OV14" s="60"/>
      <c r="OW14" s="60"/>
      <c r="OX14" s="60"/>
      <c r="OY14" s="60"/>
      <c r="OZ14" s="60"/>
      <c r="PA14" s="60"/>
      <c r="PB14" s="60"/>
      <c r="PC14" s="60"/>
      <c r="PD14" s="60"/>
      <c r="PE14" s="60"/>
      <c r="PF14" s="60"/>
      <c r="PG14" s="60"/>
      <c r="PH14" s="60"/>
      <c r="PI14" s="60"/>
      <c r="PJ14" s="60"/>
      <c r="PK14" s="60"/>
      <c r="PL14" s="60"/>
      <c r="PM14" s="60"/>
      <c r="PN14" s="60"/>
      <c r="PO14" s="60"/>
      <c r="PP14" s="60"/>
      <c r="PQ14" s="60"/>
      <c r="PR14" s="60"/>
      <c r="PS14" s="60"/>
      <c r="PT14" s="60"/>
      <c r="PU14" s="60"/>
      <c r="PV14" s="60"/>
      <c r="PW14" s="60"/>
      <c r="PX14" s="60"/>
      <c r="PY14" s="60"/>
      <c r="PZ14" s="60"/>
      <c r="QA14" s="60"/>
      <c r="QB14" s="60"/>
      <c r="QC14" s="60"/>
      <c r="QD14" s="60"/>
      <c r="QE14" s="60"/>
      <c r="QF14" s="60"/>
      <c r="QG14" s="60"/>
      <c r="QH14" s="60"/>
      <c r="QI14" s="60"/>
      <c r="QJ14" s="60"/>
      <c r="QK14" s="60"/>
      <c r="QL14" s="60"/>
      <c r="QM14" s="60"/>
      <c r="QN14" s="60"/>
      <c r="QO14" s="60"/>
      <c r="QP14" s="60"/>
      <c r="QQ14" s="60"/>
      <c r="QR14" s="60"/>
      <c r="QS14" s="60"/>
      <c r="QT14" s="60"/>
      <c r="QU14" s="60"/>
      <c r="QV14" s="60"/>
      <c r="QW14" s="60"/>
      <c r="QX14" s="60"/>
      <c r="QY14" s="60"/>
      <c r="QZ14" s="60"/>
      <c r="RA14" s="60"/>
      <c r="RB14" s="60"/>
      <c r="RC14" s="60"/>
      <c r="RD14" s="60"/>
      <c r="RE14" s="60"/>
      <c r="RF14" s="60"/>
      <c r="RG14" s="60"/>
      <c r="RH14" s="60"/>
      <c r="RI14" s="60"/>
      <c r="RJ14" s="60"/>
      <c r="RK14" s="60"/>
      <c r="RL14" s="60"/>
      <c r="RM14" s="60"/>
      <c r="RN14" s="60"/>
      <c r="RO14" s="60"/>
      <c r="RP14" s="60"/>
      <c r="RQ14" s="60"/>
      <c r="RR14" s="60"/>
      <c r="RS14" s="60"/>
      <c r="RT14" s="60"/>
      <c r="RU14" s="60"/>
      <c r="RV14" s="60"/>
      <c r="RW14" s="60"/>
      <c r="RX14" s="60"/>
      <c r="RY14" s="60"/>
      <c r="RZ14" s="60"/>
      <c r="SA14" s="60"/>
      <c r="SB14" s="60"/>
      <c r="SC14" s="60"/>
      <c r="SD14" s="60"/>
      <c r="SE14" s="60"/>
      <c r="SF14" s="60"/>
      <c r="SG14" s="60"/>
      <c r="SH14" s="60"/>
      <c r="SI14" s="60"/>
      <c r="SJ14" s="60"/>
      <c r="SK14" s="60"/>
      <c r="SL14" s="60"/>
      <c r="SM14" s="60"/>
      <c r="SN14" s="60"/>
      <c r="SO14" s="60"/>
      <c r="SP14" s="60"/>
      <c r="SQ14" s="60"/>
      <c r="SR14" s="60"/>
      <c r="SS14" s="60"/>
      <c r="ST14" s="60"/>
      <c r="SU14" s="60"/>
      <c r="SV14" s="60"/>
      <c r="SW14" s="60"/>
      <c r="SX14" s="60"/>
      <c r="SY14" s="60"/>
      <c r="SZ14" s="60"/>
      <c r="TA14" s="60"/>
      <c r="TB14" s="60"/>
      <c r="TC14" s="60"/>
      <c r="TD14" s="60"/>
      <c r="TE14" s="60"/>
      <c r="TF14" s="60"/>
      <c r="TG14" s="60"/>
      <c r="TH14" s="60"/>
      <c r="TI14" s="60"/>
      <c r="TJ14" s="60"/>
      <c r="TK14" s="60"/>
      <c r="TL14" s="60"/>
      <c r="TM14" s="60"/>
      <c r="TN14" s="60"/>
      <c r="TO14" s="60"/>
      <c r="TP14" s="60"/>
      <c r="TQ14" s="60"/>
      <c r="TR14" s="60"/>
      <c r="TS14" s="60"/>
      <c r="TT14" s="60"/>
      <c r="TU14" s="60"/>
      <c r="TV14" s="60"/>
      <c r="TW14" s="60"/>
      <c r="TX14" s="60"/>
      <c r="TY14" s="60"/>
      <c r="TZ14" s="60"/>
      <c r="UA14" s="60"/>
      <c r="UB14" s="60"/>
      <c r="UC14" s="60"/>
      <c r="UD14" s="60"/>
      <c r="UE14" s="60"/>
      <c r="UF14" s="60"/>
      <c r="UG14" s="60"/>
      <c r="UH14" s="60"/>
      <c r="UI14" s="60"/>
      <c r="UJ14" s="60"/>
      <c r="UK14" s="60"/>
      <c r="UL14" s="60"/>
      <c r="UM14" s="60"/>
      <c r="UN14" s="60"/>
      <c r="UO14" s="60"/>
      <c r="UP14" s="60"/>
      <c r="UQ14" s="60"/>
      <c r="UR14" s="60"/>
      <c r="US14" s="60"/>
      <c r="UT14" s="60"/>
      <c r="UU14" s="60"/>
      <c r="UV14" s="60"/>
      <c r="UW14" s="60"/>
      <c r="UX14" s="60"/>
      <c r="UY14" s="60"/>
      <c r="UZ14" s="60"/>
      <c r="VA14" s="60"/>
      <c r="VB14" s="60"/>
      <c r="VC14" s="60"/>
      <c r="VD14" s="60"/>
      <c r="VE14" s="60"/>
      <c r="VF14" s="60"/>
      <c r="VG14" s="60"/>
      <c r="VH14" s="60"/>
      <c r="VI14" s="60"/>
      <c r="VJ14" s="60"/>
      <c r="VK14" s="60"/>
      <c r="VL14" s="60"/>
      <c r="VM14" s="60"/>
      <c r="VN14" s="60"/>
      <c r="VO14" s="60"/>
      <c r="VP14" s="60"/>
      <c r="VQ14" s="60"/>
      <c r="VR14" s="60"/>
      <c r="VS14" s="60"/>
      <c r="VT14" s="60"/>
      <c r="VU14" s="60"/>
      <c r="VV14" s="60"/>
      <c r="VW14" s="60"/>
      <c r="VX14" s="60"/>
      <c r="VY14" s="60"/>
      <c r="VZ14" s="60"/>
      <c r="WA14" s="60"/>
      <c r="WB14" s="60"/>
      <c r="WC14" s="60"/>
      <c r="WD14" s="60"/>
      <c r="WE14" s="60"/>
      <c r="WF14" s="60"/>
      <c r="WG14" s="60"/>
      <c r="WH14" s="60"/>
      <c r="WI14" s="60"/>
      <c r="WJ14" s="60"/>
      <c r="WK14" s="60"/>
      <c r="WL14" s="60"/>
      <c r="WM14" s="60"/>
      <c r="WN14" s="60"/>
      <c r="WO14" s="60"/>
      <c r="WP14" s="60"/>
      <c r="WQ14" s="60"/>
      <c r="WR14" s="60"/>
      <c r="WS14" s="60"/>
      <c r="WT14" s="60"/>
      <c r="WU14" s="60"/>
      <c r="WV14" s="60"/>
      <c r="WW14" s="60"/>
      <c r="WX14" s="60"/>
      <c r="WY14" s="60"/>
      <c r="WZ14" s="60"/>
      <c r="XA14" s="60"/>
      <c r="XB14" s="60"/>
      <c r="XC14" s="60"/>
      <c r="XD14" s="60"/>
      <c r="XE14" s="60"/>
      <c r="XF14" s="60"/>
      <c r="XG14" s="60"/>
      <c r="XH14" s="60"/>
      <c r="XI14" s="60"/>
      <c r="XJ14" s="60"/>
      <c r="XK14" s="60"/>
      <c r="XL14" s="60"/>
      <c r="XM14" s="60"/>
      <c r="XN14" s="60"/>
      <c r="XO14" s="60"/>
      <c r="XP14" s="60"/>
      <c r="XQ14" s="60"/>
      <c r="XR14" s="60"/>
      <c r="XS14" s="60"/>
      <c r="XT14" s="60"/>
      <c r="XU14" s="60"/>
      <c r="XV14" s="60"/>
      <c r="XW14" s="60"/>
      <c r="XX14" s="60"/>
      <c r="XY14" s="60"/>
      <c r="XZ14" s="60"/>
      <c r="YA14" s="60"/>
      <c r="YB14" s="60"/>
      <c r="YC14" s="60"/>
      <c r="YD14" s="60"/>
      <c r="YE14" s="60"/>
      <c r="YF14" s="60"/>
      <c r="YG14" s="60"/>
      <c r="YH14" s="60"/>
      <c r="YI14" s="60"/>
      <c r="YJ14" s="60"/>
      <c r="YK14" s="60"/>
      <c r="YL14" s="60"/>
      <c r="YM14" s="60"/>
      <c r="YN14" s="60"/>
      <c r="YO14" s="60"/>
      <c r="YP14" s="60"/>
      <c r="YQ14" s="60"/>
      <c r="YR14" s="60"/>
      <c r="YS14" s="60"/>
      <c r="YT14" s="60"/>
      <c r="YU14" s="60"/>
      <c r="YV14" s="60"/>
      <c r="YW14" s="60"/>
      <c r="YX14" s="60"/>
      <c r="YY14" s="60"/>
      <c r="YZ14" s="60"/>
      <c r="ZA14" s="60"/>
      <c r="ZB14" s="60"/>
      <c r="ZC14" s="60"/>
      <c r="ZD14" s="60"/>
      <c r="ZE14" s="60"/>
      <c r="ZF14" s="60"/>
      <c r="ZG14" s="60"/>
      <c r="ZH14" s="60"/>
      <c r="ZI14" s="60"/>
      <c r="ZJ14" s="60"/>
      <c r="ZK14" s="60"/>
      <c r="ZL14" s="60"/>
      <c r="ZM14" s="60"/>
      <c r="ZN14" s="60"/>
      <c r="ZO14" s="60"/>
      <c r="ZP14" s="60"/>
      <c r="ZQ14" s="60"/>
      <c r="ZR14" s="60"/>
      <c r="ZS14" s="60"/>
      <c r="ZT14" s="60"/>
      <c r="ZU14" s="60"/>
      <c r="ZV14" s="60"/>
      <c r="ZW14" s="60"/>
      <c r="ZX14" s="60"/>
      <c r="ZY14" s="60"/>
      <c r="ZZ14" s="60"/>
      <c r="AAA14" s="60"/>
      <c r="AAB14" s="60"/>
      <c r="AAC14" s="60"/>
      <c r="AAD14" s="60"/>
      <c r="AAE14" s="60"/>
      <c r="AAF14" s="60"/>
      <c r="AAG14" s="60"/>
      <c r="AAH14" s="60"/>
      <c r="AAI14" s="60"/>
      <c r="AAJ14" s="60"/>
      <c r="AAK14" s="60"/>
      <c r="AAL14" s="60"/>
      <c r="AAM14" s="60"/>
      <c r="AAN14" s="60"/>
      <c r="AAO14" s="60"/>
      <c r="AAP14" s="60"/>
      <c r="AAQ14" s="60"/>
      <c r="AAR14" s="60"/>
      <c r="AAS14" s="60"/>
      <c r="AAT14" s="60"/>
      <c r="AAU14" s="60"/>
      <c r="AAV14" s="60"/>
      <c r="AAW14" s="60"/>
      <c r="AAX14" s="60"/>
      <c r="AAY14" s="60"/>
      <c r="AAZ14" s="60"/>
      <c r="ABA14" s="60"/>
      <c r="ABB14" s="60"/>
      <c r="ABC14" s="60"/>
      <c r="ABD14" s="60"/>
      <c r="ABE14" s="60"/>
      <c r="ABF14" s="60"/>
      <c r="ABG14" s="60"/>
      <c r="ABH14" s="60"/>
      <c r="ABI14" s="60"/>
      <c r="ABJ14" s="60"/>
      <c r="ABK14" s="60"/>
      <c r="ABL14" s="60"/>
      <c r="ABM14" s="60"/>
      <c r="ABN14" s="60"/>
      <c r="ABO14" s="60"/>
      <c r="ABP14" s="60"/>
      <c r="ABQ14" s="60"/>
      <c r="ABR14" s="60"/>
      <c r="ABS14" s="60"/>
      <c r="ABT14" s="60"/>
      <c r="ABU14" s="60"/>
      <c r="ABV14" s="60"/>
      <c r="ABW14" s="60"/>
      <c r="ABX14" s="60"/>
      <c r="ABY14" s="60"/>
      <c r="ABZ14" s="60"/>
      <c r="ACA14" s="60"/>
      <c r="ACB14" s="60"/>
      <c r="ACC14" s="60"/>
      <c r="ACD14" s="60"/>
      <c r="ACE14" s="60"/>
      <c r="ACF14" s="60"/>
      <c r="ACG14" s="60"/>
      <c r="ACH14" s="60"/>
      <c r="ACI14" s="60"/>
      <c r="ACJ14" s="60"/>
      <c r="ACK14" s="60"/>
      <c r="ACL14" s="60"/>
      <c r="ACM14" s="60"/>
      <c r="ACN14" s="60"/>
      <c r="ACO14" s="60"/>
      <c r="ACP14" s="60"/>
      <c r="ACQ14" s="60"/>
      <c r="ACR14" s="60"/>
      <c r="ACS14" s="60"/>
      <c r="ACT14" s="60"/>
      <c r="ACU14" s="60"/>
      <c r="ACV14" s="60"/>
      <c r="ACW14" s="60"/>
      <c r="ACX14" s="60"/>
      <c r="ACY14" s="60"/>
      <c r="ACZ14" s="60"/>
      <c r="ADA14" s="60"/>
      <c r="ADB14" s="60"/>
      <c r="ADC14" s="60"/>
      <c r="ADD14" s="60"/>
      <c r="ADE14" s="60"/>
      <c r="ADF14" s="60"/>
      <c r="ADG14" s="60"/>
      <c r="ADH14" s="60"/>
      <c r="ADI14" s="60"/>
      <c r="ADJ14" s="60"/>
      <c r="ADK14" s="60"/>
      <c r="ADL14" s="60"/>
      <c r="ADM14" s="60"/>
      <c r="ADN14" s="60"/>
      <c r="ADO14" s="60"/>
      <c r="ADP14" s="60"/>
      <c r="ADQ14" s="60"/>
      <c r="ADR14" s="60"/>
      <c r="ADS14" s="60"/>
      <c r="ADT14" s="60"/>
      <c r="ADU14" s="60"/>
      <c r="ADV14" s="60"/>
      <c r="ADW14" s="60"/>
      <c r="ADX14" s="60"/>
      <c r="ADY14" s="60"/>
      <c r="ADZ14" s="60"/>
      <c r="AEA14" s="60"/>
      <c r="AEB14" s="60"/>
      <c r="AEC14" s="60"/>
      <c r="AED14" s="60"/>
      <c r="AEE14" s="60"/>
      <c r="AEF14" s="60"/>
      <c r="AEG14" s="60"/>
      <c r="AEH14" s="60"/>
      <c r="AEI14" s="60"/>
      <c r="AEJ14" s="60"/>
      <c r="AEK14" s="60"/>
      <c r="AEL14" s="60"/>
      <c r="AEM14" s="60"/>
      <c r="AEN14" s="60"/>
      <c r="AEO14" s="60"/>
      <c r="AEP14" s="60"/>
      <c r="AEQ14" s="60"/>
      <c r="AER14" s="60"/>
      <c r="AES14" s="60"/>
      <c r="AET14" s="60"/>
      <c r="AEU14" s="60"/>
      <c r="AEV14" s="60"/>
      <c r="AEW14" s="60"/>
      <c r="AEX14" s="60"/>
      <c r="AEY14" s="60"/>
      <c r="AEZ14" s="60"/>
      <c r="AFA14" s="60"/>
      <c r="AFB14" s="60"/>
      <c r="AFC14" s="60"/>
      <c r="AFD14" s="60"/>
      <c r="AFE14" s="60"/>
      <c r="AFF14" s="60"/>
      <c r="AFG14" s="60"/>
      <c r="AFH14" s="60"/>
      <c r="AFI14" s="60"/>
      <c r="AFJ14" s="60"/>
      <c r="AFK14" s="60"/>
      <c r="AFL14" s="60"/>
      <c r="AFM14" s="60"/>
      <c r="AFN14" s="60"/>
      <c r="AFO14" s="60"/>
      <c r="AFP14" s="60"/>
      <c r="AFQ14" s="60"/>
      <c r="AFR14" s="60"/>
      <c r="AFS14" s="60"/>
      <c r="AFT14" s="60"/>
      <c r="AFU14" s="60"/>
      <c r="AFV14" s="60"/>
      <c r="AFW14" s="60"/>
      <c r="AFX14" s="60"/>
      <c r="AFY14" s="60"/>
      <c r="AFZ14" s="60"/>
      <c r="AGA14" s="60"/>
      <c r="AGB14" s="60"/>
      <c r="AGC14" s="60"/>
      <c r="AGD14" s="60"/>
      <c r="AGE14" s="60"/>
      <c r="AGF14" s="60"/>
      <c r="AGG14" s="60"/>
      <c r="AGH14" s="60"/>
      <c r="AGI14" s="60"/>
      <c r="AGJ14" s="60"/>
      <c r="AGK14" s="60"/>
      <c r="AGL14" s="60"/>
      <c r="AGM14" s="60"/>
      <c r="AGN14" s="60"/>
      <c r="AGO14" s="60"/>
      <c r="AGP14" s="60"/>
      <c r="AGQ14" s="60"/>
      <c r="AGR14" s="60"/>
      <c r="AGS14" s="60"/>
      <c r="AGT14" s="60"/>
      <c r="AGU14" s="60"/>
      <c r="AGV14" s="60"/>
      <c r="AGW14" s="60"/>
      <c r="AGX14" s="60"/>
      <c r="AGY14" s="60"/>
      <c r="AGZ14" s="60"/>
      <c r="AHA14" s="60"/>
      <c r="AHB14" s="60"/>
      <c r="AHC14" s="60"/>
      <c r="AHD14" s="60"/>
      <c r="AHE14" s="60"/>
      <c r="AHF14" s="60"/>
      <c r="AHG14" s="60"/>
      <c r="AHH14" s="60"/>
      <c r="AHI14" s="60"/>
      <c r="AHJ14" s="60"/>
      <c r="AHK14" s="60"/>
      <c r="AHL14" s="60"/>
      <c r="AHM14" s="60"/>
      <c r="AHN14" s="60"/>
      <c r="AHO14" s="60"/>
      <c r="AHP14" s="60"/>
      <c r="AHQ14" s="60"/>
      <c r="AHR14" s="60"/>
      <c r="AHS14" s="60"/>
      <c r="AHT14" s="60"/>
      <c r="AHU14" s="60"/>
      <c r="AHV14" s="60"/>
      <c r="AHW14" s="60"/>
      <c r="AHX14" s="60"/>
      <c r="AHY14" s="60"/>
      <c r="AHZ14" s="60"/>
      <c r="AIA14" s="60"/>
      <c r="AIB14" s="60"/>
      <c r="AIC14" s="60"/>
      <c r="AID14" s="60"/>
      <c r="AIE14" s="60"/>
      <c r="AIF14" s="60"/>
      <c r="AIG14" s="60"/>
      <c r="AIH14" s="60"/>
      <c r="AII14" s="60"/>
      <c r="AIJ14" s="60"/>
      <c r="AIK14" s="60"/>
      <c r="AIL14" s="60"/>
      <c r="AIM14" s="60"/>
      <c r="AIN14" s="60"/>
      <c r="AIO14" s="60"/>
      <c r="AIP14" s="60"/>
      <c r="AIQ14" s="60"/>
      <c r="AIR14" s="60"/>
      <c r="AIS14" s="60"/>
      <c r="AIT14" s="60"/>
      <c r="AIU14" s="60"/>
      <c r="AIV14" s="60"/>
      <c r="AIW14" s="60"/>
      <c r="AIX14" s="60"/>
      <c r="AIY14" s="60"/>
      <c r="AIZ14" s="60"/>
      <c r="AJA14" s="60"/>
      <c r="AJB14" s="60"/>
      <c r="AJC14" s="60"/>
      <c r="AJD14" s="60"/>
      <c r="AJE14" s="60"/>
      <c r="AJF14" s="60"/>
      <c r="AJG14" s="60"/>
      <c r="AJH14" s="60"/>
      <c r="AJI14" s="60"/>
      <c r="AJJ14" s="60"/>
      <c r="AJK14" s="60"/>
      <c r="AJL14" s="60"/>
      <c r="AJM14" s="60"/>
      <c r="AJN14" s="60"/>
      <c r="AJO14" s="60"/>
      <c r="AJP14" s="60"/>
      <c r="AJQ14" s="60"/>
      <c r="AJR14" s="60"/>
      <c r="AJS14" s="60"/>
      <c r="AJT14" s="60"/>
      <c r="AJU14" s="60"/>
      <c r="AJV14" s="60"/>
      <c r="AJW14" s="60"/>
      <c r="AJX14" s="60"/>
      <c r="AJY14" s="60"/>
      <c r="AJZ14" s="60"/>
      <c r="AKA14" s="60"/>
      <c r="AKB14" s="60"/>
      <c r="AKC14" s="60"/>
      <c r="AKD14" s="60"/>
      <c r="AKE14" s="60"/>
      <c r="AKF14" s="60"/>
      <c r="AKG14" s="60"/>
      <c r="AKH14" s="60"/>
      <c r="AKI14" s="60"/>
      <c r="AKJ14" s="60"/>
      <c r="AKK14" s="60"/>
      <c r="AKL14" s="60"/>
      <c r="AKM14" s="60"/>
      <c r="AKN14" s="60"/>
      <c r="AKO14" s="60"/>
      <c r="AKP14" s="60"/>
      <c r="AKQ14" s="60"/>
      <c r="AKR14" s="60"/>
      <c r="AKS14" s="60"/>
      <c r="AKT14" s="60"/>
      <c r="AKU14" s="60"/>
      <c r="AKV14" s="60"/>
      <c r="AKW14" s="60"/>
      <c r="AKX14" s="60"/>
      <c r="AKY14" s="60"/>
      <c r="AKZ14" s="60"/>
      <c r="ALA14" s="60"/>
      <c r="ALB14" s="60"/>
      <c r="ALC14" s="60"/>
      <c r="ALD14" s="60"/>
      <c r="ALE14" s="60"/>
      <c r="ALF14" s="60"/>
      <c r="ALG14" s="60"/>
      <c r="ALH14" s="60"/>
      <c r="ALI14" s="60"/>
      <c r="ALJ14" s="60"/>
      <c r="ALK14" s="60"/>
      <c r="ALL14" s="60"/>
      <c r="ALM14" s="60"/>
      <c r="ALN14" s="60"/>
      <c r="ALO14" s="60"/>
      <c r="ALP14" s="60"/>
      <c r="ALQ14" s="60"/>
      <c r="ALR14" s="60"/>
      <c r="ALS14" s="60"/>
      <c r="ALT14" s="60"/>
      <c r="ALU14" s="60"/>
      <c r="ALV14" s="60"/>
      <c r="ALW14" s="60"/>
      <c r="ALX14" s="60"/>
      <c r="ALY14" s="60"/>
      <c r="ALZ14" s="60"/>
      <c r="AMA14" s="60"/>
      <c r="AMB14" s="60"/>
      <c r="AMC14" s="60"/>
      <c r="AMD14" s="60"/>
      <c r="AME14" s="60"/>
      <c r="AMF14" s="60"/>
      <c r="AMG14" s="60"/>
      <c r="AMH14" s="60"/>
      <c r="AMI14" s="60"/>
      <c r="AMJ14" s="60"/>
      <c r="AMK14" s="60"/>
      <c r="AML14" s="60"/>
      <c r="AMM14" s="60"/>
      <c r="AMN14" s="60"/>
      <c r="AMO14" s="60"/>
      <c r="AMP14" s="60"/>
      <c r="AMQ14" s="60"/>
      <c r="AMR14" s="60"/>
      <c r="AMS14" s="60"/>
      <c r="AMT14" s="60"/>
      <c r="AMU14" s="60"/>
      <c r="AMV14" s="60"/>
      <c r="AMW14" s="60"/>
      <c r="AMX14" s="60"/>
      <c r="AMY14" s="60"/>
      <c r="AMZ14" s="60"/>
      <c r="ANA14" s="60"/>
      <c r="ANB14" s="60"/>
      <c r="ANC14" s="60"/>
      <c r="AND14" s="60"/>
      <c r="ANE14" s="60"/>
      <c r="ANF14" s="60"/>
      <c r="ANG14" s="60"/>
      <c r="ANH14" s="60"/>
      <c r="ANI14" s="60"/>
      <c r="ANJ14" s="60"/>
      <c r="ANK14" s="60"/>
      <c r="ANL14" s="60"/>
      <c r="ANM14" s="60"/>
      <c r="ANN14" s="60"/>
      <c r="ANO14" s="60"/>
      <c r="ANP14" s="60"/>
      <c r="ANQ14" s="60"/>
      <c r="ANR14" s="60"/>
      <c r="ANS14" s="60"/>
      <c r="ANT14" s="60"/>
      <c r="ANU14" s="60"/>
      <c r="ANV14" s="60"/>
      <c r="ANW14" s="60"/>
      <c r="ANX14" s="60"/>
      <c r="ANY14" s="60"/>
      <c r="ANZ14" s="60"/>
      <c r="AOA14" s="60"/>
      <c r="AOB14" s="60"/>
      <c r="AOC14" s="60"/>
      <c r="AOD14" s="60"/>
      <c r="AOE14" s="60"/>
      <c r="AOF14" s="60"/>
      <c r="AOG14" s="60"/>
      <c r="AOH14" s="60"/>
      <c r="AOI14" s="60"/>
      <c r="AOJ14" s="60"/>
      <c r="AOK14" s="60"/>
      <c r="AOL14" s="60"/>
      <c r="AOM14" s="60"/>
      <c r="AON14" s="60"/>
      <c r="AOO14" s="60"/>
      <c r="AOP14" s="60"/>
      <c r="AOQ14" s="60"/>
      <c r="AOR14" s="60"/>
      <c r="AOS14" s="60"/>
      <c r="AOT14" s="60"/>
      <c r="AOU14" s="60"/>
      <c r="AOV14" s="60"/>
      <c r="AOW14" s="60"/>
      <c r="AOX14" s="60"/>
      <c r="AOY14" s="60"/>
      <c r="AOZ14" s="60"/>
      <c r="APA14" s="60"/>
      <c r="APB14" s="60"/>
      <c r="APC14" s="60"/>
      <c r="APD14" s="60"/>
      <c r="APE14" s="60"/>
      <c r="APF14" s="60"/>
      <c r="APG14" s="60"/>
      <c r="APH14" s="60"/>
      <c r="API14" s="60"/>
      <c r="APJ14" s="60"/>
      <c r="APK14" s="60"/>
      <c r="APL14" s="60"/>
      <c r="APM14" s="60"/>
      <c r="APN14" s="60"/>
      <c r="APO14" s="60"/>
      <c r="APP14" s="60"/>
      <c r="APQ14" s="60"/>
      <c r="APR14" s="60"/>
      <c r="APS14" s="60"/>
      <c r="APT14" s="60"/>
      <c r="APU14" s="60"/>
      <c r="APV14" s="60"/>
      <c r="APW14" s="60"/>
      <c r="APX14" s="60"/>
      <c r="APY14" s="60"/>
      <c r="APZ14" s="60"/>
      <c r="AQA14" s="60"/>
      <c r="AQB14" s="60"/>
      <c r="AQC14" s="60"/>
      <c r="AQD14" s="60"/>
      <c r="AQE14" s="60"/>
      <c r="AQF14" s="60"/>
      <c r="AQG14" s="60"/>
      <c r="AQH14" s="60"/>
      <c r="AQI14" s="60"/>
      <c r="AQJ14" s="60"/>
      <c r="AQK14" s="60"/>
      <c r="AQL14" s="60"/>
      <c r="AQM14" s="60"/>
      <c r="AQN14" s="60"/>
      <c r="AQO14" s="60"/>
      <c r="AQP14" s="60"/>
      <c r="AQQ14" s="60"/>
      <c r="AQR14" s="60"/>
      <c r="AQS14" s="60"/>
      <c r="AQT14" s="60"/>
      <c r="AQU14" s="60"/>
      <c r="AQV14" s="60"/>
      <c r="AQW14" s="60"/>
      <c r="AQX14" s="60"/>
      <c r="AQY14" s="60"/>
      <c r="AQZ14" s="60"/>
      <c r="ARA14" s="60"/>
      <c r="ARB14" s="60"/>
      <c r="ARC14" s="60"/>
      <c r="ARD14" s="60"/>
      <c r="ARE14" s="60"/>
      <c r="ARF14" s="60"/>
      <c r="ARG14" s="60"/>
      <c r="ARH14" s="60"/>
      <c r="ARI14" s="60"/>
      <c r="ARJ14" s="60"/>
      <c r="ARK14" s="60"/>
      <c r="ARL14" s="60"/>
      <c r="ARM14" s="60"/>
      <c r="ARN14" s="60"/>
      <c r="ARO14" s="60"/>
      <c r="ARP14" s="60"/>
      <c r="ARQ14" s="60"/>
      <c r="ARR14" s="60"/>
      <c r="ARS14" s="60"/>
      <c r="ART14" s="60"/>
      <c r="ARU14" s="60"/>
      <c r="ARV14" s="60"/>
      <c r="ARW14" s="60"/>
      <c r="ARX14" s="60"/>
      <c r="ARY14" s="60"/>
      <c r="ARZ14" s="60"/>
      <c r="ASA14" s="60"/>
      <c r="ASB14" s="60"/>
      <c r="ASC14" s="60"/>
      <c r="ASD14" s="60"/>
      <c r="ASE14" s="60"/>
      <c r="ASF14" s="60"/>
      <c r="ASG14" s="60"/>
      <c r="ASH14" s="60"/>
      <c r="ASI14" s="60"/>
      <c r="ASJ14" s="60"/>
      <c r="ASK14" s="60"/>
      <c r="ASL14" s="60"/>
      <c r="ASM14" s="60"/>
      <c r="ASN14" s="60"/>
      <c r="ASO14" s="60"/>
      <c r="ASP14" s="60"/>
      <c r="ASQ14" s="60"/>
      <c r="ASR14" s="60"/>
      <c r="ASS14" s="60"/>
      <c r="AST14" s="60"/>
      <c r="ASU14" s="60"/>
      <c r="ASV14" s="60"/>
      <c r="ASW14" s="60"/>
      <c r="ASX14" s="60"/>
      <c r="ASY14" s="60"/>
      <c r="ASZ14" s="60"/>
      <c r="ATA14" s="60"/>
      <c r="ATB14" s="60"/>
      <c r="ATC14" s="60"/>
      <c r="ATD14" s="60"/>
      <c r="ATE14" s="60"/>
      <c r="ATF14" s="60"/>
      <c r="ATG14" s="60"/>
      <c r="ATH14" s="60"/>
      <c r="ATI14" s="60"/>
      <c r="ATJ14" s="60"/>
      <c r="ATK14" s="60"/>
      <c r="ATL14" s="60"/>
      <c r="ATM14" s="60"/>
      <c r="ATN14" s="60"/>
      <c r="ATO14" s="60"/>
      <c r="ATP14" s="60"/>
      <c r="ATQ14" s="60"/>
      <c r="ATR14" s="60"/>
      <c r="ATS14" s="60"/>
      <c r="ATT14" s="60"/>
      <c r="ATU14" s="60"/>
      <c r="ATV14" s="60"/>
      <c r="ATW14" s="60"/>
      <c r="ATX14" s="60"/>
      <c r="ATY14" s="60"/>
      <c r="ATZ14" s="60"/>
      <c r="AUA14" s="60"/>
      <c r="AUB14" s="60"/>
      <c r="AUC14" s="60"/>
      <c r="AUD14" s="60"/>
      <c r="AUE14" s="60"/>
      <c r="AUF14" s="60"/>
      <c r="AUG14" s="60"/>
      <c r="AUH14" s="60"/>
      <c r="AUI14" s="60"/>
      <c r="AUJ14" s="60"/>
      <c r="AUK14" s="60"/>
      <c r="AUL14" s="60"/>
      <c r="AUM14" s="60"/>
      <c r="AUN14" s="60"/>
      <c r="AUO14" s="60"/>
      <c r="AUP14" s="60"/>
      <c r="AUQ14" s="60"/>
      <c r="AUR14" s="60"/>
      <c r="AUS14" s="60"/>
      <c r="AUT14" s="60"/>
      <c r="AUU14" s="60"/>
      <c r="AUV14" s="60"/>
      <c r="AUW14" s="60"/>
      <c r="AUX14" s="60"/>
      <c r="AUY14" s="60"/>
      <c r="AUZ14" s="60"/>
      <c r="AVA14" s="60"/>
      <c r="AVB14" s="60"/>
      <c r="AVC14" s="60"/>
      <c r="AVD14" s="60"/>
      <c r="AVE14" s="60"/>
      <c r="AVF14" s="60"/>
      <c r="AVG14" s="60"/>
      <c r="AVH14" s="60"/>
      <c r="AVI14" s="60"/>
      <c r="AVJ14" s="60"/>
      <c r="AVK14" s="60"/>
      <c r="AVL14" s="60"/>
      <c r="AVM14" s="60"/>
      <c r="AVN14" s="60"/>
      <c r="AVO14" s="60"/>
      <c r="AVP14" s="60"/>
      <c r="AVQ14" s="60"/>
      <c r="AVR14" s="60"/>
      <c r="AVS14" s="60"/>
      <c r="AVT14" s="60"/>
      <c r="AVU14" s="60"/>
      <c r="AVV14" s="60"/>
      <c r="AVW14" s="60"/>
      <c r="AVX14" s="60"/>
      <c r="AVY14" s="60"/>
      <c r="AVZ14" s="60"/>
      <c r="AWA14" s="60"/>
      <c r="AWB14" s="60"/>
      <c r="AWC14" s="60"/>
      <c r="AWD14" s="60"/>
      <c r="AWE14" s="60"/>
      <c r="AWF14" s="60"/>
      <c r="AWG14" s="60"/>
      <c r="AWH14" s="60"/>
      <c r="AWI14" s="60"/>
      <c r="AWJ14" s="60"/>
      <c r="AWK14" s="60"/>
      <c r="AWL14" s="60"/>
      <c r="AWM14" s="60"/>
      <c r="AWN14" s="60"/>
      <c r="AWO14" s="60"/>
      <c r="AWP14" s="60"/>
      <c r="AWQ14" s="60"/>
      <c r="AWR14" s="60"/>
      <c r="AWS14" s="60"/>
      <c r="AWT14" s="60"/>
      <c r="AWU14" s="60"/>
      <c r="AWV14" s="60"/>
      <c r="AWW14" s="60"/>
      <c r="AWX14" s="60"/>
      <c r="AWY14" s="60"/>
      <c r="AWZ14" s="60"/>
      <c r="AXA14" s="60"/>
      <c r="AXB14" s="60"/>
      <c r="AXC14" s="60"/>
      <c r="AXD14" s="60"/>
      <c r="AXE14" s="60"/>
      <c r="AXF14" s="60"/>
      <c r="AXG14" s="60"/>
      <c r="AXH14" s="60"/>
      <c r="AXI14" s="60"/>
      <c r="AXJ14" s="60"/>
      <c r="AXK14" s="60"/>
      <c r="AXL14" s="60"/>
      <c r="AXM14" s="60"/>
      <c r="AXN14" s="60"/>
      <c r="AXO14" s="60"/>
      <c r="AXP14" s="60"/>
      <c r="AXQ14" s="60"/>
      <c r="AXR14" s="60"/>
      <c r="AXS14" s="60"/>
      <c r="AXT14" s="60"/>
      <c r="AXU14" s="60"/>
      <c r="AXV14" s="60"/>
      <c r="AXW14" s="60"/>
      <c r="AXX14" s="60"/>
      <c r="AXY14" s="60"/>
      <c r="AXZ14" s="60"/>
      <c r="AYA14" s="60"/>
      <c r="AYB14" s="60"/>
      <c r="AYC14" s="60"/>
      <c r="AYD14" s="60"/>
      <c r="AYE14" s="60"/>
      <c r="AYF14" s="60"/>
      <c r="AYG14" s="60"/>
      <c r="AYH14" s="60"/>
      <c r="AYI14" s="60"/>
      <c r="AYJ14" s="60"/>
      <c r="AYK14" s="60"/>
      <c r="AYL14" s="60"/>
      <c r="AYM14" s="60"/>
      <c r="AYN14" s="60"/>
      <c r="AYO14" s="60"/>
      <c r="AYP14" s="60"/>
      <c r="AYQ14" s="60"/>
      <c r="AYR14" s="60"/>
      <c r="AYS14" s="60"/>
      <c r="AYT14" s="60"/>
      <c r="AYU14" s="60"/>
      <c r="AYV14" s="60"/>
      <c r="AYW14" s="60"/>
      <c r="AYX14" s="60"/>
      <c r="AYY14" s="60"/>
      <c r="AYZ14" s="60"/>
      <c r="AZA14" s="60"/>
      <c r="AZB14" s="60"/>
      <c r="AZC14" s="60"/>
      <c r="AZD14" s="60"/>
      <c r="AZE14" s="60"/>
      <c r="AZF14" s="60"/>
      <c r="AZG14" s="60"/>
      <c r="AZH14" s="60"/>
      <c r="AZI14" s="60"/>
      <c r="AZJ14" s="60"/>
      <c r="AZK14" s="60"/>
      <c r="AZL14" s="60"/>
      <c r="AZM14" s="60"/>
      <c r="AZN14" s="60"/>
      <c r="AZO14" s="60"/>
      <c r="AZP14" s="60"/>
      <c r="AZQ14" s="60"/>
      <c r="AZR14" s="60"/>
      <c r="AZS14" s="60"/>
      <c r="AZT14" s="60"/>
      <c r="AZU14" s="60"/>
      <c r="AZV14" s="60"/>
      <c r="AZW14" s="60"/>
      <c r="AZX14" s="60"/>
      <c r="AZY14" s="60"/>
      <c r="AZZ14" s="60"/>
      <c r="BAA14" s="60"/>
      <c r="BAB14" s="60"/>
      <c r="BAC14" s="60"/>
      <c r="BAD14" s="60"/>
      <c r="BAE14" s="60"/>
      <c r="BAF14" s="60"/>
      <c r="BAG14" s="60"/>
      <c r="BAH14" s="60"/>
      <c r="BAI14" s="60"/>
      <c r="BAJ14" s="60"/>
      <c r="BAK14" s="60"/>
      <c r="BAL14" s="60"/>
      <c r="BAM14" s="60"/>
      <c r="BAN14" s="60"/>
      <c r="BAO14" s="60"/>
      <c r="BAP14" s="60"/>
      <c r="BAQ14" s="60"/>
      <c r="BAR14" s="60"/>
      <c r="BAS14" s="60"/>
      <c r="BAT14" s="60"/>
      <c r="BAU14" s="60"/>
      <c r="BAV14" s="60"/>
      <c r="BAW14" s="60"/>
      <c r="BAX14" s="60"/>
      <c r="BAY14" s="60"/>
      <c r="BAZ14" s="60"/>
      <c r="BBA14" s="60"/>
      <c r="BBB14" s="60"/>
      <c r="BBC14" s="60"/>
      <c r="BBD14" s="60"/>
      <c r="BBE14" s="60"/>
      <c r="BBF14" s="60"/>
      <c r="BBG14" s="60"/>
      <c r="BBH14" s="60"/>
      <c r="BBI14" s="60"/>
      <c r="BBJ14" s="60"/>
      <c r="BBK14" s="60"/>
      <c r="BBL14" s="60"/>
      <c r="BBM14" s="60"/>
      <c r="BBN14" s="60"/>
      <c r="BBO14" s="60"/>
      <c r="BBP14" s="60"/>
      <c r="BBQ14" s="60"/>
      <c r="BBR14" s="60"/>
      <c r="BBS14" s="60"/>
      <c r="BBT14" s="60"/>
      <c r="BBU14" s="60"/>
      <c r="BBV14" s="60"/>
      <c r="BBW14" s="60"/>
      <c r="BBX14" s="60"/>
      <c r="BBY14" s="60"/>
      <c r="BBZ14" s="60"/>
      <c r="BCA14" s="60"/>
      <c r="BCB14" s="60"/>
      <c r="BCC14" s="60"/>
      <c r="BCD14" s="60"/>
      <c r="BCE14" s="60"/>
      <c r="BCF14" s="60"/>
      <c r="BCG14" s="60"/>
      <c r="BCH14" s="60"/>
      <c r="BCI14" s="60"/>
      <c r="BCJ14" s="60"/>
      <c r="BCK14" s="60"/>
      <c r="BCL14" s="60"/>
      <c r="BCM14" s="60"/>
      <c r="BCN14" s="60"/>
      <c r="BCO14" s="60"/>
      <c r="BCP14" s="60"/>
      <c r="BCQ14" s="60"/>
      <c r="BCR14" s="60"/>
      <c r="BCS14" s="60"/>
      <c r="BCT14" s="60"/>
      <c r="BCU14" s="60"/>
      <c r="BCV14" s="60"/>
      <c r="BCW14" s="60"/>
      <c r="BCX14" s="60"/>
      <c r="BCY14" s="60"/>
      <c r="BCZ14" s="60"/>
      <c r="BDA14" s="60"/>
      <c r="BDB14" s="60"/>
      <c r="BDC14" s="60"/>
      <c r="BDD14" s="60"/>
      <c r="BDE14" s="60"/>
      <c r="BDF14" s="60"/>
      <c r="BDG14" s="60"/>
      <c r="BDH14" s="60"/>
      <c r="BDI14" s="60"/>
      <c r="BDJ14" s="60"/>
      <c r="BDK14" s="60"/>
      <c r="BDL14" s="60"/>
      <c r="BDM14" s="60"/>
      <c r="BDN14" s="60"/>
      <c r="BDO14" s="60"/>
      <c r="BDP14" s="60"/>
      <c r="BDQ14" s="60"/>
      <c r="BDR14" s="60"/>
      <c r="BDS14" s="60"/>
      <c r="BDT14" s="60"/>
      <c r="BDU14" s="60"/>
      <c r="BDV14" s="60"/>
      <c r="BDW14" s="60"/>
      <c r="BDX14" s="60"/>
      <c r="BDY14" s="60"/>
      <c r="BDZ14" s="60"/>
      <c r="BEA14" s="60"/>
      <c r="BEB14" s="60"/>
      <c r="BEC14" s="60"/>
      <c r="BED14" s="60"/>
      <c r="BEE14" s="60"/>
      <c r="BEF14" s="60"/>
      <c r="BEG14" s="60"/>
      <c r="BEH14" s="60"/>
      <c r="BEI14" s="60"/>
      <c r="BEJ14" s="60"/>
      <c r="BEK14" s="60"/>
      <c r="BEL14" s="60"/>
      <c r="BEM14" s="60"/>
      <c r="BEN14" s="60"/>
      <c r="BEO14" s="60"/>
      <c r="BEP14" s="60"/>
      <c r="BEQ14" s="60"/>
      <c r="BER14" s="60"/>
      <c r="BES14" s="60"/>
      <c r="BET14" s="60"/>
      <c r="BEU14" s="60"/>
      <c r="BEV14" s="60"/>
      <c r="BEW14" s="60"/>
      <c r="BEX14" s="60"/>
      <c r="BEY14" s="60"/>
      <c r="BEZ14" s="60"/>
      <c r="BFA14" s="60"/>
      <c r="BFB14" s="60"/>
      <c r="BFC14" s="60"/>
      <c r="BFD14" s="60"/>
      <c r="BFE14" s="60"/>
      <c r="BFF14" s="60"/>
      <c r="BFG14" s="60"/>
      <c r="BFH14" s="60"/>
      <c r="BFI14" s="60"/>
      <c r="BFJ14" s="60"/>
      <c r="BFK14" s="60"/>
      <c r="BFL14" s="60"/>
      <c r="BFM14" s="60"/>
      <c r="BFN14" s="60"/>
      <c r="BFO14" s="60"/>
      <c r="BFP14" s="60"/>
      <c r="BFQ14" s="60"/>
      <c r="BFR14" s="60"/>
      <c r="BFS14" s="60"/>
      <c r="BFT14" s="60"/>
      <c r="BFU14" s="60"/>
      <c r="BFV14" s="60"/>
      <c r="BFW14" s="60"/>
      <c r="BFX14" s="60"/>
      <c r="BFY14" s="60"/>
      <c r="BFZ14" s="60"/>
      <c r="BGA14" s="60"/>
      <c r="BGB14" s="60"/>
      <c r="BGC14" s="60"/>
      <c r="BGD14" s="60"/>
      <c r="BGE14" s="60"/>
      <c r="BGF14" s="60"/>
      <c r="BGG14" s="60"/>
      <c r="BGH14" s="60"/>
      <c r="BGI14" s="60"/>
      <c r="BGJ14" s="60"/>
      <c r="BGK14" s="60"/>
      <c r="BGL14" s="60"/>
      <c r="BGM14" s="60"/>
      <c r="BGN14" s="60"/>
      <c r="BGO14" s="60"/>
      <c r="BGP14" s="60"/>
      <c r="BGQ14" s="60"/>
      <c r="BGR14" s="60"/>
      <c r="BGS14" s="60"/>
      <c r="BGT14" s="60"/>
      <c r="BGU14" s="60"/>
      <c r="BGV14" s="60"/>
      <c r="BGW14" s="60"/>
      <c r="BGX14" s="60"/>
      <c r="BGY14" s="60"/>
      <c r="BGZ14" s="60"/>
      <c r="BHA14" s="60"/>
      <c r="BHB14" s="60"/>
      <c r="BHC14" s="60"/>
      <c r="BHD14" s="60"/>
      <c r="BHE14" s="60"/>
      <c r="BHF14" s="60"/>
      <c r="BHG14" s="60"/>
      <c r="BHH14" s="60"/>
      <c r="BHI14" s="60"/>
      <c r="BHJ14" s="60"/>
      <c r="BHK14" s="60"/>
      <c r="BHL14" s="60"/>
      <c r="BHM14" s="60"/>
      <c r="BHN14" s="60"/>
      <c r="BHO14" s="60"/>
      <c r="BHP14" s="60"/>
      <c r="BHQ14" s="60"/>
      <c r="BHR14" s="60"/>
      <c r="BHS14" s="60"/>
      <c r="BHT14" s="60"/>
      <c r="BHU14" s="60"/>
      <c r="BHV14" s="60"/>
      <c r="BHW14" s="60"/>
      <c r="BHX14" s="60"/>
      <c r="BHY14" s="60"/>
      <c r="BHZ14" s="60"/>
      <c r="BIA14" s="60"/>
      <c r="BIB14" s="60"/>
      <c r="BIC14" s="60"/>
      <c r="BID14" s="60"/>
      <c r="BIE14" s="60"/>
      <c r="BIF14" s="60"/>
      <c r="BIG14" s="60"/>
      <c r="BIH14" s="60"/>
      <c r="BII14" s="60"/>
      <c r="BIJ14" s="60"/>
      <c r="BIK14" s="60"/>
      <c r="BIL14" s="60"/>
      <c r="BIM14" s="60"/>
      <c r="BIN14" s="60"/>
      <c r="BIO14" s="60"/>
      <c r="BIP14" s="60"/>
      <c r="BIQ14" s="60"/>
      <c r="BIR14" s="60"/>
      <c r="BIS14" s="60"/>
      <c r="BIT14" s="60"/>
      <c r="BIU14" s="60"/>
      <c r="BIV14" s="60"/>
      <c r="BIW14" s="60"/>
      <c r="BIX14" s="60"/>
      <c r="BIY14" s="60"/>
      <c r="BIZ14" s="60"/>
      <c r="BJA14" s="60"/>
      <c r="BJB14" s="60"/>
      <c r="BJC14" s="60"/>
      <c r="BJD14" s="60"/>
      <c r="BJE14" s="60"/>
      <c r="BJF14" s="60"/>
      <c r="BJG14" s="60"/>
      <c r="BJH14" s="60"/>
      <c r="BJI14" s="60"/>
      <c r="BJJ14" s="60"/>
      <c r="BJK14" s="60"/>
      <c r="BJL14" s="60"/>
      <c r="BJM14" s="60"/>
      <c r="BJN14" s="60"/>
      <c r="BJO14" s="60"/>
      <c r="BJP14" s="60"/>
      <c r="BJQ14" s="60"/>
      <c r="BJR14" s="60"/>
      <c r="BJS14" s="60"/>
      <c r="BJT14" s="60"/>
      <c r="BJU14" s="60"/>
      <c r="BJV14" s="60"/>
      <c r="BJW14" s="60"/>
      <c r="BJX14" s="60"/>
      <c r="BJY14" s="60"/>
      <c r="BJZ14" s="60"/>
      <c r="BKA14" s="60"/>
      <c r="BKB14" s="60"/>
      <c r="BKC14" s="60"/>
      <c r="BKD14" s="60"/>
      <c r="BKE14" s="60"/>
      <c r="BKF14" s="60"/>
      <c r="BKG14" s="60"/>
      <c r="BKH14" s="60"/>
      <c r="BKI14" s="60"/>
      <c r="BKJ14" s="60"/>
      <c r="BKK14" s="60"/>
      <c r="BKL14" s="60"/>
      <c r="BKM14" s="60"/>
      <c r="BKN14" s="60"/>
      <c r="BKO14" s="60"/>
      <c r="BKP14" s="60"/>
      <c r="BKQ14" s="60"/>
      <c r="BKR14" s="60"/>
      <c r="BKS14" s="60"/>
      <c r="BKT14" s="60"/>
      <c r="BKU14" s="60"/>
      <c r="BKV14" s="60"/>
      <c r="BKW14" s="60"/>
      <c r="BKX14" s="60"/>
      <c r="BKY14" s="60"/>
      <c r="BKZ14" s="60"/>
      <c r="BLA14" s="60"/>
      <c r="BLB14" s="60"/>
      <c r="BLC14" s="60"/>
      <c r="BLD14" s="60"/>
      <c r="BLE14" s="60"/>
      <c r="BLF14" s="60"/>
      <c r="BLG14" s="60"/>
      <c r="BLH14" s="60"/>
      <c r="BLI14" s="60"/>
      <c r="BLJ14" s="60"/>
      <c r="BLK14" s="60"/>
      <c r="BLL14" s="60"/>
      <c r="BLM14" s="60"/>
      <c r="BLN14" s="60"/>
      <c r="BLO14" s="60"/>
      <c r="BLP14" s="60"/>
      <c r="BLQ14" s="60"/>
      <c r="BLR14" s="60"/>
      <c r="BLS14" s="60"/>
      <c r="BLT14" s="60"/>
      <c r="BLU14" s="60"/>
      <c r="BLV14" s="60"/>
      <c r="BLW14" s="60"/>
      <c r="BLX14" s="60"/>
      <c r="BLY14" s="60"/>
      <c r="BLZ14" s="60"/>
      <c r="BMA14" s="60"/>
      <c r="BMB14" s="60"/>
      <c r="BMC14" s="60"/>
      <c r="BMD14" s="60"/>
      <c r="BME14" s="60"/>
      <c r="BMF14" s="60"/>
      <c r="BMG14" s="60"/>
      <c r="BMH14" s="60"/>
      <c r="BMI14" s="60"/>
      <c r="BMJ14" s="60"/>
      <c r="BMK14" s="60"/>
      <c r="BML14" s="60"/>
      <c r="BMM14" s="60"/>
      <c r="BMN14" s="60"/>
      <c r="BMO14" s="60"/>
      <c r="BMP14" s="60"/>
      <c r="BMQ14" s="60"/>
      <c r="BMR14" s="60"/>
      <c r="BMS14" s="60"/>
      <c r="BMT14" s="60"/>
      <c r="BMU14" s="60"/>
      <c r="BMV14" s="60"/>
      <c r="BMW14" s="60"/>
      <c r="BMX14" s="60"/>
      <c r="BMY14" s="60"/>
      <c r="BMZ14" s="60"/>
      <c r="BNA14" s="60"/>
      <c r="BNB14" s="60"/>
      <c r="BNC14" s="60"/>
      <c r="BND14" s="60"/>
      <c r="BNE14" s="60"/>
      <c r="BNF14" s="60"/>
      <c r="BNG14" s="60"/>
      <c r="BNH14" s="60"/>
      <c r="BNI14" s="60"/>
      <c r="BNJ14" s="60"/>
      <c r="BNK14" s="60"/>
      <c r="BNL14" s="60"/>
      <c r="BNM14" s="60"/>
      <c r="BNN14" s="60"/>
      <c r="BNO14" s="60"/>
      <c r="BNP14" s="60"/>
      <c r="BNQ14" s="60"/>
      <c r="BNR14" s="60"/>
      <c r="BNS14" s="60"/>
      <c r="BNT14" s="60"/>
      <c r="BNU14" s="60"/>
      <c r="BNV14" s="60"/>
      <c r="BNW14" s="60"/>
      <c r="BNX14" s="60"/>
      <c r="BNY14" s="60"/>
      <c r="BNZ14" s="60"/>
      <c r="BOA14" s="60"/>
      <c r="BOB14" s="60"/>
      <c r="BOC14" s="60"/>
      <c r="BOD14" s="60"/>
      <c r="BOE14" s="60"/>
      <c r="BOF14" s="60"/>
      <c r="BOG14" s="60"/>
      <c r="BOH14" s="60"/>
      <c r="BOI14" s="60"/>
      <c r="BOJ14" s="60"/>
      <c r="BOK14" s="60"/>
      <c r="BOL14" s="60"/>
      <c r="BOM14" s="60"/>
      <c r="BON14" s="60"/>
      <c r="BOO14" s="60"/>
      <c r="BOP14" s="60"/>
      <c r="BOQ14" s="60"/>
      <c r="BOR14" s="60"/>
      <c r="BOS14" s="60"/>
      <c r="BOT14" s="60"/>
      <c r="BOU14" s="60"/>
      <c r="BOV14" s="60"/>
      <c r="BOW14" s="60"/>
      <c r="BOX14" s="60"/>
      <c r="BOY14" s="60"/>
      <c r="BOZ14" s="60"/>
      <c r="BPA14" s="60"/>
      <c r="BPB14" s="60"/>
      <c r="BPC14" s="60"/>
      <c r="BPD14" s="60"/>
      <c r="BPE14" s="60"/>
      <c r="BPF14" s="60"/>
      <c r="BPG14" s="60"/>
      <c r="BPH14" s="60"/>
      <c r="BPI14" s="60"/>
      <c r="BPJ14" s="60"/>
      <c r="BPK14" s="60"/>
      <c r="BPL14" s="60"/>
      <c r="BPM14" s="60"/>
      <c r="BPN14" s="60"/>
      <c r="BPO14" s="60"/>
      <c r="BPP14" s="60"/>
      <c r="BPQ14" s="60"/>
      <c r="BPR14" s="60"/>
      <c r="BPS14" s="60"/>
      <c r="BPT14" s="60"/>
      <c r="BPU14" s="60"/>
      <c r="BPV14" s="60"/>
      <c r="BPW14" s="60"/>
      <c r="BPX14" s="60"/>
      <c r="BPY14" s="60"/>
      <c r="BPZ14" s="60"/>
      <c r="BQA14" s="60"/>
      <c r="BQB14" s="60"/>
      <c r="BQC14" s="60"/>
      <c r="BQD14" s="60"/>
      <c r="BQE14" s="60"/>
      <c r="BQF14" s="60"/>
      <c r="BQG14" s="60"/>
      <c r="BQH14" s="60"/>
      <c r="BQI14" s="60"/>
      <c r="BQJ14" s="60"/>
      <c r="BQK14" s="60"/>
      <c r="BQL14" s="60"/>
      <c r="BQM14" s="60"/>
      <c r="BQN14" s="60"/>
      <c r="BQO14" s="60"/>
      <c r="BQP14" s="60"/>
      <c r="BQQ14" s="60"/>
      <c r="BQR14" s="60"/>
      <c r="BQS14" s="60"/>
      <c r="BQT14" s="60"/>
      <c r="BQU14" s="60"/>
      <c r="BQV14" s="60"/>
      <c r="BQW14" s="60"/>
      <c r="BQX14" s="60"/>
      <c r="BQY14" s="60"/>
      <c r="BQZ14" s="60"/>
      <c r="BRA14" s="60"/>
      <c r="BRB14" s="60"/>
      <c r="BRC14" s="60"/>
      <c r="BRD14" s="60"/>
      <c r="BRE14" s="60"/>
      <c r="BRF14" s="60"/>
      <c r="BRG14" s="60"/>
      <c r="BRH14" s="60"/>
      <c r="BRI14" s="60"/>
      <c r="BRJ14" s="60"/>
      <c r="BRK14" s="60"/>
      <c r="BRL14" s="60"/>
      <c r="BRM14" s="60"/>
      <c r="BRN14" s="60"/>
      <c r="BRO14" s="60"/>
      <c r="BRP14" s="60"/>
      <c r="BRQ14" s="60"/>
      <c r="BRR14" s="60"/>
      <c r="BRS14" s="60"/>
      <c r="BRT14" s="60"/>
      <c r="BRU14" s="60"/>
      <c r="BRV14" s="60"/>
      <c r="BRW14" s="60"/>
      <c r="BRX14" s="60"/>
      <c r="BRY14" s="60"/>
      <c r="BRZ14" s="60"/>
      <c r="BSA14" s="60"/>
      <c r="BSB14" s="60"/>
      <c r="BSC14" s="60"/>
      <c r="BSD14" s="60"/>
      <c r="BSE14" s="60"/>
      <c r="BSF14" s="60"/>
      <c r="BSG14" s="60"/>
      <c r="BSH14" s="60"/>
      <c r="BSI14" s="60"/>
      <c r="BSJ14" s="60"/>
      <c r="BSK14" s="60"/>
      <c r="BSL14" s="60"/>
      <c r="BSM14" s="60"/>
      <c r="BSN14" s="60"/>
      <c r="BSO14" s="60"/>
      <c r="BSP14" s="60"/>
      <c r="BSQ14" s="60"/>
      <c r="BSR14" s="60"/>
      <c r="BSS14" s="60"/>
      <c r="BST14" s="60"/>
      <c r="BSU14" s="60"/>
      <c r="BSV14" s="60"/>
      <c r="BSW14" s="60"/>
      <c r="BSX14" s="60"/>
      <c r="BSY14" s="60"/>
      <c r="BSZ14" s="60"/>
      <c r="BTA14" s="60"/>
      <c r="BTB14" s="60"/>
      <c r="BTC14" s="60"/>
      <c r="BTD14" s="60"/>
      <c r="BTE14" s="60"/>
      <c r="BTF14" s="60"/>
      <c r="BTG14" s="60"/>
      <c r="BTH14" s="60"/>
      <c r="BTI14" s="60"/>
      <c r="BTJ14" s="60"/>
      <c r="BTK14" s="60"/>
      <c r="BTL14" s="60"/>
      <c r="BTM14" s="60"/>
      <c r="BTN14" s="60"/>
      <c r="BTO14" s="60"/>
      <c r="BTP14" s="60"/>
      <c r="BTQ14" s="60"/>
      <c r="BTR14" s="60"/>
      <c r="BTS14" s="60"/>
      <c r="BTT14" s="60"/>
      <c r="BTU14" s="60"/>
      <c r="BTV14" s="60"/>
      <c r="BTW14" s="60"/>
      <c r="BTX14" s="60"/>
      <c r="BTY14" s="60"/>
      <c r="BTZ14" s="60"/>
      <c r="BUA14" s="60"/>
      <c r="BUB14" s="60"/>
      <c r="BUC14" s="60"/>
      <c r="BUD14" s="60"/>
      <c r="BUE14" s="60"/>
      <c r="BUF14" s="60"/>
      <c r="BUG14" s="60"/>
      <c r="BUH14" s="60"/>
      <c r="BUI14" s="60"/>
      <c r="BUJ14" s="60"/>
      <c r="BUK14" s="60"/>
      <c r="BUL14" s="60"/>
      <c r="BUM14" s="60"/>
      <c r="BUN14" s="60"/>
      <c r="BUO14" s="60"/>
      <c r="BUP14" s="60"/>
      <c r="BUQ14" s="60"/>
      <c r="BUR14" s="60"/>
      <c r="BUS14" s="60"/>
      <c r="BUT14" s="60"/>
      <c r="BUU14" s="60"/>
      <c r="BUV14" s="60"/>
      <c r="BUW14" s="60"/>
      <c r="BUX14" s="60"/>
      <c r="BUY14" s="60"/>
      <c r="BUZ14" s="60"/>
      <c r="BVA14" s="60"/>
      <c r="BVB14" s="60"/>
      <c r="BVC14" s="60"/>
      <c r="BVD14" s="60"/>
      <c r="BVE14" s="60"/>
      <c r="BVF14" s="60"/>
      <c r="BVG14" s="60"/>
      <c r="BVH14" s="60"/>
      <c r="BVI14" s="60"/>
      <c r="BVJ14" s="60"/>
      <c r="BVK14" s="60"/>
      <c r="BVL14" s="60"/>
      <c r="BVM14" s="60"/>
      <c r="BVN14" s="60"/>
      <c r="BVO14" s="60"/>
      <c r="BVP14" s="60"/>
      <c r="BVQ14" s="60"/>
      <c r="BVR14" s="60"/>
      <c r="BVS14" s="60"/>
      <c r="BVT14" s="60"/>
      <c r="BVU14" s="60"/>
      <c r="BVV14" s="60"/>
      <c r="BVW14" s="60"/>
      <c r="BVX14" s="60"/>
      <c r="BVY14" s="60"/>
      <c r="BVZ14" s="60"/>
      <c r="BWA14" s="60"/>
      <c r="BWB14" s="60"/>
      <c r="BWC14" s="60"/>
      <c r="BWD14" s="60"/>
      <c r="BWE14" s="60"/>
      <c r="BWF14" s="60"/>
      <c r="BWG14" s="60"/>
      <c r="BWH14" s="60"/>
      <c r="BWI14" s="60"/>
      <c r="BWJ14" s="60"/>
      <c r="BWK14" s="60"/>
      <c r="BWL14" s="60"/>
    </row>
    <row r="15" spans="1:1962" s="47" customFormat="1">
      <c r="A15" s="65" t="s">
        <v>222</v>
      </c>
      <c r="B15" s="65">
        <v>35</v>
      </c>
      <c r="C15" s="65">
        <v>19</v>
      </c>
      <c r="D15" s="65">
        <v>17</v>
      </c>
      <c r="E15" s="69"/>
      <c r="F15" s="65" t="s">
        <v>222</v>
      </c>
      <c r="G15" s="65">
        <v>35</v>
      </c>
      <c r="H15" s="65">
        <v>19</v>
      </c>
      <c r="I15" s="65">
        <v>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  <c r="KL15" s="60"/>
      <c r="KM15" s="60"/>
      <c r="KN15" s="60"/>
      <c r="KO15" s="60"/>
      <c r="KP15" s="60"/>
      <c r="KQ15" s="60"/>
      <c r="KR15" s="60"/>
      <c r="KS15" s="60"/>
      <c r="KT15" s="60"/>
      <c r="KU15" s="60"/>
      <c r="KV15" s="60"/>
      <c r="KW15" s="60"/>
      <c r="KX15" s="60"/>
      <c r="KY15" s="60"/>
      <c r="KZ15" s="60"/>
      <c r="LA15" s="60"/>
      <c r="LB15" s="60"/>
      <c r="LC15" s="60"/>
      <c r="LD15" s="60"/>
      <c r="LE15" s="60"/>
      <c r="LF15" s="60"/>
      <c r="LG15" s="60"/>
      <c r="LH15" s="60"/>
      <c r="LI15" s="60"/>
      <c r="LJ15" s="60"/>
      <c r="LK15" s="60"/>
      <c r="LL15" s="60"/>
      <c r="LM15" s="60"/>
      <c r="LN15" s="60"/>
      <c r="LO15" s="60"/>
      <c r="LP15" s="60"/>
      <c r="LQ15" s="60"/>
      <c r="LR15" s="60"/>
      <c r="LS15" s="60"/>
      <c r="LT15" s="60"/>
      <c r="LU15" s="60"/>
      <c r="LV15" s="60"/>
      <c r="LW15" s="60"/>
      <c r="LX15" s="60"/>
      <c r="LY15" s="60"/>
      <c r="LZ15" s="60"/>
      <c r="MA15" s="60"/>
      <c r="MB15" s="60"/>
      <c r="MC15" s="60"/>
      <c r="MD15" s="60"/>
      <c r="ME15" s="60"/>
      <c r="MF15" s="60"/>
      <c r="MG15" s="60"/>
      <c r="MH15" s="60"/>
      <c r="MI15" s="60"/>
      <c r="MJ15" s="60"/>
      <c r="MK15" s="60"/>
      <c r="ML15" s="60"/>
      <c r="MM15" s="60"/>
      <c r="MN15" s="60"/>
      <c r="MO15" s="60"/>
      <c r="MP15" s="60"/>
      <c r="MQ15" s="60"/>
      <c r="MR15" s="60"/>
      <c r="MS15" s="60"/>
      <c r="MT15" s="60"/>
      <c r="MU15" s="60"/>
      <c r="MV15" s="60"/>
      <c r="MW15" s="60"/>
      <c r="MX15" s="60"/>
      <c r="MY15" s="60"/>
      <c r="MZ15" s="60"/>
      <c r="NA15" s="60"/>
      <c r="NB15" s="60"/>
      <c r="NC15" s="60"/>
      <c r="ND15" s="60"/>
      <c r="NE15" s="60"/>
      <c r="NF15" s="60"/>
      <c r="NG15" s="60"/>
      <c r="NH15" s="60"/>
      <c r="NI15" s="60"/>
      <c r="NJ15" s="60"/>
      <c r="NK15" s="60"/>
      <c r="NL15" s="60"/>
      <c r="NM15" s="60"/>
      <c r="NN15" s="60"/>
      <c r="NO15" s="60"/>
      <c r="NP15" s="60"/>
      <c r="NQ15" s="60"/>
      <c r="NR15" s="60"/>
      <c r="NS15" s="60"/>
      <c r="NT15" s="60"/>
      <c r="NU15" s="60"/>
      <c r="NV15" s="60"/>
      <c r="NW15" s="60"/>
      <c r="NX15" s="60"/>
      <c r="NY15" s="60"/>
      <c r="NZ15" s="60"/>
      <c r="OA15" s="60"/>
      <c r="OB15" s="60"/>
      <c r="OC15" s="60"/>
      <c r="OD15" s="60"/>
      <c r="OE15" s="60"/>
      <c r="OF15" s="60"/>
      <c r="OG15" s="60"/>
      <c r="OH15" s="60"/>
      <c r="OI15" s="60"/>
      <c r="OJ15" s="60"/>
      <c r="OK15" s="60"/>
      <c r="OL15" s="60"/>
      <c r="OM15" s="60"/>
      <c r="ON15" s="60"/>
      <c r="OO15" s="60"/>
      <c r="OP15" s="60"/>
      <c r="OQ15" s="60"/>
      <c r="OR15" s="60"/>
      <c r="OS15" s="60"/>
      <c r="OT15" s="60"/>
      <c r="OU15" s="60"/>
      <c r="OV15" s="60"/>
      <c r="OW15" s="60"/>
      <c r="OX15" s="60"/>
      <c r="OY15" s="60"/>
      <c r="OZ15" s="60"/>
      <c r="PA15" s="60"/>
      <c r="PB15" s="60"/>
      <c r="PC15" s="60"/>
      <c r="PD15" s="60"/>
      <c r="PE15" s="60"/>
      <c r="PF15" s="60"/>
      <c r="PG15" s="60"/>
      <c r="PH15" s="60"/>
      <c r="PI15" s="60"/>
      <c r="PJ15" s="60"/>
      <c r="PK15" s="60"/>
      <c r="PL15" s="60"/>
      <c r="PM15" s="60"/>
      <c r="PN15" s="60"/>
      <c r="PO15" s="60"/>
      <c r="PP15" s="60"/>
      <c r="PQ15" s="60"/>
      <c r="PR15" s="60"/>
      <c r="PS15" s="60"/>
      <c r="PT15" s="60"/>
      <c r="PU15" s="60"/>
      <c r="PV15" s="60"/>
      <c r="PW15" s="60"/>
      <c r="PX15" s="60"/>
      <c r="PY15" s="60"/>
      <c r="PZ15" s="60"/>
      <c r="QA15" s="60"/>
      <c r="QB15" s="60"/>
      <c r="QC15" s="60"/>
      <c r="QD15" s="60"/>
      <c r="QE15" s="60"/>
      <c r="QF15" s="60"/>
      <c r="QG15" s="60"/>
      <c r="QH15" s="60"/>
      <c r="QI15" s="60"/>
      <c r="QJ15" s="60"/>
      <c r="QK15" s="60"/>
      <c r="QL15" s="60"/>
      <c r="QM15" s="60"/>
      <c r="QN15" s="60"/>
      <c r="QO15" s="60"/>
      <c r="QP15" s="60"/>
      <c r="QQ15" s="60"/>
      <c r="QR15" s="60"/>
      <c r="QS15" s="60"/>
      <c r="QT15" s="60"/>
      <c r="QU15" s="60"/>
      <c r="QV15" s="60"/>
      <c r="QW15" s="60"/>
      <c r="QX15" s="60"/>
      <c r="QY15" s="60"/>
      <c r="QZ15" s="60"/>
      <c r="RA15" s="60"/>
      <c r="RB15" s="60"/>
      <c r="RC15" s="60"/>
      <c r="RD15" s="60"/>
      <c r="RE15" s="60"/>
      <c r="RF15" s="60"/>
      <c r="RG15" s="60"/>
      <c r="RH15" s="60"/>
      <c r="RI15" s="60"/>
      <c r="RJ15" s="60"/>
      <c r="RK15" s="60"/>
      <c r="RL15" s="60"/>
      <c r="RM15" s="60"/>
      <c r="RN15" s="60"/>
      <c r="RO15" s="60"/>
      <c r="RP15" s="60"/>
      <c r="RQ15" s="60"/>
      <c r="RR15" s="60"/>
      <c r="RS15" s="60"/>
      <c r="RT15" s="60"/>
      <c r="RU15" s="60"/>
      <c r="RV15" s="60"/>
      <c r="RW15" s="60"/>
      <c r="RX15" s="60"/>
      <c r="RY15" s="60"/>
      <c r="RZ15" s="60"/>
      <c r="SA15" s="60"/>
      <c r="SB15" s="60"/>
      <c r="SC15" s="60"/>
      <c r="SD15" s="60"/>
      <c r="SE15" s="60"/>
      <c r="SF15" s="60"/>
      <c r="SG15" s="60"/>
      <c r="SH15" s="60"/>
      <c r="SI15" s="60"/>
      <c r="SJ15" s="60"/>
      <c r="SK15" s="60"/>
      <c r="SL15" s="60"/>
      <c r="SM15" s="60"/>
      <c r="SN15" s="60"/>
      <c r="SO15" s="60"/>
      <c r="SP15" s="60"/>
      <c r="SQ15" s="60"/>
      <c r="SR15" s="60"/>
      <c r="SS15" s="60"/>
      <c r="ST15" s="60"/>
      <c r="SU15" s="60"/>
      <c r="SV15" s="60"/>
      <c r="SW15" s="60"/>
      <c r="SX15" s="60"/>
      <c r="SY15" s="60"/>
      <c r="SZ15" s="60"/>
      <c r="TA15" s="60"/>
      <c r="TB15" s="60"/>
      <c r="TC15" s="60"/>
      <c r="TD15" s="60"/>
      <c r="TE15" s="60"/>
      <c r="TF15" s="60"/>
      <c r="TG15" s="60"/>
      <c r="TH15" s="60"/>
      <c r="TI15" s="60"/>
      <c r="TJ15" s="60"/>
      <c r="TK15" s="60"/>
      <c r="TL15" s="60"/>
      <c r="TM15" s="60"/>
      <c r="TN15" s="60"/>
      <c r="TO15" s="60"/>
      <c r="TP15" s="60"/>
      <c r="TQ15" s="60"/>
      <c r="TR15" s="60"/>
      <c r="TS15" s="60"/>
      <c r="TT15" s="60"/>
      <c r="TU15" s="60"/>
      <c r="TV15" s="60"/>
      <c r="TW15" s="60"/>
      <c r="TX15" s="60"/>
      <c r="TY15" s="60"/>
      <c r="TZ15" s="60"/>
      <c r="UA15" s="60"/>
      <c r="UB15" s="60"/>
      <c r="UC15" s="60"/>
      <c r="UD15" s="60"/>
      <c r="UE15" s="60"/>
      <c r="UF15" s="60"/>
      <c r="UG15" s="60"/>
      <c r="UH15" s="60"/>
      <c r="UI15" s="60"/>
      <c r="UJ15" s="60"/>
      <c r="UK15" s="60"/>
      <c r="UL15" s="60"/>
      <c r="UM15" s="60"/>
      <c r="UN15" s="60"/>
      <c r="UO15" s="60"/>
      <c r="UP15" s="60"/>
      <c r="UQ15" s="60"/>
      <c r="UR15" s="60"/>
      <c r="US15" s="60"/>
      <c r="UT15" s="60"/>
      <c r="UU15" s="60"/>
      <c r="UV15" s="60"/>
      <c r="UW15" s="60"/>
      <c r="UX15" s="60"/>
      <c r="UY15" s="60"/>
      <c r="UZ15" s="60"/>
      <c r="VA15" s="60"/>
      <c r="VB15" s="60"/>
      <c r="VC15" s="60"/>
      <c r="VD15" s="60"/>
      <c r="VE15" s="60"/>
      <c r="VF15" s="60"/>
      <c r="VG15" s="60"/>
      <c r="VH15" s="60"/>
      <c r="VI15" s="60"/>
      <c r="VJ15" s="60"/>
      <c r="VK15" s="60"/>
      <c r="VL15" s="60"/>
      <c r="VM15" s="60"/>
      <c r="VN15" s="60"/>
      <c r="VO15" s="60"/>
      <c r="VP15" s="60"/>
      <c r="VQ15" s="60"/>
      <c r="VR15" s="60"/>
      <c r="VS15" s="60"/>
      <c r="VT15" s="60"/>
      <c r="VU15" s="60"/>
      <c r="VV15" s="60"/>
      <c r="VW15" s="60"/>
      <c r="VX15" s="60"/>
      <c r="VY15" s="60"/>
      <c r="VZ15" s="60"/>
      <c r="WA15" s="60"/>
      <c r="WB15" s="60"/>
      <c r="WC15" s="60"/>
      <c r="WD15" s="60"/>
      <c r="WE15" s="60"/>
      <c r="WF15" s="60"/>
      <c r="WG15" s="60"/>
      <c r="WH15" s="60"/>
      <c r="WI15" s="60"/>
      <c r="WJ15" s="60"/>
      <c r="WK15" s="60"/>
      <c r="WL15" s="60"/>
      <c r="WM15" s="60"/>
      <c r="WN15" s="60"/>
      <c r="WO15" s="60"/>
      <c r="WP15" s="60"/>
      <c r="WQ15" s="60"/>
      <c r="WR15" s="60"/>
      <c r="WS15" s="60"/>
      <c r="WT15" s="60"/>
      <c r="WU15" s="60"/>
      <c r="WV15" s="60"/>
      <c r="WW15" s="60"/>
      <c r="WX15" s="60"/>
      <c r="WY15" s="60"/>
      <c r="WZ15" s="60"/>
      <c r="XA15" s="60"/>
      <c r="XB15" s="60"/>
      <c r="XC15" s="60"/>
      <c r="XD15" s="60"/>
      <c r="XE15" s="60"/>
      <c r="XF15" s="60"/>
      <c r="XG15" s="60"/>
      <c r="XH15" s="60"/>
      <c r="XI15" s="60"/>
      <c r="XJ15" s="60"/>
      <c r="XK15" s="60"/>
      <c r="XL15" s="60"/>
      <c r="XM15" s="60"/>
      <c r="XN15" s="60"/>
      <c r="XO15" s="60"/>
      <c r="XP15" s="60"/>
      <c r="XQ15" s="60"/>
      <c r="XR15" s="60"/>
      <c r="XS15" s="60"/>
      <c r="XT15" s="60"/>
      <c r="XU15" s="60"/>
      <c r="XV15" s="60"/>
      <c r="XW15" s="60"/>
      <c r="XX15" s="60"/>
      <c r="XY15" s="60"/>
      <c r="XZ15" s="60"/>
      <c r="YA15" s="60"/>
      <c r="YB15" s="60"/>
      <c r="YC15" s="60"/>
      <c r="YD15" s="60"/>
      <c r="YE15" s="60"/>
      <c r="YF15" s="60"/>
      <c r="YG15" s="60"/>
      <c r="YH15" s="60"/>
      <c r="YI15" s="60"/>
      <c r="YJ15" s="60"/>
      <c r="YK15" s="60"/>
      <c r="YL15" s="60"/>
      <c r="YM15" s="60"/>
      <c r="YN15" s="60"/>
      <c r="YO15" s="60"/>
      <c r="YP15" s="60"/>
      <c r="YQ15" s="60"/>
      <c r="YR15" s="60"/>
      <c r="YS15" s="60"/>
      <c r="YT15" s="60"/>
      <c r="YU15" s="60"/>
      <c r="YV15" s="60"/>
      <c r="YW15" s="60"/>
      <c r="YX15" s="60"/>
      <c r="YY15" s="60"/>
      <c r="YZ15" s="60"/>
      <c r="ZA15" s="60"/>
      <c r="ZB15" s="60"/>
      <c r="ZC15" s="60"/>
      <c r="ZD15" s="60"/>
      <c r="ZE15" s="60"/>
      <c r="ZF15" s="60"/>
      <c r="ZG15" s="60"/>
      <c r="ZH15" s="60"/>
      <c r="ZI15" s="60"/>
      <c r="ZJ15" s="60"/>
      <c r="ZK15" s="60"/>
      <c r="ZL15" s="60"/>
      <c r="ZM15" s="60"/>
      <c r="ZN15" s="60"/>
      <c r="ZO15" s="60"/>
      <c r="ZP15" s="60"/>
      <c r="ZQ15" s="60"/>
      <c r="ZR15" s="60"/>
      <c r="ZS15" s="60"/>
      <c r="ZT15" s="60"/>
      <c r="ZU15" s="60"/>
      <c r="ZV15" s="60"/>
      <c r="ZW15" s="60"/>
      <c r="ZX15" s="60"/>
      <c r="ZY15" s="60"/>
      <c r="ZZ15" s="60"/>
      <c r="AAA15" s="60"/>
      <c r="AAB15" s="60"/>
      <c r="AAC15" s="60"/>
      <c r="AAD15" s="60"/>
      <c r="AAE15" s="60"/>
      <c r="AAF15" s="60"/>
      <c r="AAG15" s="60"/>
      <c r="AAH15" s="60"/>
      <c r="AAI15" s="60"/>
      <c r="AAJ15" s="60"/>
      <c r="AAK15" s="60"/>
      <c r="AAL15" s="60"/>
      <c r="AAM15" s="60"/>
      <c r="AAN15" s="60"/>
      <c r="AAO15" s="60"/>
      <c r="AAP15" s="60"/>
      <c r="AAQ15" s="60"/>
      <c r="AAR15" s="60"/>
      <c r="AAS15" s="60"/>
      <c r="AAT15" s="60"/>
      <c r="AAU15" s="60"/>
      <c r="AAV15" s="60"/>
      <c r="AAW15" s="60"/>
      <c r="AAX15" s="60"/>
      <c r="AAY15" s="60"/>
      <c r="AAZ15" s="60"/>
      <c r="ABA15" s="60"/>
      <c r="ABB15" s="60"/>
      <c r="ABC15" s="60"/>
      <c r="ABD15" s="60"/>
      <c r="ABE15" s="60"/>
      <c r="ABF15" s="60"/>
      <c r="ABG15" s="60"/>
      <c r="ABH15" s="60"/>
      <c r="ABI15" s="60"/>
      <c r="ABJ15" s="60"/>
      <c r="ABK15" s="60"/>
      <c r="ABL15" s="60"/>
      <c r="ABM15" s="60"/>
      <c r="ABN15" s="60"/>
      <c r="ABO15" s="60"/>
      <c r="ABP15" s="60"/>
      <c r="ABQ15" s="60"/>
      <c r="ABR15" s="60"/>
      <c r="ABS15" s="60"/>
      <c r="ABT15" s="60"/>
      <c r="ABU15" s="60"/>
      <c r="ABV15" s="60"/>
      <c r="ABW15" s="60"/>
      <c r="ABX15" s="60"/>
      <c r="ABY15" s="60"/>
      <c r="ABZ15" s="60"/>
      <c r="ACA15" s="60"/>
      <c r="ACB15" s="60"/>
      <c r="ACC15" s="60"/>
      <c r="ACD15" s="60"/>
      <c r="ACE15" s="60"/>
      <c r="ACF15" s="60"/>
      <c r="ACG15" s="60"/>
      <c r="ACH15" s="60"/>
      <c r="ACI15" s="60"/>
      <c r="ACJ15" s="60"/>
      <c r="ACK15" s="60"/>
      <c r="ACL15" s="60"/>
      <c r="ACM15" s="60"/>
      <c r="ACN15" s="60"/>
      <c r="ACO15" s="60"/>
      <c r="ACP15" s="60"/>
      <c r="ACQ15" s="60"/>
      <c r="ACR15" s="60"/>
      <c r="ACS15" s="60"/>
      <c r="ACT15" s="60"/>
      <c r="ACU15" s="60"/>
      <c r="ACV15" s="60"/>
      <c r="ACW15" s="60"/>
      <c r="ACX15" s="60"/>
      <c r="ACY15" s="60"/>
      <c r="ACZ15" s="60"/>
      <c r="ADA15" s="60"/>
      <c r="ADB15" s="60"/>
      <c r="ADC15" s="60"/>
      <c r="ADD15" s="60"/>
      <c r="ADE15" s="60"/>
      <c r="ADF15" s="60"/>
      <c r="ADG15" s="60"/>
      <c r="ADH15" s="60"/>
      <c r="ADI15" s="60"/>
      <c r="ADJ15" s="60"/>
      <c r="ADK15" s="60"/>
      <c r="ADL15" s="60"/>
      <c r="ADM15" s="60"/>
      <c r="ADN15" s="60"/>
      <c r="ADO15" s="60"/>
      <c r="ADP15" s="60"/>
      <c r="ADQ15" s="60"/>
      <c r="ADR15" s="60"/>
      <c r="ADS15" s="60"/>
      <c r="ADT15" s="60"/>
      <c r="ADU15" s="60"/>
      <c r="ADV15" s="60"/>
      <c r="ADW15" s="60"/>
      <c r="ADX15" s="60"/>
      <c r="ADY15" s="60"/>
      <c r="ADZ15" s="60"/>
      <c r="AEA15" s="60"/>
      <c r="AEB15" s="60"/>
      <c r="AEC15" s="60"/>
      <c r="AED15" s="60"/>
      <c r="AEE15" s="60"/>
      <c r="AEF15" s="60"/>
      <c r="AEG15" s="60"/>
      <c r="AEH15" s="60"/>
      <c r="AEI15" s="60"/>
      <c r="AEJ15" s="60"/>
      <c r="AEK15" s="60"/>
      <c r="AEL15" s="60"/>
      <c r="AEM15" s="60"/>
      <c r="AEN15" s="60"/>
      <c r="AEO15" s="60"/>
      <c r="AEP15" s="60"/>
      <c r="AEQ15" s="60"/>
      <c r="AER15" s="60"/>
      <c r="AES15" s="60"/>
      <c r="AET15" s="60"/>
      <c r="AEU15" s="60"/>
      <c r="AEV15" s="60"/>
      <c r="AEW15" s="60"/>
      <c r="AEX15" s="60"/>
      <c r="AEY15" s="60"/>
      <c r="AEZ15" s="60"/>
      <c r="AFA15" s="60"/>
      <c r="AFB15" s="60"/>
      <c r="AFC15" s="60"/>
      <c r="AFD15" s="60"/>
      <c r="AFE15" s="60"/>
      <c r="AFF15" s="60"/>
      <c r="AFG15" s="60"/>
      <c r="AFH15" s="60"/>
      <c r="AFI15" s="60"/>
      <c r="AFJ15" s="60"/>
      <c r="AFK15" s="60"/>
      <c r="AFL15" s="60"/>
      <c r="AFM15" s="60"/>
      <c r="AFN15" s="60"/>
      <c r="AFO15" s="60"/>
      <c r="AFP15" s="60"/>
      <c r="AFQ15" s="60"/>
      <c r="AFR15" s="60"/>
      <c r="AFS15" s="60"/>
      <c r="AFT15" s="60"/>
      <c r="AFU15" s="60"/>
      <c r="AFV15" s="60"/>
      <c r="AFW15" s="60"/>
      <c r="AFX15" s="60"/>
      <c r="AFY15" s="60"/>
      <c r="AFZ15" s="60"/>
      <c r="AGA15" s="60"/>
      <c r="AGB15" s="60"/>
      <c r="AGC15" s="60"/>
      <c r="AGD15" s="60"/>
      <c r="AGE15" s="60"/>
      <c r="AGF15" s="60"/>
      <c r="AGG15" s="60"/>
      <c r="AGH15" s="60"/>
      <c r="AGI15" s="60"/>
      <c r="AGJ15" s="60"/>
      <c r="AGK15" s="60"/>
      <c r="AGL15" s="60"/>
      <c r="AGM15" s="60"/>
      <c r="AGN15" s="60"/>
      <c r="AGO15" s="60"/>
      <c r="AGP15" s="60"/>
      <c r="AGQ15" s="60"/>
      <c r="AGR15" s="60"/>
      <c r="AGS15" s="60"/>
      <c r="AGT15" s="60"/>
      <c r="AGU15" s="60"/>
      <c r="AGV15" s="60"/>
      <c r="AGW15" s="60"/>
      <c r="AGX15" s="60"/>
      <c r="AGY15" s="60"/>
      <c r="AGZ15" s="60"/>
      <c r="AHA15" s="60"/>
      <c r="AHB15" s="60"/>
      <c r="AHC15" s="60"/>
      <c r="AHD15" s="60"/>
      <c r="AHE15" s="60"/>
      <c r="AHF15" s="60"/>
      <c r="AHG15" s="60"/>
      <c r="AHH15" s="60"/>
      <c r="AHI15" s="60"/>
      <c r="AHJ15" s="60"/>
      <c r="AHK15" s="60"/>
      <c r="AHL15" s="60"/>
      <c r="AHM15" s="60"/>
      <c r="AHN15" s="60"/>
      <c r="AHO15" s="60"/>
      <c r="AHP15" s="60"/>
      <c r="AHQ15" s="60"/>
      <c r="AHR15" s="60"/>
      <c r="AHS15" s="60"/>
      <c r="AHT15" s="60"/>
      <c r="AHU15" s="60"/>
      <c r="AHV15" s="60"/>
      <c r="AHW15" s="60"/>
      <c r="AHX15" s="60"/>
      <c r="AHY15" s="60"/>
      <c r="AHZ15" s="60"/>
      <c r="AIA15" s="60"/>
      <c r="AIB15" s="60"/>
      <c r="AIC15" s="60"/>
      <c r="AID15" s="60"/>
      <c r="AIE15" s="60"/>
      <c r="AIF15" s="60"/>
      <c r="AIG15" s="60"/>
      <c r="AIH15" s="60"/>
      <c r="AII15" s="60"/>
      <c r="AIJ15" s="60"/>
      <c r="AIK15" s="60"/>
      <c r="AIL15" s="60"/>
      <c r="AIM15" s="60"/>
      <c r="AIN15" s="60"/>
      <c r="AIO15" s="60"/>
      <c r="AIP15" s="60"/>
      <c r="AIQ15" s="60"/>
      <c r="AIR15" s="60"/>
      <c r="AIS15" s="60"/>
      <c r="AIT15" s="60"/>
      <c r="AIU15" s="60"/>
      <c r="AIV15" s="60"/>
      <c r="AIW15" s="60"/>
      <c r="AIX15" s="60"/>
      <c r="AIY15" s="60"/>
      <c r="AIZ15" s="60"/>
      <c r="AJA15" s="60"/>
      <c r="AJB15" s="60"/>
      <c r="AJC15" s="60"/>
      <c r="AJD15" s="60"/>
      <c r="AJE15" s="60"/>
      <c r="AJF15" s="60"/>
      <c r="AJG15" s="60"/>
      <c r="AJH15" s="60"/>
      <c r="AJI15" s="60"/>
      <c r="AJJ15" s="60"/>
      <c r="AJK15" s="60"/>
      <c r="AJL15" s="60"/>
      <c r="AJM15" s="60"/>
      <c r="AJN15" s="60"/>
      <c r="AJO15" s="60"/>
      <c r="AJP15" s="60"/>
      <c r="AJQ15" s="60"/>
      <c r="AJR15" s="60"/>
      <c r="AJS15" s="60"/>
      <c r="AJT15" s="60"/>
      <c r="AJU15" s="60"/>
      <c r="AJV15" s="60"/>
      <c r="AJW15" s="60"/>
      <c r="AJX15" s="60"/>
      <c r="AJY15" s="60"/>
      <c r="AJZ15" s="60"/>
      <c r="AKA15" s="60"/>
      <c r="AKB15" s="60"/>
      <c r="AKC15" s="60"/>
      <c r="AKD15" s="60"/>
      <c r="AKE15" s="60"/>
      <c r="AKF15" s="60"/>
      <c r="AKG15" s="60"/>
      <c r="AKH15" s="60"/>
      <c r="AKI15" s="60"/>
      <c r="AKJ15" s="60"/>
      <c r="AKK15" s="60"/>
      <c r="AKL15" s="60"/>
      <c r="AKM15" s="60"/>
      <c r="AKN15" s="60"/>
      <c r="AKO15" s="60"/>
      <c r="AKP15" s="60"/>
      <c r="AKQ15" s="60"/>
      <c r="AKR15" s="60"/>
      <c r="AKS15" s="60"/>
      <c r="AKT15" s="60"/>
      <c r="AKU15" s="60"/>
      <c r="AKV15" s="60"/>
      <c r="AKW15" s="60"/>
      <c r="AKX15" s="60"/>
      <c r="AKY15" s="60"/>
      <c r="AKZ15" s="60"/>
      <c r="ALA15" s="60"/>
      <c r="ALB15" s="60"/>
      <c r="ALC15" s="60"/>
      <c r="ALD15" s="60"/>
      <c r="ALE15" s="60"/>
      <c r="ALF15" s="60"/>
      <c r="ALG15" s="60"/>
      <c r="ALH15" s="60"/>
      <c r="ALI15" s="60"/>
      <c r="ALJ15" s="60"/>
      <c r="ALK15" s="60"/>
      <c r="ALL15" s="60"/>
      <c r="ALM15" s="60"/>
      <c r="ALN15" s="60"/>
      <c r="ALO15" s="60"/>
      <c r="ALP15" s="60"/>
      <c r="ALQ15" s="60"/>
      <c r="ALR15" s="60"/>
      <c r="ALS15" s="60"/>
      <c r="ALT15" s="60"/>
      <c r="ALU15" s="60"/>
      <c r="ALV15" s="60"/>
      <c r="ALW15" s="60"/>
      <c r="ALX15" s="60"/>
      <c r="ALY15" s="60"/>
      <c r="ALZ15" s="60"/>
      <c r="AMA15" s="60"/>
      <c r="AMB15" s="60"/>
      <c r="AMC15" s="60"/>
      <c r="AMD15" s="60"/>
      <c r="AME15" s="60"/>
      <c r="AMF15" s="60"/>
      <c r="AMG15" s="60"/>
      <c r="AMH15" s="60"/>
      <c r="AMI15" s="60"/>
      <c r="AMJ15" s="60"/>
      <c r="AMK15" s="60"/>
      <c r="AML15" s="60"/>
      <c r="AMM15" s="60"/>
      <c r="AMN15" s="60"/>
      <c r="AMO15" s="60"/>
      <c r="AMP15" s="60"/>
      <c r="AMQ15" s="60"/>
      <c r="AMR15" s="60"/>
      <c r="AMS15" s="60"/>
      <c r="AMT15" s="60"/>
      <c r="AMU15" s="60"/>
      <c r="AMV15" s="60"/>
      <c r="AMW15" s="60"/>
      <c r="AMX15" s="60"/>
      <c r="AMY15" s="60"/>
      <c r="AMZ15" s="60"/>
      <c r="ANA15" s="60"/>
      <c r="ANB15" s="60"/>
      <c r="ANC15" s="60"/>
      <c r="AND15" s="60"/>
      <c r="ANE15" s="60"/>
      <c r="ANF15" s="60"/>
      <c r="ANG15" s="60"/>
      <c r="ANH15" s="60"/>
      <c r="ANI15" s="60"/>
      <c r="ANJ15" s="60"/>
      <c r="ANK15" s="60"/>
      <c r="ANL15" s="60"/>
      <c r="ANM15" s="60"/>
      <c r="ANN15" s="60"/>
      <c r="ANO15" s="60"/>
      <c r="ANP15" s="60"/>
      <c r="ANQ15" s="60"/>
      <c r="ANR15" s="60"/>
      <c r="ANS15" s="60"/>
      <c r="ANT15" s="60"/>
      <c r="ANU15" s="60"/>
      <c r="ANV15" s="60"/>
      <c r="ANW15" s="60"/>
      <c r="ANX15" s="60"/>
      <c r="ANY15" s="60"/>
      <c r="ANZ15" s="60"/>
      <c r="AOA15" s="60"/>
      <c r="AOB15" s="60"/>
      <c r="AOC15" s="60"/>
      <c r="AOD15" s="60"/>
      <c r="AOE15" s="60"/>
      <c r="AOF15" s="60"/>
      <c r="AOG15" s="60"/>
      <c r="AOH15" s="60"/>
      <c r="AOI15" s="60"/>
      <c r="AOJ15" s="60"/>
      <c r="AOK15" s="60"/>
      <c r="AOL15" s="60"/>
      <c r="AOM15" s="60"/>
      <c r="AON15" s="60"/>
      <c r="AOO15" s="60"/>
      <c r="AOP15" s="60"/>
      <c r="AOQ15" s="60"/>
      <c r="AOR15" s="60"/>
      <c r="AOS15" s="60"/>
      <c r="AOT15" s="60"/>
      <c r="AOU15" s="60"/>
      <c r="AOV15" s="60"/>
      <c r="AOW15" s="60"/>
      <c r="AOX15" s="60"/>
      <c r="AOY15" s="60"/>
      <c r="AOZ15" s="60"/>
      <c r="APA15" s="60"/>
      <c r="APB15" s="60"/>
      <c r="APC15" s="60"/>
      <c r="APD15" s="60"/>
      <c r="APE15" s="60"/>
      <c r="APF15" s="60"/>
      <c r="APG15" s="60"/>
      <c r="APH15" s="60"/>
      <c r="API15" s="60"/>
      <c r="APJ15" s="60"/>
      <c r="APK15" s="60"/>
      <c r="APL15" s="60"/>
      <c r="APM15" s="60"/>
      <c r="APN15" s="60"/>
      <c r="APO15" s="60"/>
      <c r="APP15" s="60"/>
      <c r="APQ15" s="60"/>
      <c r="APR15" s="60"/>
      <c r="APS15" s="60"/>
      <c r="APT15" s="60"/>
      <c r="APU15" s="60"/>
      <c r="APV15" s="60"/>
      <c r="APW15" s="60"/>
      <c r="APX15" s="60"/>
      <c r="APY15" s="60"/>
      <c r="APZ15" s="60"/>
      <c r="AQA15" s="60"/>
      <c r="AQB15" s="60"/>
      <c r="AQC15" s="60"/>
      <c r="AQD15" s="60"/>
      <c r="AQE15" s="60"/>
      <c r="AQF15" s="60"/>
      <c r="AQG15" s="60"/>
      <c r="AQH15" s="60"/>
      <c r="AQI15" s="60"/>
      <c r="AQJ15" s="60"/>
      <c r="AQK15" s="60"/>
      <c r="AQL15" s="60"/>
      <c r="AQM15" s="60"/>
      <c r="AQN15" s="60"/>
      <c r="AQO15" s="60"/>
      <c r="AQP15" s="60"/>
      <c r="AQQ15" s="60"/>
      <c r="AQR15" s="60"/>
      <c r="AQS15" s="60"/>
      <c r="AQT15" s="60"/>
      <c r="AQU15" s="60"/>
      <c r="AQV15" s="60"/>
      <c r="AQW15" s="60"/>
      <c r="AQX15" s="60"/>
      <c r="AQY15" s="60"/>
      <c r="AQZ15" s="60"/>
      <c r="ARA15" s="60"/>
      <c r="ARB15" s="60"/>
      <c r="ARC15" s="60"/>
      <c r="ARD15" s="60"/>
      <c r="ARE15" s="60"/>
      <c r="ARF15" s="60"/>
      <c r="ARG15" s="60"/>
      <c r="ARH15" s="60"/>
      <c r="ARI15" s="60"/>
      <c r="ARJ15" s="60"/>
      <c r="ARK15" s="60"/>
      <c r="ARL15" s="60"/>
      <c r="ARM15" s="60"/>
      <c r="ARN15" s="60"/>
      <c r="ARO15" s="60"/>
      <c r="ARP15" s="60"/>
      <c r="ARQ15" s="60"/>
      <c r="ARR15" s="60"/>
      <c r="ARS15" s="60"/>
      <c r="ART15" s="60"/>
      <c r="ARU15" s="60"/>
      <c r="ARV15" s="60"/>
      <c r="ARW15" s="60"/>
      <c r="ARX15" s="60"/>
      <c r="ARY15" s="60"/>
      <c r="ARZ15" s="60"/>
      <c r="ASA15" s="60"/>
      <c r="ASB15" s="60"/>
      <c r="ASC15" s="60"/>
      <c r="ASD15" s="60"/>
      <c r="ASE15" s="60"/>
      <c r="ASF15" s="60"/>
      <c r="ASG15" s="60"/>
      <c r="ASH15" s="60"/>
      <c r="ASI15" s="60"/>
      <c r="ASJ15" s="60"/>
      <c r="ASK15" s="60"/>
      <c r="ASL15" s="60"/>
      <c r="ASM15" s="60"/>
      <c r="ASN15" s="60"/>
      <c r="ASO15" s="60"/>
      <c r="ASP15" s="60"/>
      <c r="ASQ15" s="60"/>
      <c r="ASR15" s="60"/>
      <c r="ASS15" s="60"/>
      <c r="AST15" s="60"/>
      <c r="ASU15" s="60"/>
      <c r="ASV15" s="60"/>
      <c r="ASW15" s="60"/>
      <c r="ASX15" s="60"/>
      <c r="ASY15" s="60"/>
      <c r="ASZ15" s="60"/>
      <c r="ATA15" s="60"/>
      <c r="ATB15" s="60"/>
      <c r="ATC15" s="60"/>
      <c r="ATD15" s="60"/>
      <c r="ATE15" s="60"/>
      <c r="ATF15" s="60"/>
      <c r="ATG15" s="60"/>
      <c r="ATH15" s="60"/>
      <c r="ATI15" s="60"/>
      <c r="ATJ15" s="60"/>
      <c r="ATK15" s="60"/>
      <c r="ATL15" s="60"/>
      <c r="ATM15" s="60"/>
      <c r="ATN15" s="60"/>
      <c r="ATO15" s="60"/>
      <c r="ATP15" s="60"/>
      <c r="ATQ15" s="60"/>
      <c r="ATR15" s="60"/>
      <c r="ATS15" s="60"/>
      <c r="ATT15" s="60"/>
      <c r="ATU15" s="60"/>
      <c r="ATV15" s="60"/>
      <c r="ATW15" s="60"/>
      <c r="ATX15" s="60"/>
      <c r="ATY15" s="60"/>
      <c r="ATZ15" s="60"/>
      <c r="AUA15" s="60"/>
      <c r="AUB15" s="60"/>
      <c r="AUC15" s="60"/>
      <c r="AUD15" s="60"/>
      <c r="AUE15" s="60"/>
      <c r="AUF15" s="60"/>
      <c r="AUG15" s="60"/>
      <c r="AUH15" s="60"/>
      <c r="AUI15" s="60"/>
      <c r="AUJ15" s="60"/>
      <c r="AUK15" s="60"/>
      <c r="AUL15" s="60"/>
      <c r="AUM15" s="60"/>
      <c r="AUN15" s="60"/>
      <c r="AUO15" s="60"/>
      <c r="AUP15" s="60"/>
      <c r="AUQ15" s="60"/>
      <c r="AUR15" s="60"/>
      <c r="AUS15" s="60"/>
      <c r="AUT15" s="60"/>
      <c r="AUU15" s="60"/>
      <c r="AUV15" s="60"/>
      <c r="AUW15" s="60"/>
      <c r="AUX15" s="60"/>
      <c r="AUY15" s="60"/>
      <c r="AUZ15" s="60"/>
      <c r="AVA15" s="60"/>
      <c r="AVB15" s="60"/>
      <c r="AVC15" s="60"/>
      <c r="AVD15" s="60"/>
      <c r="AVE15" s="60"/>
      <c r="AVF15" s="60"/>
      <c r="AVG15" s="60"/>
      <c r="AVH15" s="60"/>
      <c r="AVI15" s="60"/>
      <c r="AVJ15" s="60"/>
      <c r="AVK15" s="60"/>
      <c r="AVL15" s="60"/>
      <c r="AVM15" s="60"/>
      <c r="AVN15" s="60"/>
      <c r="AVO15" s="60"/>
      <c r="AVP15" s="60"/>
      <c r="AVQ15" s="60"/>
      <c r="AVR15" s="60"/>
      <c r="AVS15" s="60"/>
      <c r="AVT15" s="60"/>
      <c r="AVU15" s="60"/>
      <c r="AVV15" s="60"/>
      <c r="AVW15" s="60"/>
      <c r="AVX15" s="60"/>
      <c r="AVY15" s="60"/>
      <c r="AVZ15" s="60"/>
      <c r="AWA15" s="60"/>
      <c r="AWB15" s="60"/>
      <c r="AWC15" s="60"/>
      <c r="AWD15" s="60"/>
      <c r="AWE15" s="60"/>
      <c r="AWF15" s="60"/>
      <c r="AWG15" s="60"/>
      <c r="AWH15" s="60"/>
      <c r="AWI15" s="60"/>
      <c r="AWJ15" s="60"/>
      <c r="AWK15" s="60"/>
      <c r="AWL15" s="60"/>
      <c r="AWM15" s="60"/>
      <c r="AWN15" s="60"/>
      <c r="AWO15" s="60"/>
      <c r="AWP15" s="60"/>
      <c r="AWQ15" s="60"/>
      <c r="AWR15" s="60"/>
      <c r="AWS15" s="60"/>
      <c r="AWT15" s="60"/>
      <c r="AWU15" s="60"/>
      <c r="AWV15" s="60"/>
      <c r="AWW15" s="60"/>
      <c r="AWX15" s="60"/>
      <c r="AWY15" s="60"/>
      <c r="AWZ15" s="60"/>
      <c r="AXA15" s="60"/>
      <c r="AXB15" s="60"/>
      <c r="AXC15" s="60"/>
      <c r="AXD15" s="60"/>
      <c r="AXE15" s="60"/>
      <c r="AXF15" s="60"/>
      <c r="AXG15" s="60"/>
      <c r="AXH15" s="60"/>
      <c r="AXI15" s="60"/>
      <c r="AXJ15" s="60"/>
      <c r="AXK15" s="60"/>
      <c r="AXL15" s="60"/>
      <c r="AXM15" s="60"/>
      <c r="AXN15" s="60"/>
      <c r="AXO15" s="60"/>
      <c r="AXP15" s="60"/>
      <c r="AXQ15" s="60"/>
      <c r="AXR15" s="60"/>
      <c r="AXS15" s="60"/>
      <c r="AXT15" s="60"/>
      <c r="AXU15" s="60"/>
      <c r="AXV15" s="60"/>
      <c r="AXW15" s="60"/>
      <c r="AXX15" s="60"/>
      <c r="AXY15" s="60"/>
      <c r="AXZ15" s="60"/>
      <c r="AYA15" s="60"/>
      <c r="AYB15" s="60"/>
      <c r="AYC15" s="60"/>
      <c r="AYD15" s="60"/>
      <c r="AYE15" s="60"/>
      <c r="AYF15" s="60"/>
      <c r="AYG15" s="60"/>
      <c r="AYH15" s="60"/>
      <c r="AYI15" s="60"/>
      <c r="AYJ15" s="60"/>
      <c r="AYK15" s="60"/>
      <c r="AYL15" s="60"/>
      <c r="AYM15" s="60"/>
      <c r="AYN15" s="60"/>
      <c r="AYO15" s="60"/>
      <c r="AYP15" s="60"/>
      <c r="AYQ15" s="60"/>
      <c r="AYR15" s="60"/>
      <c r="AYS15" s="60"/>
      <c r="AYT15" s="60"/>
      <c r="AYU15" s="60"/>
      <c r="AYV15" s="60"/>
      <c r="AYW15" s="60"/>
      <c r="AYX15" s="60"/>
      <c r="AYY15" s="60"/>
      <c r="AYZ15" s="60"/>
      <c r="AZA15" s="60"/>
      <c r="AZB15" s="60"/>
      <c r="AZC15" s="60"/>
      <c r="AZD15" s="60"/>
      <c r="AZE15" s="60"/>
      <c r="AZF15" s="60"/>
      <c r="AZG15" s="60"/>
      <c r="AZH15" s="60"/>
      <c r="AZI15" s="60"/>
      <c r="AZJ15" s="60"/>
      <c r="AZK15" s="60"/>
      <c r="AZL15" s="60"/>
      <c r="AZM15" s="60"/>
      <c r="AZN15" s="60"/>
      <c r="AZO15" s="60"/>
      <c r="AZP15" s="60"/>
      <c r="AZQ15" s="60"/>
      <c r="AZR15" s="60"/>
      <c r="AZS15" s="60"/>
      <c r="AZT15" s="60"/>
      <c r="AZU15" s="60"/>
      <c r="AZV15" s="60"/>
      <c r="AZW15" s="60"/>
      <c r="AZX15" s="60"/>
      <c r="AZY15" s="60"/>
      <c r="AZZ15" s="60"/>
      <c r="BAA15" s="60"/>
      <c r="BAB15" s="60"/>
      <c r="BAC15" s="60"/>
      <c r="BAD15" s="60"/>
      <c r="BAE15" s="60"/>
      <c r="BAF15" s="60"/>
      <c r="BAG15" s="60"/>
      <c r="BAH15" s="60"/>
      <c r="BAI15" s="60"/>
      <c r="BAJ15" s="60"/>
      <c r="BAK15" s="60"/>
      <c r="BAL15" s="60"/>
      <c r="BAM15" s="60"/>
      <c r="BAN15" s="60"/>
      <c r="BAO15" s="60"/>
      <c r="BAP15" s="60"/>
      <c r="BAQ15" s="60"/>
      <c r="BAR15" s="60"/>
      <c r="BAS15" s="60"/>
      <c r="BAT15" s="60"/>
      <c r="BAU15" s="60"/>
      <c r="BAV15" s="60"/>
      <c r="BAW15" s="60"/>
      <c r="BAX15" s="60"/>
      <c r="BAY15" s="60"/>
      <c r="BAZ15" s="60"/>
      <c r="BBA15" s="60"/>
      <c r="BBB15" s="60"/>
      <c r="BBC15" s="60"/>
      <c r="BBD15" s="60"/>
      <c r="BBE15" s="60"/>
      <c r="BBF15" s="60"/>
      <c r="BBG15" s="60"/>
      <c r="BBH15" s="60"/>
      <c r="BBI15" s="60"/>
      <c r="BBJ15" s="60"/>
      <c r="BBK15" s="60"/>
      <c r="BBL15" s="60"/>
      <c r="BBM15" s="60"/>
      <c r="BBN15" s="60"/>
      <c r="BBO15" s="60"/>
      <c r="BBP15" s="60"/>
      <c r="BBQ15" s="60"/>
      <c r="BBR15" s="60"/>
      <c r="BBS15" s="60"/>
      <c r="BBT15" s="60"/>
      <c r="BBU15" s="60"/>
      <c r="BBV15" s="60"/>
      <c r="BBW15" s="60"/>
      <c r="BBX15" s="60"/>
      <c r="BBY15" s="60"/>
      <c r="BBZ15" s="60"/>
      <c r="BCA15" s="60"/>
      <c r="BCB15" s="60"/>
      <c r="BCC15" s="60"/>
      <c r="BCD15" s="60"/>
      <c r="BCE15" s="60"/>
      <c r="BCF15" s="60"/>
      <c r="BCG15" s="60"/>
      <c r="BCH15" s="60"/>
      <c r="BCI15" s="60"/>
      <c r="BCJ15" s="60"/>
      <c r="BCK15" s="60"/>
      <c r="BCL15" s="60"/>
      <c r="BCM15" s="60"/>
      <c r="BCN15" s="60"/>
      <c r="BCO15" s="60"/>
      <c r="BCP15" s="60"/>
      <c r="BCQ15" s="60"/>
      <c r="BCR15" s="60"/>
      <c r="BCS15" s="60"/>
      <c r="BCT15" s="60"/>
      <c r="BCU15" s="60"/>
      <c r="BCV15" s="60"/>
      <c r="BCW15" s="60"/>
      <c r="BCX15" s="60"/>
      <c r="BCY15" s="60"/>
      <c r="BCZ15" s="60"/>
      <c r="BDA15" s="60"/>
      <c r="BDB15" s="60"/>
      <c r="BDC15" s="60"/>
      <c r="BDD15" s="60"/>
      <c r="BDE15" s="60"/>
      <c r="BDF15" s="60"/>
      <c r="BDG15" s="60"/>
      <c r="BDH15" s="60"/>
      <c r="BDI15" s="60"/>
      <c r="BDJ15" s="60"/>
      <c r="BDK15" s="60"/>
      <c r="BDL15" s="60"/>
      <c r="BDM15" s="60"/>
      <c r="BDN15" s="60"/>
      <c r="BDO15" s="60"/>
      <c r="BDP15" s="60"/>
      <c r="BDQ15" s="60"/>
      <c r="BDR15" s="60"/>
      <c r="BDS15" s="60"/>
      <c r="BDT15" s="60"/>
      <c r="BDU15" s="60"/>
      <c r="BDV15" s="60"/>
      <c r="BDW15" s="60"/>
      <c r="BDX15" s="60"/>
      <c r="BDY15" s="60"/>
      <c r="BDZ15" s="60"/>
      <c r="BEA15" s="60"/>
      <c r="BEB15" s="60"/>
      <c r="BEC15" s="60"/>
      <c r="BED15" s="60"/>
      <c r="BEE15" s="60"/>
      <c r="BEF15" s="60"/>
      <c r="BEG15" s="60"/>
      <c r="BEH15" s="60"/>
      <c r="BEI15" s="60"/>
      <c r="BEJ15" s="60"/>
      <c r="BEK15" s="60"/>
      <c r="BEL15" s="60"/>
      <c r="BEM15" s="60"/>
      <c r="BEN15" s="60"/>
      <c r="BEO15" s="60"/>
      <c r="BEP15" s="60"/>
      <c r="BEQ15" s="60"/>
      <c r="BER15" s="60"/>
      <c r="BES15" s="60"/>
      <c r="BET15" s="60"/>
      <c r="BEU15" s="60"/>
      <c r="BEV15" s="60"/>
      <c r="BEW15" s="60"/>
      <c r="BEX15" s="60"/>
      <c r="BEY15" s="60"/>
      <c r="BEZ15" s="60"/>
      <c r="BFA15" s="60"/>
      <c r="BFB15" s="60"/>
      <c r="BFC15" s="60"/>
      <c r="BFD15" s="60"/>
      <c r="BFE15" s="60"/>
      <c r="BFF15" s="60"/>
      <c r="BFG15" s="60"/>
      <c r="BFH15" s="60"/>
      <c r="BFI15" s="60"/>
      <c r="BFJ15" s="60"/>
      <c r="BFK15" s="60"/>
      <c r="BFL15" s="60"/>
      <c r="BFM15" s="60"/>
      <c r="BFN15" s="60"/>
      <c r="BFO15" s="60"/>
      <c r="BFP15" s="60"/>
      <c r="BFQ15" s="60"/>
      <c r="BFR15" s="60"/>
      <c r="BFS15" s="60"/>
      <c r="BFT15" s="60"/>
      <c r="BFU15" s="60"/>
      <c r="BFV15" s="60"/>
      <c r="BFW15" s="60"/>
      <c r="BFX15" s="60"/>
      <c r="BFY15" s="60"/>
      <c r="BFZ15" s="60"/>
      <c r="BGA15" s="60"/>
      <c r="BGB15" s="60"/>
      <c r="BGC15" s="60"/>
      <c r="BGD15" s="60"/>
      <c r="BGE15" s="60"/>
      <c r="BGF15" s="60"/>
      <c r="BGG15" s="60"/>
      <c r="BGH15" s="60"/>
      <c r="BGI15" s="60"/>
      <c r="BGJ15" s="60"/>
      <c r="BGK15" s="60"/>
      <c r="BGL15" s="60"/>
      <c r="BGM15" s="60"/>
      <c r="BGN15" s="60"/>
      <c r="BGO15" s="60"/>
      <c r="BGP15" s="60"/>
      <c r="BGQ15" s="60"/>
      <c r="BGR15" s="60"/>
      <c r="BGS15" s="60"/>
      <c r="BGT15" s="60"/>
      <c r="BGU15" s="60"/>
      <c r="BGV15" s="60"/>
      <c r="BGW15" s="60"/>
      <c r="BGX15" s="60"/>
      <c r="BGY15" s="60"/>
      <c r="BGZ15" s="60"/>
      <c r="BHA15" s="60"/>
      <c r="BHB15" s="60"/>
      <c r="BHC15" s="60"/>
      <c r="BHD15" s="60"/>
      <c r="BHE15" s="60"/>
      <c r="BHF15" s="60"/>
      <c r="BHG15" s="60"/>
      <c r="BHH15" s="60"/>
      <c r="BHI15" s="60"/>
      <c r="BHJ15" s="60"/>
      <c r="BHK15" s="60"/>
      <c r="BHL15" s="60"/>
      <c r="BHM15" s="60"/>
      <c r="BHN15" s="60"/>
      <c r="BHO15" s="60"/>
      <c r="BHP15" s="60"/>
      <c r="BHQ15" s="60"/>
      <c r="BHR15" s="60"/>
      <c r="BHS15" s="60"/>
      <c r="BHT15" s="60"/>
      <c r="BHU15" s="60"/>
      <c r="BHV15" s="60"/>
      <c r="BHW15" s="60"/>
      <c r="BHX15" s="60"/>
      <c r="BHY15" s="60"/>
      <c r="BHZ15" s="60"/>
      <c r="BIA15" s="60"/>
      <c r="BIB15" s="60"/>
      <c r="BIC15" s="60"/>
      <c r="BID15" s="60"/>
      <c r="BIE15" s="60"/>
      <c r="BIF15" s="60"/>
      <c r="BIG15" s="60"/>
      <c r="BIH15" s="60"/>
      <c r="BII15" s="60"/>
      <c r="BIJ15" s="60"/>
      <c r="BIK15" s="60"/>
      <c r="BIL15" s="60"/>
      <c r="BIM15" s="60"/>
      <c r="BIN15" s="60"/>
      <c r="BIO15" s="60"/>
      <c r="BIP15" s="60"/>
      <c r="BIQ15" s="60"/>
      <c r="BIR15" s="60"/>
      <c r="BIS15" s="60"/>
      <c r="BIT15" s="60"/>
      <c r="BIU15" s="60"/>
      <c r="BIV15" s="60"/>
      <c r="BIW15" s="60"/>
      <c r="BIX15" s="60"/>
      <c r="BIY15" s="60"/>
      <c r="BIZ15" s="60"/>
      <c r="BJA15" s="60"/>
      <c r="BJB15" s="60"/>
      <c r="BJC15" s="60"/>
      <c r="BJD15" s="60"/>
      <c r="BJE15" s="60"/>
      <c r="BJF15" s="60"/>
      <c r="BJG15" s="60"/>
      <c r="BJH15" s="60"/>
      <c r="BJI15" s="60"/>
      <c r="BJJ15" s="60"/>
      <c r="BJK15" s="60"/>
      <c r="BJL15" s="60"/>
      <c r="BJM15" s="60"/>
      <c r="BJN15" s="60"/>
      <c r="BJO15" s="60"/>
      <c r="BJP15" s="60"/>
      <c r="BJQ15" s="60"/>
      <c r="BJR15" s="60"/>
      <c r="BJS15" s="60"/>
      <c r="BJT15" s="60"/>
      <c r="BJU15" s="60"/>
      <c r="BJV15" s="60"/>
      <c r="BJW15" s="60"/>
      <c r="BJX15" s="60"/>
      <c r="BJY15" s="60"/>
      <c r="BJZ15" s="60"/>
      <c r="BKA15" s="60"/>
      <c r="BKB15" s="60"/>
      <c r="BKC15" s="60"/>
      <c r="BKD15" s="60"/>
      <c r="BKE15" s="60"/>
      <c r="BKF15" s="60"/>
      <c r="BKG15" s="60"/>
      <c r="BKH15" s="60"/>
      <c r="BKI15" s="60"/>
      <c r="BKJ15" s="60"/>
      <c r="BKK15" s="60"/>
      <c r="BKL15" s="60"/>
      <c r="BKM15" s="60"/>
      <c r="BKN15" s="60"/>
      <c r="BKO15" s="60"/>
      <c r="BKP15" s="60"/>
      <c r="BKQ15" s="60"/>
      <c r="BKR15" s="60"/>
      <c r="BKS15" s="60"/>
      <c r="BKT15" s="60"/>
      <c r="BKU15" s="60"/>
      <c r="BKV15" s="60"/>
      <c r="BKW15" s="60"/>
      <c r="BKX15" s="60"/>
      <c r="BKY15" s="60"/>
      <c r="BKZ15" s="60"/>
      <c r="BLA15" s="60"/>
      <c r="BLB15" s="60"/>
      <c r="BLC15" s="60"/>
      <c r="BLD15" s="60"/>
      <c r="BLE15" s="60"/>
      <c r="BLF15" s="60"/>
      <c r="BLG15" s="60"/>
      <c r="BLH15" s="60"/>
      <c r="BLI15" s="60"/>
      <c r="BLJ15" s="60"/>
      <c r="BLK15" s="60"/>
      <c r="BLL15" s="60"/>
      <c r="BLM15" s="60"/>
      <c r="BLN15" s="60"/>
      <c r="BLO15" s="60"/>
      <c r="BLP15" s="60"/>
      <c r="BLQ15" s="60"/>
      <c r="BLR15" s="60"/>
      <c r="BLS15" s="60"/>
      <c r="BLT15" s="60"/>
      <c r="BLU15" s="60"/>
      <c r="BLV15" s="60"/>
      <c r="BLW15" s="60"/>
      <c r="BLX15" s="60"/>
      <c r="BLY15" s="60"/>
      <c r="BLZ15" s="60"/>
      <c r="BMA15" s="60"/>
      <c r="BMB15" s="60"/>
      <c r="BMC15" s="60"/>
      <c r="BMD15" s="60"/>
      <c r="BME15" s="60"/>
      <c r="BMF15" s="60"/>
      <c r="BMG15" s="60"/>
      <c r="BMH15" s="60"/>
      <c r="BMI15" s="60"/>
      <c r="BMJ15" s="60"/>
      <c r="BMK15" s="60"/>
      <c r="BML15" s="60"/>
      <c r="BMM15" s="60"/>
      <c r="BMN15" s="60"/>
      <c r="BMO15" s="60"/>
      <c r="BMP15" s="60"/>
      <c r="BMQ15" s="60"/>
      <c r="BMR15" s="60"/>
      <c r="BMS15" s="60"/>
      <c r="BMT15" s="60"/>
      <c r="BMU15" s="60"/>
      <c r="BMV15" s="60"/>
      <c r="BMW15" s="60"/>
      <c r="BMX15" s="60"/>
      <c r="BMY15" s="60"/>
      <c r="BMZ15" s="60"/>
      <c r="BNA15" s="60"/>
      <c r="BNB15" s="60"/>
      <c r="BNC15" s="60"/>
      <c r="BND15" s="60"/>
      <c r="BNE15" s="60"/>
      <c r="BNF15" s="60"/>
      <c r="BNG15" s="60"/>
      <c r="BNH15" s="60"/>
      <c r="BNI15" s="60"/>
      <c r="BNJ15" s="60"/>
      <c r="BNK15" s="60"/>
      <c r="BNL15" s="60"/>
      <c r="BNM15" s="60"/>
      <c r="BNN15" s="60"/>
      <c r="BNO15" s="60"/>
      <c r="BNP15" s="60"/>
      <c r="BNQ15" s="60"/>
      <c r="BNR15" s="60"/>
      <c r="BNS15" s="60"/>
      <c r="BNT15" s="60"/>
      <c r="BNU15" s="60"/>
      <c r="BNV15" s="60"/>
      <c r="BNW15" s="60"/>
      <c r="BNX15" s="60"/>
      <c r="BNY15" s="60"/>
      <c r="BNZ15" s="60"/>
      <c r="BOA15" s="60"/>
      <c r="BOB15" s="60"/>
      <c r="BOC15" s="60"/>
      <c r="BOD15" s="60"/>
      <c r="BOE15" s="60"/>
      <c r="BOF15" s="60"/>
      <c r="BOG15" s="60"/>
      <c r="BOH15" s="60"/>
      <c r="BOI15" s="60"/>
      <c r="BOJ15" s="60"/>
      <c r="BOK15" s="60"/>
      <c r="BOL15" s="60"/>
      <c r="BOM15" s="60"/>
      <c r="BON15" s="60"/>
      <c r="BOO15" s="60"/>
      <c r="BOP15" s="60"/>
      <c r="BOQ15" s="60"/>
      <c r="BOR15" s="60"/>
      <c r="BOS15" s="60"/>
      <c r="BOT15" s="60"/>
      <c r="BOU15" s="60"/>
      <c r="BOV15" s="60"/>
      <c r="BOW15" s="60"/>
      <c r="BOX15" s="60"/>
      <c r="BOY15" s="60"/>
      <c r="BOZ15" s="60"/>
      <c r="BPA15" s="60"/>
      <c r="BPB15" s="60"/>
      <c r="BPC15" s="60"/>
      <c r="BPD15" s="60"/>
      <c r="BPE15" s="60"/>
      <c r="BPF15" s="60"/>
      <c r="BPG15" s="60"/>
      <c r="BPH15" s="60"/>
      <c r="BPI15" s="60"/>
      <c r="BPJ15" s="60"/>
      <c r="BPK15" s="60"/>
      <c r="BPL15" s="60"/>
      <c r="BPM15" s="60"/>
      <c r="BPN15" s="60"/>
      <c r="BPO15" s="60"/>
      <c r="BPP15" s="60"/>
      <c r="BPQ15" s="60"/>
      <c r="BPR15" s="60"/>
      <c r="BPS15" s="60"/>
      <c r="BPT15" s="60"/>
      <c r="BPU15" s="60"/>
      <c r="BPV15" s="60"/>
      <c r="BPW15" s="60"/>
      <c r="BPX15" s="60"/>
      <c r="BPY15" s="60"/>
      <c r="BPZ15" s="60"/>
      <c r="BQA15" s="60"/>
      <c r="BQB15" s="60"/>
      <c r="BQC15" s="60"/>
      <c r="BQD15" s="60"/>
      <c r="BQE15" s="60"/>
      <c r="BQF15" s="60"/>
      <c r="BQG15" s="60"/>
      <c r="BQH15" s="60"/>
      <c r="BQI15" s="60"/>
      <c r="BQJ15" s="60"/>
      <c r="BQK15" s="60"/>
      <c r="BQL15" s="60"/>
      <c r="BQM15" s="60"/>
      <c r="BQN15" s="60"/>
      <c r="BQO15" s="60"/>
      <c r="BQP15" s="60"/>
      <c r="BQQ15" s="60"/>
      <c r="BQR15" s="60"/>
      <c r="BQS15" s="60"/>
      <c r="BQT15" s="60"/>
      <c r="BQU15" s="60"/>
      <c r="BQV15" s="60"/>
      <c r="BQW15" s="60"/>
      <c r="BQX15" s="60"/>
      <c r="BQY15" s="60"/>
      <c r="BQZ15" s="60"/>
      <c r="BRA15" s="60"/>
      <c r="BRB15" s="60"/>
      <c r="BRC15" s="60"/>
      <c r="BRD15" s="60"/>
      <c r="BRE15" s="60"/>
      <c r="BRF15" s="60"/>
      <c r="BRG15" s="60"/>
      <c r="BRH15" s="60"/>
      <c r="BRI15" s="60"/>
      <c r="BRJ15" s="60"/>
      <c r="BRK15" s="60"/>
      <c r="BRL15" s="60"/>
      <c r="BRM15" s="60"/>
      <c r="BRN15" s="60"/>
      <c r="BRO15" s="60"/>
      <c r="BRP15" s="60"/>
      <c r="BRQ15" s="60"/>
      <c r="BRR15" s="60"/>
      <c r="BRS15" s="60"/>
      <c r="BRT15" s="60"/>
      <c r="BRU15" s="60"/>
      <c r="BRV15" s="60"/>
      <c r="BRW15" s="60"/>
      <c r="BRX15" s="60"/>
      <c r="BRY15" s="60"/>
      <c r="BRZ15" s="60"/>
      <c r="BSA15" s="60"/>
      <c r="BSB15" s="60"/>
      <c r="BSC15" s="60"/>
      <c r="BSD15" s="60"/>
      <c r="BSE15" s="60"/>
      <c r="BSF15" s="60"/>
      <c r="BSG15" s="60"/>
      <c r="BSH15" s="60"/>
      <c r="BSI15" s="60"/>
      <c r="BSJ15" s="60"/>
      <c r="BSK15" s="60"/>
      <c r="BSL15" s="60"/>
      <c r="BSM15" s="60"/>
      <c r="BSN15" s="60"/>
      <c r="BSO15" s="60"/>
      <c r="BSP15" s="60"/>
      <c r="BSQ15" s="60"/>
      <c r="BSR15" s="60"/>
      <c r="BSS15" s="60"/>
      <c r="BST15" s="60"/>
      <c r="BSU15" s="60"/>
      <c r="BSV15" s="60"/>
      <c r="BSW15" s="60"/>
      <c r="BSX15" s="60"/>
      <c r="BSY15" s="60"/>
      <c r="BSZ15" s="60"/>
      <c r="BTA15" s="60"/>
      <c r="BTB15" s="60"/>
      <c r="BTC15" s="60"/>
      <c r="BTD15" s="60"/>
      <c r="BTE15" s="60"/>
      <c r="BTF15" s="60"/>
      <c r="BTG15" s="60"/>
      <c r="BTH15" s="60"/>
      <c r="BTI15" s="60"/>
      <c r="BTJ15" s="60"/>
      <c r="BTK15" s="60"/>
      <c r="BTL15" s="60"/>
      <c r="BTM15" s="60"/>
      <c r="BTN15" s="60"/>
      <c r="BTO15" s="60"/>
      <c r="BTP15" s="60"/>
      <c r="BTQ15" s="60"/>
      <c r="BTR15" s="60"/>
      <c r="BTS15" s="60"/>
      <c r="BTT15" s="60"/>
      <c r="BTU15" s="60"/>
      <c r="BTV15" s="60"/>
      <c r="BTW15" s="60"/>
      <c r="BTX15" s="60"/>
      <c r="BTY15" s="60"/>
      <c r="BTZ15" s="60"/>
      <c r="BUA15" s="60"/>
      <c r="BUB15" s="60"/>
      <c r="BUC15" s="60"/>
      <c r="BUD15" s="60"/>
      <c r="BUE15" s="60"/>
      <c r="BUF15" s="60"/>
      <c r="BUG15" s="60"/>
      <c r="BUH15" s="60"/>
      <c r="BUI15" s="60"/>
      <c r="BUJ15" s="60"/>
      <c r="BUK15" s="60"/>
      <c r="BUL15" s="60"/>
      <c r="BUM15" s="60"/>
      <c r="BUN15" s="60"/>
      <c r="BUO15" s="60"/>
      <c r="BUP15" s="60"/>
      <c r="BUQ15" s="60"/>
      <c r="BUR15" s="60"/>
      <c r="BUS15" s="60"/>
      <c r="BUT15" s="60"/>
      <c r="BUU15" s="60"/>
      <c r="BUV15" s="60"/>
      <c r="BUW15" s="60"/>
      <c r="BUX15" s="60"/>
      <c r="BUY15" s="60"/>
      <c r="BUZ15" s="60"/>
      <c r="BVA15" s="60"/>
      <c r="BVB15" s="60"/>
      <c r="BVC15" s="60"/>
      <c r="BVD15" s="60"/>
      <c r="BVE15" s="60"/>
      <c r="BVF15" s="60"/>
      <c r="BVG15" s="60"/>
      <c r="BVH15" s="60"/>
      <c r="BVI15" s="60"/>
      <c r="BVJ15" s="60"/>
      <c r="BVK15" s="60"/>
      <c r="BVL15" s="60"/>
      <c r="BVM15" s="60"/>
      <c r="BVN15" s="60"/>
      <c r="BVO15" s="60"/>
      <c r="BVP15" s="60"/>
      <c r="BVQ15" s="60"/>
      <c r="BVR15" s="60"/>
      <c r="BVS15" s="60"/>
      <c r="BVT15" s="60"/>
      <c r="BVU15" s="60"/>
      <c r="BVV15" s="60"/>
      <c r="BVW15" s="60"/>
      <c r="BVX15" s="60"/>
      <c r="BVY15" s="60"/>
      <c r="BVZ15" s="60"/>
      <c r="BWA15" s="60"/>
      <c r="BWB15" s="60"/>
      <c r="BWC15" s="60"/>
      <c r="BWD15" s="60"/>
      <c r="BWE15" s="60"/>
      <c r="BWF15" s="60"/>
      <c r="BWG15" s="60"/>
      <c r="BWH15" s="60"/>
      <c r="BWI15" s="60"/>
      <c r="BWJ15" s="60"/>
      <c r="BWK15" s="60"/>
      <c r="BWL15" s="60"/>
    </row>
    <row r="16" spans="1:1962" s="47" customFormat="1">
      <c r="A16" s="65" t="s">
        <v>223</v>
      </c>
      <c r="B16" s="65">
        <v>399</v>
      </c>
      <c r="C16" s="65">
        <v>399</v>
      </c>
      <c r="D16" s="65">
        <v>399</v>
      </c>
      <c r="E16" s="69"/>
      <c r="F16" s="65" t="s">
        <v>223</v>
      </c>
      <c r="G16" s="65">
        <v>399</v>
      </c>
      <c r="H16" s="65">
        <v>399</v>
      </c>
      <c r="I16" s="65">
        <v>399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  <c r="BIO16" s="60"/>
      <c r="BIP16" s="60"/>
      <c r="BIQ16" s="60"/>
      <c r="BIR16" s="60"/>
      <c r="BIS16" s="60"/>
      <c r="BIT16" s="60"/>
      <c r="BIU16" s="60"/>
      <c r="BIV16" s="60"/>
      <c r="BIW16" s="60"/>
      <c r="BIX16" s="60"/>
      <c r="BIY16" s="60"/>
      <c r="BIZ16" s="60"/>
      <c r="BJA16" s="60"/>
      <c r="BJB16" s="60"/>
      <c r="BJC16" s="60"/>
      <c r="BJD16" s="60"/>
      <c r="BJE16" s="60"/>
      <c r="BJF16" s="60"/>
      <c r="BJG16" s="60"/>
      <c r="BJH16" s="60"/>
      <c r="BJI16" s="60"/>
      <c r="BJJ16" s="60"/>
      <c r="BJK16" s="60"/>
      <c r="BJL16" s="60"/>
      <c r="BJM16" s="60"/>
      <c r="BJN16" s="60"/>
      <c r="BJO16" s="60"/>
      <c r="BJP16" s="60"/>
      <c r="BJQ16" s="60"/>
      <c r="BJR16" s="60"/>
      <c r="BJS16" s="60"/>
      <c r="BJT16" s="60"/>
      <c r="BJU16" s="60"/>
      <c r="BJV16" s="60"/>
      <c r="BJW16" s="60"/>
      <c r="BJX16" s="60"/>
      <c r="BJY16" s="60"/>
      <c r="BJZ16" s="60"/>
      <c r="BKA16" s="60"/>
      <c r="BKB16" s="60"/>
      <c r="BKC16" s="60"/>
      <c r="BKD16" s="60"/>
      <c r="BKE16" s="60"/>
      <c r="BKF16" s="60"/>
      <c r="BKG16" s="60"/>
      <c r="BKH16" s="60"/>
      <c r="BKI16" s="60"/>
      <c r="BKJ16" s="60"/>
      <c r="BKK16" s="60"/>
      <c r="BKL16" s="60"/>
      <c r="BKM16" s="60"/>
      <c r="BKN16" s="60"/>
      <c r="BKO16" s="60"/>
      <c r="BKP16" s="60"/>
      <c r="BKQ16" s="60"/>
      <c r="BKR16" s="60"/>
      <c r="BKS16" s="60"/>
      <c r="BKT16" s="60"/>
      <c r="BKU16" s="60"/>
      <c r="BKV16" s="60"/>
      <c r="BKW16" s="60"/>
      <c r="BKX16" s="60"/>
      <c r="BKY16" s="60"/>
      <c r="BKZ16" s="60"/>
      <c r="BLA16" s="60"/>
      <c r="BLB16" s="60"/>
      <c r="BLC16" s="60"/>
      <c r="BLD16" s="60"/>
      <c r="BLE16" s="60"/>
      <c r="BLF16" s="60"/>
      <c r="BLG16" s="60"/>
      <c r="BLH16" s="60"/>
      <c r="BLI16" s="60"/>
      <c r="BLJ16" s="60"/>
      <c r="BLK16" s="60"/>
      <c r="BLL16" s="60"/>
      <c r="BLM16" s="60"/>
      <c r="BLN16" s="60"/>
      <c r="BLO16" s="60"/>
      <c r="BLP16" s="60"/>
      <c r="BLQ16" s="60"/>
      <c r="BLR16" s="60"/>
      <c r="BLS16" s="60"/>
      <c r="BLT16" s="60"/>
      <c r="BLU16" s="60"/>
      <c r="BLV16" s="60"/>
      <c r="BLW16" s="60"/>
      <c r="BLX16" s="60"/>
      <c r="BLY16" s="60"/>
      <c r="BLZ16" s="60"/>
      <c r="BMA16" s="60"/>
      <c r="BMB16" s="60"/>
      <c r="BMC16" s="60"/>
      <c r="BMD16" s="60"/>
      <c r="BME16" s="60"/>
      <c r="BMF16" s="60"/>
      <c r="BMG16" s="60"/>
      <c r="BMH16" s="60"/>
      <c r="BMI16" s="60"/>
      <c r="BMJ16" s="60"/>
      <c r="BMK16" s="60"/>
      <c r="BML16" s="60"/>
      <c r="BMM16" s="60"/>
      <c r="BMN16" s="60"/>
      <c r="BMO16" s="60"/>
      <c r="BMP16" s="60"/>
      <c r="BMQ16" s="60"/>
      <c r="BMR16" s="60"/>
      <c r="BMS16" s="60"/>
      <c r="BMT16" s="60"/>
      <c r="BMU16" s="60"/>
      <c r="BMV16" s="60"/>
      <c r="BMW16" s="60"/>
      <c r="BMX16" s="60"/>
      <c r="BMY16" s="60"/>
      <c r="BMZ16" s="60"/>
      <c r="BNA16" s="60"/>
      <c r="BNB16" s="60"/>
      <c r="BNC16" s="60"/>
      <c r="BND16" s="60"/>
      <c r="BNE16" s="60"/>
      <c r="BNF16" s="60"/>
      <c r="BNG16" s="60"/>
      <c r="BNH16" s="60"/>
      <c r="BNI16" s="60"/>
      <c r="BNJ16" s="60"/>
      <c r="BNK16" s="60"/>
      <c r="BNL16" s="60"/>
      <c r="BNM16" s="60"/>
      <c r="BNN16" s="60"/>
      <c r="BNO16" s="60"/>
      <c r="BNP16" s="60"/>
      <c r="BNQ16" s="60"/>
      <c r="BNR16" s="60"/>
      <c r="BNS16" s="60"/>
      <c r="BNT16" s="60"/>
      <c r="BNU16" s="60"/>
      <c r="BNV16" s="60"/>
      <c r="BNW16" s="60"/>
      <c r="BNX16" s="60"/>
      <c r="BNY16" s="60"/>
      <c r="BNZ16" s="60"/>
      <c r="BOA16" s="60"/>
      <c r="BOB16" s="60"/>
      <c r="BOC16" s="60"/>
      <c r="BOD16" s="60"/>
      <c r="BOE16" s="60"/>
      <c r="BOF16" s="60"/>
      <c r="BOG16" s="60"/>
      <c r="BOH16" s="60"/>
      <c r="BOI16" s="60"/>
      <c r="BOJ16" s="60"/>
      <c r="BOK16" s="60"/>
      <c r="BOL16" s="60"/>
      <c r="BOM16" s="60"/>
      <c r="BON16" s="60"/>
      <c r="BOO16" s="60"/>
      <c r="BOP16" s="60"/>
      <c r="BOQ16" s="60"/>
      <c r="BOR16" s="60"/>
      <c r="BOS16" s="60"/>
      <c r="BOT16" s="60"/>
      <c r="BOU16" s="60"/>
      <c r="BOV16" s="60"/>
      <c r="BOW16" s="60"/>
      <c r="BOX16" s="60"/>
      <c r="BOY16" s="60"/>
      <c r="BOZ16" s="60"/>
      <c r="BPA16" s="60"/>
      <c r="BPB16" s="60"/>
      <c r="BPC16" s="60"/>
      <c r="BPD16" s="60"/>
      <c r="BPE16" s="60"/>
      <c r="BPF16" s="60"/>
      <c r="BPG16" s="60"/>
      <c r="BPH16" s="60"/>
      <c r="BPI16" s="60"/>
      <c r="BPJ16" s="60"/>
      <c r="BPK16" s="60"/>
      <c r="BPL16" s="60"/>
      <c r="BPM16" s="60"/>
      <c r="BPN16" s="60"/>
      <c r="BPO16" s="60"/>
      <c r="BPP16" s="60"/>
      <c r="BPQ16" s="60"/>
      <c r="BPR16" s="60"/>
      <c r="BPS16" s="60"/>
      <c r="BPT16" s="60"/>
      <c r="BPU16" s="60"/>
      <c r="BPV16" s="60"/>
      <c r="BPW16" s="60"/>
      <c r="BPX16" s="60"/>
      <c r="BPY16" s="60"/>
      <c r="BPZ16" s="60"/>
      <c r="BQA16" s="60"/>
      <c r="BQB16" s="60"/>
      <c r="BQC16" s="60"/>
      <c r="BQD16" s="60"/>
      <c r="BQE16" s="60"/>
      <c r="BQF16" s="60"/>
      <c r="BQG16" s="60"/>
      <c r="BQH16" s="60"/>
      <c r="BQI16" s="60"/>
      <c r="BQJ16" s="60"/>
      <c r="BQK16" s="60"/>
      <c r="BQL16" s="60"/>
      <c r="BQM16" s="60"/>
      <c r="BQN16" s="60"/>
      <c r="BQO16" s="60"/>
      <c r="BQP16" s="60"/>
      <c r="BQQ16" s="60"/>
      <c r="BQR16" s="60"/>
      <c r="BQS16" s="60"/>
      <c r="BQT16" s="60"/>
      <c r="BQU16" s="60"/>
      <c r="BQV16" s="60"/>
      <c r="BQW16" s="60"/>
      <c r="BQX16" s="60"/>
      <c r="BQY16" s="60"/>
      <c r="BQZ16" s="60"/>
      <c r="BRA16" s="60"/>
      <c r="BRB16" s="60"/>
      <c r="BRC16" s="60"/>
      <c r="BRD16" s="60"/>
      <c r="BRE16" s="60"/>
      <c r="BRF16" s="60"/>
      <c r="BRG16" s="60"/>
      <c r="BRH16" s="60"/>
      <c r="BRI16" s="60"/>
      <c r="BRJ16" s="60"/>
      <c r="BRK16" s="60"/>
      <c r="BRL16" s="60"/>
      <c r="BRM16" s="60"/>
      <c r="BRN16" s="60"/>
      <c r="BRO16" s="60"/>
      <c r="BRP16" s="60"/>
      <c r="BRQ16" s="60"/>
      <c r="BRR16" s="60"/>
      <c r="BRS16" s="60"/>
      <c r="BRT16" s="60"/>
      <c r="BRU16" s="60"/>
      <c r="BRV16" s="60"/>
      <c r="BRW16" s="60"/>
      <c r="BRX16" s="60"/>
      <c r="BRY16" s="60"/>
      <c r="BRZ16" s="60"/>
      <c r="BSA16" s="60"/>
      <c r="BSB16" s="60"/>
      <c r="BSC16" s="60"/>
      <c r="BSD16" s="60"/>
      <c r="BSE16" s="60"/>
      <c r="BSF16" s="60"/>
      <c r="BSG16" s="60"/>
      <c r="BSH16" s="60"/>
      <c r="BSI16" s="60"/>
      <c r="BSJ16" s="60"/>
      <c r="BSK16" s="60"/>
      <c r="BSL16" s="60"/>
      <c r="BSM16" s="60"/>
      <c r="BSN16" s="60"/>
      <c r="BSO16" s="60"/>
      <c r="BSP16" s="60"/>
      <c r="BSQ16" s="60"/>
      <c r="BSR16" s="60"/>
      <c r="BSS16" s="60"/>
      <c r="BST16" s="60"/>
      <c r="BSU16" s="60"/>
      <c r="BSV16" s="60"/>
      <c r="BSW16" s="60"/>
      <c r="BSX16" s="60"/>
      <c r="BSY16" s="60"/>
      <c r="BSZ16" s="60"/>
      <c r="BTA16" s="60"/>
      <c r="BTB16" s="60"/>
      <c r="BTC16" s="60"/>
      <c r="BTD16" s="60"/>
      <c r="BTE16" s="60"/>
      <c r="BTF16" s="60"/>
      <c r="BTG16" s="60"/>
      <c r="BTH16" s="60"/>
      <c r="BTI16" s="60"/>
      <c r="BTJ16" s="60"/>
      <c r="BTK16" s="60"/>
      <c r="BTL16" s="60"/>
      <c r="BTM16" s="60"/>
      <c r="BTN16" s="60"/>
      <c r="BTO16" s="60"/>
      <c r="BTP16" s="60"/>
      <c r="BTQ16" s="60"/>
      <c r="BTR16" s="60"/>
      <c r="BTS16" s="60"/>
      <c r="BTT16" s="60"/>
      <c r="BTU16" s="60"/>
      <c r="BTV16" s="60"/>
      <c r="BTW16" s="60"/>
      <c r="BTX16" s="60"/>
      <c r="BTY16" s="60"/>
      <c r="BTZ16" s="60"/>
      <c r="BUA16" s="60"/>
      <c r="BUB16" s="60"/>
      <c r="BUC16" s="60"/>
      <c r="BUD16" s="60"/>
      <c r="BUE16" s="60"/>
      <c r="BUF16" s="60"/>
      <c r="BUG16" s="60"/>
      <c r="BUH16" s="60"/>
      <c r="BUI16" s="60"/>
      <c r="BUJ16" s="60"/>
      <c r="BUK16" s="60"/>
      <c r="BUL16" s="60"/>
      <c r="BUM16" s="60"/>
      <c r="BUN16" s="60"/>
      <c r="BUO16" s="60"/>
      <c r="BUP16" s="60"/>
      <c r="BUQ16" s="60"/>
      <c r="BUR16" s="60"/>
      <c r="BUS16" s="60"/>
      <c r="BUT16" s="60"/>
      <c r="BUU16" s="60"/>
      <c r="BUV16" s="60"/>
      <c r="BUW16" s="60"/>
      <c r="BUX16" s="60"/>
      <c r="BUY16" s="60"/>
      <c r="BUZ16" s="60"/>
      <c r="BVA16" s="60"/>
      <c r="BVB16" s="60"/>
      <c r="BVC16" s="60"/>
      <c r="BVD16" s="60"/>
      <c r="BVE16" s="60"/>
      <c r="BVF16" s="60"/>
      <c r="BVG16" s="60"/>
      <c r="BVH16" s="60"/>
      <c r="BVI16" s="60"/>
      <c r="BVJ16" s="60"/>
      <c r="BVK16" s="60"/>
      <c r="BVL16" s="60"/>
      <c r="BVM16" s="60"/>
      <c r="BVN16" s="60"/>
      <c r="BVO16" s="60"/>
      <c r="BVP16" s="60"/>
      <c r="BVQ16" s="60"/>
      <c r="BVR16" s="60"/>
      <c r="BVS16" s="60"/>
      <c r="BVT16" s="60"/>
      <c r="BVU16" s="60"/>
      <c r="BVV16" s="60"/>
      <c r="BVW16" s="60"/>
      <c r="BVX16" s="60"/>
      <c r="BVY16" s="60"/>
      <c r="BVZ16" s="60"/>
      <c r="BWA16" s="60"/>
      <c r="BWB16" s="60"/>
      <c r="BWC16" s="60"/>
      <c r="BWD16" s="60"/>
      <c r="BWE16" s="60"/>
      <c r="BWF16" s="60"/>
      <c r="BWG16" s="60"/>
      <c r="BWH16" s="60"/>
      <c r="BWI16" s="60"/>
      <c r="BWJ16" s="60"/>
      <c r="BWK16" s="60"/>
      <c r="BWL16" s="60"/>
    </row>
    <row r="17" spans="1:1962" s="47" customFormat="1">
      <c r="A17" s="65" t="s">
        <v>224</v>
      </c>
      <c r="B17" s="65">
        <f>(B14/B15)*B16</f>
        <v>342000</v>
      </c>
      <c r="C17" s="65">
        <f t="shared" ref="C17:D17" si="5">(C14/C15)*C16</f>
        <v>630000</v>
      </c>
      <c r="D17" s="65">
        <f t="shared" si="5"/>
        <v>704117.6470588235</v>
      </c>
      <c r="E17" s="69"/>
      <c r="F17" s="65" t="s">
        <v>224</v>
      </c>
      <c r="G17" s="65">
        <f>(G14/G15)*G16</f>
        <v>342000</v>
      </c>
      <c r="H17" s="65">
        <f t="shared" ref="H17" si="6">(H14/H15)*H16</f>
        <v>630000</v>
      </c>
      <c r="I17" s="65">
        <f t="shared" ref="I17" si="7">(I14/I15)*I16</f>
        <v>704117.6470588235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  <c r="IY17" s="60"/>
      <c r="IZ17" s="60"/>
      <c r="JA17" s="60"/>
      <c r="JB17" s="60"/>
      <c r="JC17" s="60"/>
      <c r="JD17" s="60"/>
      <c r="JE17" s="60"/>
      <c r="JF17" s="60"/>
      <c r="JG17" s="60"/>
      <c r="JH17" s="60"/>
      <c r="JI17" s="60"/>
      <c r="JJ17" s="60"/>
      <c r="JK17" s="60"/>
      <c r="JL17" s="60"/>
      <c r="JM17" s="60"/>
      <c r="JN17" s="60"/>
      <c r="JO17" s="60"/>
      <c r="JP17" s="60"/>
      <c r="JQ17" s="60"/>
      <c r="JR17" s="60"/>
      <c r="JS17" s="60"/>
      <c r="JT17" s="60"/>
      <c r="JU17" s="60"/>
      <c r="JV17" s="60"/>
      <c r="JW17" s="60"/>
      <c r="JX17" s="60"/>
      <c r="JY17" s="60"/>
      <c r="JZ17" s="60"/>
      <c r="KA17" s="60"/>
      <c r="KB17" s="60"/>
      <c r="KC17" s="60"/>
      <c r="KD17" s="60"/>
      <c r="KE17" s="60"/>
      <c r="KF17" s="60"/>
      <c r="KG17" s="60"/>
      <c r="KH17" s="60"/>
      <c r="KI17" s="60"/>
      <c r="KJ17" s="60"/>
      <c r="KK17" s="60"/>
      <c r="KL17" s="60"/>
      <c r="KM17" s="60"/>
      <c r="KN17" s="60"/>
      <c r="KO17" s="60"/>
      <c r="KP17" s="60"/>
      <c r="KQ17" s="60"/>
      <c r="KR17" s="60"/>
      <c r="KS17" s="60"/>
      <c r="KT17" s="60"/>
      <c r="KU17" s="60"/>
      <c r="KV17" s="60"/>
      <c r="KW17" s="60"/>
      <c r="KX17" s="60"/>
      <c r="KY17" s="60"/>
      <c r="KZ17" s="60"/>
      <c r="LA17" s="60"/>
      <c r="LB17" s="60"/>
      <c r="LC17" s="60"/>
      <c r="LD17" s="60"/>
      <c r="LE17" s="60"/>
      <c r="LF17" s="60"/>
      <c r="LG17" s="60"/>
      <c r="LH17" s="60"/>
      <c r="LI17" s="60"/>
      <c r="LJ17" s="60"/>
      <c r="LK17" s="60"/>
      <c r="LL17" s="60"/>
      <c r="LM17" s="60"/>
      <c r="LN17" s="60"/>
      <c r="LO17" s="60"/>
      <c r="LP17" s="60"/>
      <c r="LQ17" s="60"/>
      <c r="LR17" s="60"/>
      <c r="LS17" s="60"/>
      <c r="LT17" s="60"/>
      <c r="LU17" s="60"/>
      <c r="LV17" s="60"/>
      <c r="LW17" s="60"/>
      <c r="LX17" s="60"/>
      <c r="LY17" s="60"/>
      <c r="LZ17" s="60"/>
      <c r="MA17" s="60"/>
      <c r="MB17" s="60"/>
      <c r="MC17" s="60"/>
      <c r="MD17" s="60"/>
      <c r="ME17" s="60"/>
      <c r="MF17" s="60"/>
      <c r="MG17" s="60"/>
      <c r="MH17" s="60"/>
      <c r="MI17" s="60"/>
      <c r="MJ17" s="60"/>
      <c r="MK17" s="60"/>
      <c r="ML17" s="60"/>
      <c r="MM17" s="60"/>
      <c r="MN17" s="60"/>
      <c r="MO17" s="60"/>
      <c r="MP17" s="60"/>
      <c r="MQ17" s="60"/>
      <c r="MR17" s="60"/>
      <c r="MS17" s="60"/>
      <c r="MT17" s="60"/>
      <c r="MU17" s="60"/>
      <c r="MV17" s="60"/>
      <c r="MW17" s="60"/>
      <c r="MX17" s="60"/>
      <c r="MY17" s="60"/>
      <c r="MZ17" s="60"/>
      <c r="NA17" s="60"/>
      <c r="NB17" s="60"/>
      <c r="NC17" s="60"/>
      <c r="ND17" s="60"/>
      <c r="NE17" s="60"/>
      <c r="NF17" s="60"/>
      <c r="NG17" s="60"/>
      <c r="NH17" s="60"/>
      <c r="NI17" s="60"/>
      <c r="NJ17" s="60"/>
      <c r="NK17" s="60"/>
      <c r="NL17" s="60"/>
      <c r="NM17" s="60"/>
      <c r="NN17" s="60"/>
      <c r="NO17" s="60"/>
      <c r="NP17" s="60"/>
      <c r="NQ17" s="60"/>
      <c r="NR17" s="60"/>
      <c r="NS17" s="60"/>
      <c r="NT17" s="60"/>
      <c r="NU17" s="60"/>
      <c r="NV17" s="60"/>
      <c r="NW17" s="60"/>
      <c r="NX17" s="60"/>
      <c r="NY17" s="60"/>
      <c r="NZ17" s="60"/>
      <c r="OA17" s="60"/>
      <c r="OB17" s="60"/>
      <c r="OC17" s="60"/>
      <c r="OD17" s="60"/>
      <c r="OE17" s="60"/>
      <c r="OF17" s="60"/>
      <c r="OG17" s="60"/>
      <c r="OH17" s="60"/>
      <c r="OI17" s="60"/>
      <c r="OJ17" s="60"/>
      <c r="OK17" s="60"/>
      <c r="OL17" s="60"/>
      <c r="OM17" s="60"/>
      <c r="ON17" s="60"/>
      <c r="OO17" s="60"/>
      <c r="OP17" s="60"/>
      <c r="OQ17" s="60"/>
      <c r="OR17" s="60"/>
      <c r="OS17" s="60"/>
      <c r="OT17" s="60"/>
      <c r="OU17" s="60"/>
      <c r="OV17" s="60"/>
      <c r="OW17" s="60"/>
      <c r="OX17" s="60"/>
      <c r="OY17" s="60"/>
      <c r="OZ17" s="60"/>
      <c r="PA17" s="60"/>
      <c r="PB17" s="60"/>
      <c r="PC17" s="60"/>
      <c r="PD17" s="60"/>
      <c r="PE17" s="60"/>
      <c r="PF17" s="60"/>
      <c r="PG17" s="60"/>
      <c r="PH17" s="60"/>
      <c r="PI17" s="60"/>
      <c r="PJ17" s="60"/>
      <c r="PK17" s="60"/>
      <c r="PL17" s="60"/>
      <c r="PM17" s="60"/>
      <c r="PN17" s="60"/>
      <c r="PO17" s="60"/>
      <c r="PP17" s="60"/>
      <c r="PQ17" s="60"/>
      <c r="PR17" s="60"/>
      <c r="PS17" s="60"/>
      <c r="PT17" s="60"/>
      <c r="PU17" s="60"/>
      <c r="PV17" s="60"/>
      <c r="PW17" s="60"/>
      <c r="PX17" s="60"/>
      <c r="PY17" s="60"/>
      <c r="PZ17" s="60"/>
      <c r="QA17" s="60"/>
      <c r="QB17" s="60"/>
      <c r="QC17" s="60"/>
      <c r="QD17" s="60"/>
      <c r="QE17" s="60"/>
      <c r="QF17" s="60"/>
      <c r="QG17" s="60"/>
      <c r="QH17" s="60"/>
      <c r="QI17" s="60"/>
      <c r="QJ17" s="60"/>
      <c r="QK17" s="60"/>
      <c r="QL17" s="60"/>
      <c r="QM17" s="60"/>
      <c r="QN17" s="60"/>
      <c r="QO17" s="60"/>
      <c r="QP17" s="60"/>
      <c r="QQ17" s="60"/>
      <c r="QR17" s="60"/>
      <c r="QS17" s="60"/>
      <c r="QT17" s="60"/>
      <c r="QU17" s="60"/>
      <c r="QV17" s="60"/>
      <c r="QW17" s="60"/>
      <c r="QX17" s="60"/>
      <c r="QY17" s="60"/>
      <c r="QZ17" s="60"/>
      <c r="RA17" s="60"/>
      <c r="RB17" s="60"/>
      <c r="RC17" s="60"/>
      <c r="RD17" s="60"/>
      <c r="RE17" s="60"/>
      <c r="RF17" s="60"/>
      <c r="RG17" s="60"/>
      <c r="RH17" s="60"/>
      <c r="RI17" s="60"/>
      <c r="RJ17" s="60"/>
      <c r="RK17" s="60"/>
      <c r="RL17" s="60"/>
      <c r="RM17" s="60"/>
      <c r="RN17" s="60"/>
      <c r="RO17" s="60"/>
      <c r="RP17" s="60"/>
      <c r="RQ17" s="60"/>
      <c r="RR17" s="60"/>
      <c r="RS17" s="60"/>
      <c r="RT17" s="60"/>
      <c r="RU17" s="60"/>
      <c r="RV17" s="60"/>
      <c r="RW17" s="60"/>
      <c r="RX17" s="60"/>
      <c r="RY17" s="60"/>
      <c r="RZ17" s="60"/>
      <c r="SA17" s="60"/>
      <c r="SB17" s="60"/>
      <c r="SC17" s="60"/>
      <c r="SD17" s="60"/>
      <c r="SE17" s="60"/>
      <c r="SF17" s="60"/>
      <c r="SG17" s="60"/>
      <c r="SH17" s="60"/>
      <c r="SI17" s="60"/>
      <c r="SJ17" s="60"/>
      <c r="SK17" s="60"/>
      <c r="SL17" s="60"/>
      <c r="SM17" s="60"/>
      <c r="SN17" s="60"/>
      <c r="SO17" s="60"/>
      <c r="SP17" s="60"/>
      <c r="SQ17" s="60"/>
      <c r="SR17" s="60"/>
      <c r="SS17" s="60"/>
      <c r="ST17" s="60"/>
      <c r="SU17" s="60"/>
      <c r="SV17" s="60"/>
      <c r="SW17" s="60"/>
      <c r="SX17" s="60"/>
      <c r="SY17" s="60"/>
      <c r="SZ17" s="60"/>
      <c r="TA17" s="60"/>
      <c r="TB17" s="60"/>
      <c r="TC17" s="60"/>
      <c r="TD17" s="60"/>
      <c r="TE17" s="60"/>
      <c r="TF17" s="60"/>
      <c r="TG17" s="60"/>
      <c r="TH17" s="60"/>
      <c r="TI17" s="60"/>
      <c r="TJ17" s="60"/>
      <c r="TK17" s="60"/>
      <c r="TL17" s="60"/>
      <c r="TM17" s="60"/>
      <c r="TN17" s="60"/>
      <c r="TO17" s="60"/>
      <c r="TP17" s="60"/>
      <c r="TQ17" s="60"/>
      <c r="TR17" s="60"/>
      <c r="TS17" s="60"/>
      <c r="TT17" s="60"/>
      <c r="TU17" s="60"/>
      <c r="TV17" s="60"/>
      <c r="TW17" s="60"/>
      <c r="TX17" s="60"/>
      <c r="TY17" s="60"/>
      <c r="TZ17" s="60"/>
      <c r="UA17" s="60"/>
      <c r="UB17" s="60"/>
      <c r="UC17" s="60"/>
      <c r="UD17" s="60"/>
      <c r="UE17" s="60"/>
      <c r="UF17" s="60"/>
      <c r="UG17" s="60"/>
      <c r="UH17" s="60"/>
      <c r="UI17" s="60"/>
      <c r="UJ17" s="60"/>
      <c r="UK17" s="60"/>
      <c r="UL17" s="60"/>
      <c r="UM17" s="60"/>
      <c r="UN17" s="60"/>
      <c r="UO17" s="60"/>
      <c r="UP17" s="60"/>
      <c r="UQ17" s="60"/>
      <c r="UR17" s="60"/>
      <c r="US17" s="60"/>
      <c r="UT17" s="60"/>
      <c r="UU17" s="60"/>
      <c r="UV17" s="60"/>
      <c r="UW17" s="60"/>
      <c r="UX17" s="60"/>
      <c r="UY17" s="60"/>
      <c r="UZ17" s="60"/>
      <c r="VA17" s="60"/>
      <c r="VB17" s="60"/>
      <c r="VC17" s="60"/>
      <c r="VD17" s="60"/>
      <c r="VE17" s="60"/>
      <c r="VF17" s="60"/>
      <c r="VG17" s="60"/>
      <c r="VH17" s="60"/>
      <c r="VI17" s="60"/>
      <c r="VJ17" s="60"/>
      <c r="VK17" s="60"/>
      <c r="VL17" s="60"/>
      <c r="VM17" s="60"/>
      <c r="VN17" s="60"/>
      <c r="VO17" s="60"/>
      <c r="VP17" s="60"/>
      <c r="VQ17" s="60"/>
      <c r="VR17" s="60"/>
      <c r="VS17" s="60"/>
      <c r="VT17" s="60"/>
      <c r="VU17" s="60"/>
      <c r="VV17" s="60"/>
      <c r="VW17" s="60"/>
      <c r="VX17" s="60"/>
      <c r="VY17" s="60"/>
      <c r="VZ17" s="60"/>
      <c r="WA17" s="60"/>
      <c r="WB17" s="60"/>
      <c r="WC17" s="60"/>
      <c r="WD17" s="60"/>
      <c r="WE17" s="60"/>
      <c r="WF17" s="60"/>
      <c r="WG17" s="60"/>
      <c r="WH17" s="60"/>
      <c r="WI17" s="60"/>
      <c r="WJ17" s="60"/>
      <c r="WK17" s="60"/>
      <c r="WL17" s="60"/>
      <c r="WM17" s="60"/>
      <c r="WN17" s="60"/>
      <c r="WO17" s="60"/>
      <c r="WP17" s="60"/>
      <c r="WQ17" s="60"/>
      <c r="WR17" s="60"/>
      <c r="WS17" s="60"/>
      <c r="WT17" s="60"/>
      <c r="WU17" s="60"/>
      <c r="WV17" s="60"/>
      <c r="WW17" s="60"/>
      <c r="WX17" s="60"/>
      <c r="WY17" s="60"/>
      <c r="WZ17" s="60"/>
      <c r="XA17" s="60"/>
      <c r="XB17" s="60"/>
      <c r="XC17" s="60"/>
      <c r="XD17" s="60"/>
      <c r="XE17" s="60"/>
      <c r="XF17" s="60"/>
      <c r="XG17" s="60"/>
      <c r="XH17" s="60"/>
      <c r="XI17" s="60"/>
      <c r="XJ17" s="60"/>
      <c r="XK17" s="60"/>
      <c r="XL17" s="60"/>
      <c r="XM17" s="60"/>
      <c r="XN17" s="60"/>
      <c r="XO17" s="60"/>
      <c r="XP17" s="60"/>
      <c r="XQ17" s="60"/>
      <c r="XR17" s="60"/>
      <c r="XS17" s="60"/>
      <c r="XT17" s="60"/>
      <c r="XU17" s="60"/>
      <c r="XV17" s="60"/>
      <c r="XW17" s="60"/>
      <c r="XX17" s="60"/>
      <c r="XY17" s="60"/>
      <c r="XZ17" s="60"/>
      <c r="YA17" s="60"/>
      <c r="YB17" s="60"/>
      <c r="YC17" s="60"/>
      <c r="YD17" s="60"/>
      <c r="YE17" s="60"/>
      <c r="YF17" s="60"/>
      <c r="YG17" s="60"/>
      <c r="YH17" s="60"/>
      <c r="YI17" s="60"/>
      <c r="YJ17" s="60"/>
      <c r="YK17" s="60"/>
      <c r="YL17" s="60"/>
      <c r="YM17" s="60"/>
      <c r="YN17" s="60"/>
      <c r="YO17" s="60"/>
      <c r="YP17" s="60"/>
      <c r="YQ17" s="60"/>
      <c r="YR17" s="60"/>
      <c r="YS17" s="60"/>
      <c r="YT17" s="60"/>
      <c r="YU17" s="60"/>
      <c r="YV17" s="60"/>
      <c r="YW17" s="60"/>
      <c r="YX17" s="60"/>
      <c r="YY17" s="60"/>
      <c r="YZ17" s="60"/>
      <c r="ZA17" s="60"/>
      <c r="ZB17" s="60"/>
      <c r="ZC17" s="60"/>
      <c r="ZD17" s="60"/>
      <c r="ZE17" s="60"/>
      <c r="ZF17" s="60"/>
      <c r="ZG17" s="60"/>
      <c r="ZH17" s="60"/>
      <c r="ZI17" s="60"/>
      <c r="ZJ17" s="60"/>
      <c r="ZK17" s="60"/>
      <c r="ZL17" s="60"/>
      <c r="ZM17" s="60"/>
      <c r="ZN17" s="60"/>
      <c r="ZO17" s="60"/>
      <c r="ZP17" s="60"/>
      <c r="ZQ17" s="60"/>
      <c r="ZR17" s="60"/>
      <c r="ZS17" s="60"/>
      <c r="ZT17" s="60"/>
      <c r="ZU17" s="60"/>
      <c r="ZV17" s="60"/>
      <c r="ZW17" s="60"/>
      <c r="ZX17" s="60"/>
      <c r="ZY17" s="60"/>
      <c r="ZZ17" s="60"/>
      <c r="AAA17" s="60"/>
      <c r="AAB17" s="60"/>
      <c r="AAC17" s="60"/>
      <c r="AAD17" s="60"/>
      <c r="AAE17" s="60"/>
      <c r="AAF17" s="60"/>
      <c r="AAG17" s="60"/>
      <c r="AAH17" s="60"/>
      <c r="AAI17" s="60"/>
      <c r="AAJ17" s="60"/>
      <c r="AAK17" s="60"/>
      <c r="AAL17" s="60"/>
      <c r="AAM17" s="60"/>
      <c r="AAN17" s="60"/>
      <c r="AAO17" s="60"/>
      <c r="AAP17" s="60"/>
      <c r="AAQ17" s="60"/>
      <c r="AAR17" s="60"/>
      <c r="AAS17" s="60"/>
      <c r="AAT17" s="60"/>
      <c r="AAU17" s="60"/>
      <c r="AAV17" s="60"/>
      <c r="AAW17" s="60"/>
      <c r="AAX17" s="60"/>
      <c r="AAY17" s="60"/>
      <c r="AAZ17" s="60"/>
      <c r="ABA17" s="60"/>
      <c r="ABB17" s="60"/>
      <c r="ABC17" s="60"/>
      <c r="ABD17" s="60"/>
      <c r="ABE17" s="60"/>
      <c r="ABF17" s="60"/>
      <c r="ABG17" s="60"/>
      <c r="ABH17" s="60"/>
      <c r="ABI17" s="60"/>
      <c r="ABJ17" s="60"/>
      <c r="ABK17" s="60"/>
      <c r="ABL17" s="60"/>
      <c r="ABM17" s="60"/>
      <c r="ABN17" s="60"/>
      <c r="ABO17" s="60"/>
      <c r="ABP17" s="60"/>
      <c r="ABQ17" s="60"/>
      <c r="ABR17" s="60"/>
      <c r="ABS17" s="60"/>
      <c r="ABT17" s="60"/>
      <c r="ABU17" s="60"/>
      <c r="ABV17" s="60"/>
      <c r="ABW17" s="60"/>
      <c r="ABX17" s="60"/>
      <c r="ABY17" s="60"/>
      <c r="ABZ17" s="60"/>
      <c r="ACA17" s="60"/>
      <c r="ACB17" s="60"/>
      <c r="ACC17" s="60"/>
      <c r="ACD17" s="60"/>
      <c r="ACE17" s="60"/>
      <c r="ACF17" s="60"/>
      <c r="ACG17" s="60"/>
      <c r="ACH17" s="60"/>
      <c r="ACI17" s="60"/>
      <c r="ACJ17" s="60"/>
      <c r="ACK17" s="60"/>
      <c r="ACL17" s="60"/>
      <c r="ACM17" s="60"/>
      <c r="ACN17" s="60"/>
      <c r="ACO17" s="60"/>
      <c r="ACP17" s="60"/>
      <c r="ACQ17" s="60"/>
      <c r="ACR17" s="60"/>
      <c r="ACS17" s="60"/>
      <c r="ACT17" s="60"/>
      <c r="ACU17" s="60"/>
      <c r="ACV17" s="60"/>
      <c r="ACW17" s="60"/>
      <c r="ACX17" s="60"/>
      <c r="ACY17" s="60"/>
      <c r="ACZ17" s="60"/>
      <c r="ADA17" s="60"/>
      <c r="ADB17" s="60"/>
      <c r="ADC17" s="60"/>
      <c r="ADD17" s="60"/>
      <c r="ADE17" s="60"/>
      <c r="ADF17" s="60"/>
      <c r="ADG17" s="60"/>
      <c r="ADH17" s="60"/>
      <c r="ADI17" s="60"/>
      <c r="ADJ17" s="60"/>
      <c r="ADK17" s="60"/>
      <c r="ADL17" s="60"/>
      <c r="ADM17" s="60"/>
      <c r="ADN17" s="60"/>
      <c r="ADO17" s="60"/>
      <c r="ADP17" s="60"/>
      <c r="ADQ17" s="60"/>
      <c r="ADR17" s="60"/>
      <c r="ADS17" s="60"/>
      <c r="ADT17" s="60"/>
      <c r="ADU17" s="60"/>
      <c r="ADV17" s="60"/>
      <c r="ADW17" s="60"/>
      <c r="ADX17" s="60"/>
      <c r="ADY17" s="60"/>
      <c r="ADZ17" s="60"/>
      <c r="AEA17" s="60"/>
      <c r="AEB17" s="60"/>
      <c r="AEC17" s="60"/>
      <c r="AED17" s="60"/>
      <c r="AEE17" s="60"/>
      <c r="AEF17" s="60"/>
      <c r="AEG17" s="60"/>
      <c r="AEH17" s="60"/>
      <c r="AEI17" s="60"/>
      <c r="AEJ17" s="60"/>
      <c r="AEK17" s="60"/>
      <c r="AEL17" s="60"/>
      <c r="AEM17" s="60"/>
      <c r="AEN17" s="60"/>
      <c r="AEO17" s="60"/>
      <c r="AEP17" s="60"/>
      <c r="AEQ17" s="60"/>
      <c r="AER17" s="60"/>
      <c r="AES17" s="60"/>
      <c r="AET17" s="60"/>
      <c r="AEU17" s="60"/>
      <c r="AEV17" s="60"/>
      <c r="AEW17" s="60"/>
      <c r="AEX17" s="60"/>
      <c r="AEY17" s="60"/>
      <c r="AEZ17" s="60"/>
      <c r="AFA17" s="60"/>
      <c r="AFB17" s="60"/>
      <c r="AFC17" s="60"/>
      <c r="AFD17" s="60"/>
      <c r="AFE17" s="60"/>
      <c r="AFF17" s="60"/>
      <c r="AFG17" s="60"/>
      <c r="AFH17" s="60"/>
      <c r="AFI17" s="60"/>
      <c r="AFJ17" s="60"/>
      <c r="AFK17" s="60"/>
      <c r="AFL17" s="60"/>
      <c r="AFM17" s="60"/>
      <c r="AFN17" s="60"/>
      <c r="AFO17" s="60"/>
      <c r="AFP17" s="60"/>
      <c r="AFQ17" s="60"/>
      <c r="AFR17" s="60"/>
      <c r="AFS17" s="60"/>
      <c r="AFT17" s="60"/>
      <c r="AFU17" s="60"/>
      <c r="AFV17" s="60"/>
      <c r="AFW17" s="60"/>
      <c r="AFX17" s="60"/>
      <c r="AFY17" s="60"/>
      <c r="AFZ17" s="60"/>
      <c r="AGA17" s="60"/>
      <c r="AGB17" s="60"/>
      <c r="AGC17" s="60"/>
      <c r="AGD17" s="60"/>
      <c r="AGE17" s="60"/>
      <c r="AGF17" s="60"/>
      <c r="AGG17" s="60"/>
      <c r="AGH17" s="60"/>
      <c r="AGI17" s="60"/>
      <c r="AGJ17" s="60"/>
      <c r="AGK17" s="60"/>
      <c r="AGL17" s="60"/>
      <c r="AGM17" s="60"/>
      <c r="AGN17" s="60"/>
      <c r="AGO17" s="60"/>
      <c r="AGP17" s="60"/>
      <c r="AGQ17" s="60"/>
      <c r="AGR17" s="60"/>
      <c r="AGS17" s="60"/>
      <c r="AGT17" s="60"/>
      <c r="AGU17" s="60"/>
      <c r="AGV17" s="60"/>
      <c r="AGW17" s="60"/>
      <c r="AGX17" s="60"/>
      <c r="AGY17" s="60"/>
      <c r="AGZ17" s="60"/>
      <c r="AHA17" s="60"/>
      <c r="AHB17" s="60"/>
      <c r="AHC17" s="60"/>
      <c r="AHD17" s="60"/>
      <c r="AHE17" s="60"/>
      <c r="AHF17" s="60"/>
      <c r="AHG17" s="60"/>
      <c r="AHH17" s="60"/>
      <c r="AHI17" s="60"/>
      <c r="AHJ17" s="60"/>
      <c r="AHK17" s="60"/>
      <c r="AHL17" s="60"/>
      <c r="AHM17" s="60"/>
      <c r="AHN17" s="60"/>
      <c r="AHO17" s="60"/>
      <c r="AHP17" s="60"/>
      <c r="AHQ17" s="60"/>
      <c r="AHR17" s="60"/>
      <c r="AHS17" s="60"/>
      <c r="AHT17" s="60"/>
      <c r="AHU17" s="60"/>
      <c r="AHV17" s="60"/>
      <c r="AHW17" s="60"/>
      <c r="AHX17" s="60"/>
      <c r="AHY17" s="60"/>
      <c r="AHZ17" s="60"/>
      <c r="AIA17" s="60"/>
      <c r="AIB17" s="60"/>
      <c r="AIC17" s="60"/>
      <c r="AID17" s="60"/>
      <c r="AIE17" s="60"/>
      <c r="AIF17" s="60"/>
      <c r="AIG17" s="60"/>
      <c r="AIH17" s="60"/>
      <c r="AII17" s="60"/>
      <c r="AIJ17" s="60"/>
      <c r="AIK17" s="60"/>
      <c r="AIL17" s="60"/>
      <c r="AIM17" s="60"/>
      <c r="AIN17" s="60"/>
      <c r="AIO17" s="60"/>
      <c r="AIP17" s="60"/>
      <c r="AIQ17" s="60"/>
      <c r="AIR17" s="60"/>
      <c r="AIS17" s="60"/>
      <c r="AIT17" s="60"/>
      <c r="AIU17" s="60"/>
      <c r="AIV17" s="60"/>
      <c r="AIW17" s="60"/>
      <c r="AIX17" s="60"/>
      <c r="AIY17" s="60"/>
      <c r="AIZ17" s="60"/>
      <c r="AJA17" s="60"/>
      <c r="AJB17" s="60"/>
      <c r="AJC17" s="60"/>
      <c r="AJD17" s="60"/>
      <c r="AJE17" s="60"/>
      <c r="AJF17" s="60"/>
      <c r="AJG17" s="60"/>
      <c r="AJH17" s="60"/>
      <c r="AJI17" s="60"/>
      <c r="AJJ17" s="60"/>
      <c r="AJK17" s="60"/>
      <c r="AJL17" s="60"/>
      <c r="AJM17" s="60"/>
      <c r="AJN17" s="60"/>
      <c r="AJO17" s="60"/>
      <c r="AJP17" s="60"/>
      <c r="AJQ17" s="60"/>
      <c r="AJR17" s="60"/>
      <c r="AJS17" s="60"/>
      <c r="AJT17" s="60"/>
      <c r="AJU17" s="60"/>
      <c r="AJV17" s="60"/>
      <c r="AJW17" s="60"/>
      <c r="AJX17" s="60"/>
      <c r="AJY17" s="60"/>
      <c r="AJZ17" s="60"/>
      <c r="AKA17" s="60"/>
      <c r="AKB17" s="60"/>
      <c r="AKC17" s="60"/>
      <c r="AKD17" s="60"/>
      <c r="AKE17" s="60"/>
      <c r="AKF17" s="60"/>
      <c r="AKG17" s="60"/>
      <c r="AKH17" s="60"/>
      <c r="AKI17" s="60"/>
      <c r="AKJ17" s="60"/>
      <c r="AKK17" s="60"/>
      <c r="AKL17" s="60"/>
      <c r="AKM17" s="60"/>
      <c r="AKN17" s="60"/>
      <c r="AKO17" s="60"/>
      <c r="AKP17" s="60"/>
      <c r="AKQ17" s="60"/>
      <c r="AKR17" s="60"/>
      <c r="AKS17" s="60"/>
      <c r="AKT17" s="60"/>
      <c r="AKU17" s="60"/>
      <c r="AKV17" s="60"/>
      <c r="AKW17" s="60"/>
      <c r="AKX17" s="60"/>
      <c r="AKY17" s="60"/>
      <c r="AKZ17" s="60"/>
      <c r="ALA17" s="60"/>
      <c r="ALB17" s="60"/>
      <c r="ALC17" s="60"/>
      <c r="ALD17" s="60"/>
      <c r="ALE17" s="60"/>
      <c r="ALF17" s="60"/>
      <c r="ALG17" s="60"/>
      <c r="ALH17" s="60"/>
      <c r="ALI17" s="60"/>
      <c r="ALJ17" s="60"/>
      <c r="ALK17" s="60"/>
      <c r="ALL17" s="60"/>
      <c r="ALM17" s="60"/>
      <c r="ALN17" s="60"/>
      <c r="ALO17" s="60"/>
      <c r="ALP17" s="60"/>
      <c r="ALQ17" s="60"/>
      <c r="ALR17" s="60"/>
      <c r="ALS17" s="60"/>
      <c r="ALT17" s="60"/>
      <c r="ALU17" s="60"/>
      <c r="ALV17" s="60"/>
      <c r="ALW17" s="60"/>
      <c r="ALX17" s="60"/>
      <c r="ALY17" s="60"/>
      <c r="ALZ17" s="60"/>
      <c r="AMA17" s="60"/>
      <c r="AMB17" s="60"/>
      <c r="AMC17" s="60"/>
      <c r="AMD17" s="60"/>
      <c r="AME17" s="60"/>
      <c r="AMF17" s="60"/>
      <c r="AMG17" s="60"/>
      <c r="AMH17" s="60"/>
      <c r="AMI17" s="60"/>
      <c r="AMJ17" s="60"/>
      <c r="AMK17" s="60"/>
      <c r="AML17" s="60"/>
      <c r="AMM17" s="60"/>
      <c r="AMN17" s="60"/>
      <c r="AMO17" s="60"/>
      <c r="AMP17" s="60"/>
      <c r="AMQ17" s="60"/>
      <c r="AMR17" s="60"/>
      <c r="AMS17" s="60"/>
      <c r="AMT17" s="60"/>
      <c r="AMU17" s="60"/>
      <c r="AMV17" s="60"/>
      <c r="AMW17" s="60"/>
      <c r="AMX17" s="60"/>
      <c r="AMY17" s="60"/>
      <c r="AMZ17" s="60"/>
      <c r="ANA17" s="60"/>
      <c r="ANB17" s="60"/>
      <c r="ANC17" s="60"/>
      <c r="AND17" s="60"/>
      <c r="ANE17" s="60"/>
      <c r="ANF17" s="60"/>
      <c r="ANG17" s="60"/>
      <c r="ANH17" s="60"/>
      <c r="ANI17" s="60"/>
      <c r="ANJ17" s="60"/>
      <c r="ANK17" s="60"/>
      <c r="ANL17" s="60"/>
      <c r="ANM17" s="60"/>
      <c r="ANN17" s="60"/>
      <c r="ANO17" s="60"/>
      <c r="ANP17" s="60"/>
      <c r="ANQ17" s="60"/>
      <c r="ANR17" s="60"/>
      <c r="ANS17" s="60"/>
      <c r="ANT17" s="60"/>
      <c r="ANU17" s="60"/>
      <c r="ANV17" s="60"/>
      <c r="ANW17" s="60"/>
      <c r="ANX17" s="60"/>
      <c r="ANY17" s="60"/>
      <c r="ANZ17" s="60"/>
      <c r="AOA17" s="60"/>
      <c r="AOB17" s="60"/>
      <c r="AOC17" s="60"/>
      <c r="AOD17" s="60"/>
      <c r="AOE17" s="60"/>
      <c r="AOF17" s="60"/>
      <c r="AOG17" s="60"/>
      <c r="AOH17" s="60"/>
      <c r="AOI17" s="60"/>
      <c r="AOJ17" s="60"/>
      <c r="AOK17" s="60"/>
      <c r="AOL17" s="60"/>
      <c r="AOM17" s="60"/>
      <c r="AON17" s="60"/>
      <c r="AOO17" s="60"/>
      <c r="AOP17" s="60"/>
      <c r="AOQ17" s="60"/>
      <c r="AOR17" s="60"/>
      <c r="AOS17" s="60"/>
      <c r="AOT17" s="60"/>
      <c r="AOU17" s="60"/>
      <c r="AOV17" s="60"/>
      <c r="AOW17" s="60"/>
      <c r="AOX17" s="60"/>
      <c r="AOY17" s="60"/>
      <c r="AOZ17" s="60"/>
      <c r="APA17" s="60"/>
      <c r="APB17" s="60"/>
      <c r="APC17" s="60"/>
      <c r="APD17" s="60"/>
      <c r="APE17" s="60"/>
      <c r="APF17" s="60"/>
      <c r="APG17" s="60"/>
      <c r="APH17" s="60"/>
      <c r="API17" s="60"/>
      <c r="APJ17" s="60"/>
      <c r="APK17" s="60"/>
      <c r="APL17" s="60"/>
      <c r="APM17" s="60"/>
      <c r="APN17" s="60"/>
      <c r="APO17" s="60"/>
      <c r="APP17" s="60"/>
      <c r="APQ17" s="60"/>
      <c r="APR17" s="60"/>
      <c r="APS17" s="60"/>
      <c r="APT17" s="60"/>
      <c r="APU17" s="60"/>
      <c r="APV17" s="60"/>
      <c r="APW17" s="60"/>
      <c r="APX17" s="60"/>
      <c r="APY17" s="60"/>
      <c r="APZ17" s="60"/>
      <c r="AQA17" s="60"/>
      <c r="AQB17" s="60"/>
      <c r="AQC17" s="60"/>
      <c r="AQD17" s="60"/>
      <c r="AQE17" s="60"/>
      <c r="AQF17" s="60"/>
      <c r="AQG17" s="60"/>
      <c r="AQH17" s="60"/>
      <c r="AQI17" s="60"/>
      <c r="AQJ17" s="60"/>
      <c r="AQK17" s="60"/>
      <c r="AQL17" s="60"/>
      <c r="AQM17" s="60"/>
      <c r="AQN17" s="60"/>
      <c r="AQO17" s="60"/>
      <c r="AQP17" s="60"/>
      <c r="AQQ17" s="60"/>
      <c r="AQR17" s="60"/>
      <c r="AQS17" s="60"/>
      <c r="AQT17" s="60"/>
      <c r="AQU17" s="60"/>
      <c r="AQV17" s="60"/>
      <c r="AQW17" s="60"/>
      <c r="AQX17" s="60"/>
      <c r="AQY17" s="60"/>
      <c r="AQZ17" s="60"/>
      <c r="ARA17" s="60"/>
      <c r="ARB17" s="60"/>
      <c r="ARC17" s="60"/>
      <c r="ARD17" s="60"/>
      <c r="ARE17" s="60"/>
      <c r="ARF17" s="60"/>
      <c r="ARG17" s="60"/>
      <c r="ARH17" s="60"/>
      <c r="ARI17" s="60"/>
      <c r="ARJ17" s="60"/>
      <c r="ARK17" s="60"/>
      <c r="ARL17" s="60"/>
      <c r="ARM17" s="60"/>
      <c r="ARN17" s="60"/>
      <c r="ARO17" s="60"/>
      <c r="ARP17" s="60"/>
      <c r="ARQ17" s="60"/>
      <c r="ARR17" s="60"/>
      <c r="ARS17" s="60"/>
      <c r="ART17" s="60"/>
      <c r="ARU17" s="60"/>
      <c r="ARV17" s="60"/>
      <c r="ARW17" s="60"/>
      <c r="ARX17" s="60"/>
      <c r="ARY17" s="60"/>
      <c r="ARZ17" s="60"/>
      <c r="ASA17" s="60"/>
      <c r="ASB17" s="60"/>
      <c r="ASC17" s="60"/>
      <c r="ASD17" s="60"/>
      <c r="ASE17" s="60"/>
      <c r="ASF17" s="60"/>
      <c r="ASG17" s="60"/>
      <c r="ASH17" s="60"/>
      <c r="ASI17" s="60"/>
      <c r="ASJ17" s="60"/>
      <c r="ASK17" s="60"/>
      <c r="ASL17" s="60"/>
      <c r="ASM17" s="60"/>
      <c r="ASN17" s="60"/>
      <c r="ASO17" s="60"/>
      <c r="ASP17" s="60"/>
      <c r="ASQ17" s="60"/>
      <c r="ASR17" s="60"/>
      <c r="ASS17" s="60"/>
      <c r="AST17" s="60"/>
      <c r="ASU17" s="60"/>
      <c r="ASV17" s="60"/>
      <c r="ASW17" s="60"/>
      <c r="ASX17" s="60"/>
      <c r="ASY17" s="60"/>
      <c r="ASZ17" s="60"/>
      <c r="ATA17" s="60"/>
      <c r="ATB17" s="60"/>
      <c r="ATC17" s="60"/>
      <c r="ATD17" s="60"/>
      <c r="ATE17" s="60"/>
      <c r="ATF17" s="60"/>
      <c r="ATG17" s="60"/>
      <c r="ATH17" s="60"/>
      <c r="ATI17" s="60"/>
      <c r="ATJ17" s="60"/>
      <c r="ATK17" s="60"/>
      <c r="ATL17" s="60"/>
      <c r="ATM17" s="60"/>
      <c r="ATN17" s="60"/>
      <c r="ATO17" s="60"/>
      <c r="ATP17" s="60"/>
      <c r="ATQ17" s="60"/>
      <c r="ATR17" s="60"/>
      <c r="ATS17" s="60"/>
      <c r="ATT17" s="60"/>
      <c r="ATU17" s="60"/>
      <c r="ATV17" s="60"/>
      <c r="ATW17" s="60"/>
      <c r="ATX17" s="60"/>
      <c r="ATY17" s="60"/>
      <c r="ATZ17" s="60"/>
      <c r="AUA17" s="60"/>
      <c r="AUB17" s="60"/>
      <c r="AUC17" s="60"/>
      <c r="AUD17" s="60"/>
      <c r="AUE17" s="60"/>
      <c r="AUF17" s="60"/>
      <c r="AUG17" s="60"/>
      <c r="AUH17" s="60"/>
      <c r="AUI17" s="60"/>
      <c r="AUJ17" s="60"/>
      <c r="AUK17" s="60"/>
      <c r="AUL17" s="60"/>
      <c r="AUM17" s="60"/>
      <c r="AUN17" s="60"/>
      <c r="AUO17" s="60"/>
      <c r="AUP17" s="60"/>
      <c r="AUQ17" s="60"/>
      <c r="AUR17" s="60"/>
      <c r="AUS17" s="60"/>
      <c r="AUT17" s="60"/>
      <c r="AUU17" s="60"/>
      <c r="AUV17" s="60"/>
      <c r="AUW17" s="60"/>
      <c r="AUX17" s="60"/>
      <c r="AUY17" s="60"/>
      <c r="AUZ17" s="60"/>
      <c r="AVA17" s="60"/>
      <c r="AVB17" s="60"/>
      <c r="AVC17" s="60"/>
      <c r="AVD17" s="60"/>
      <c r="AVE17" s="60"/>
      <c r="AVF17" s="60"/>
      <c r="AVG17" s="60"/>
      <c r="AVH17" s="60"/>
      <c r="AVI17" s="60"/>
      <c r="AVJ17" s="60"/>
      <c r="AVK17" s="60"/>
      <c r="AVL17" s="60"/>
      <c r="AVM17" s="60"/>
      <c r="AVN17" s="60"/>
      <c r="AVO17" s="60"/>
      <c r="AVP17" s="60"/>
      <c r="AVQ17" s="60"/>
      <c r="AVR17" s="60"/>
      <c r="AVS17" s="60"/>
      <c r="AVT17" s="60"/>
      <c r="AVU17" s="60"/>
      <c r="AVV17" s="60"/>
      <c r="AVW17" s="60"/>
      <c r="AVX17" s="60"/>
      <c r="AVY17" s="60"/>
      <c r="AVZ17" s="60"/>
      <c r="AWA17" s="60"/>
      <c r="AWB17" s="60"/>
      <c r="AWC17" s="60"/>
      <c r="AWD17" s="60"/>
      <c r="AWE17" s="60"/>
      <c r="AWF17" s="60"/>
      <c r="AWG17" s="60"/>
      <c r="AWH17" s="60"/>
      <c r="AWI17" s="60"/>
      <c r="AWJ17" s="60"/>
      <c r="AWK17" s="60"/>
      <c r="AWL17" s="60"/>
      <c r="AWM17" s="60"/>
      <c r="AWN17" s="60"/>
      <c r="AWO17" s="60"/>
      <c r="AWP17" s="60"/>
      <c r="AWQ17" s="60"/>
      <c r="AWR17" s="60"/>
      <c r="AWS17" s="60"/>
      <c r="AWT17" s="60"/>
      <c r="AWU17" s="60"/>
      <c r="AWV17" s="60"/>
      <c r="AWW17" s="60"/>
      <c r="AWX17" s="60"/>
      <c r="AWY17" s="60"/>
      <c r="AWZ17" s="60"/>
      <c r="AXA17" s="60"/>
      <c r="AXB17" s="60"/>
      <c r="AXC17" s="60"/>
      <c r="AXD17" s="60"/>
      <c r="AXE17" s="60"/>
      <c r="AXF17" s="60"/>
      <c r="AXG17" s="60"/>
      <c r="AXH17" s="60"/>
      <c r="AXI17" s="60"/>
      <c r="AXJ17" s="60"/>
      <c r="AXK17" s="60"/>
      <c r="AXL17" s="60"/>
      <c r="AXM17" s="60"/>
      <c r="AXN17" s="60"/>
      <c r="AXO17" s="60"/>
      <c r="AXP17" s="60"/>
      <c r="AXQ17" s="60"/>
      <c r="AXR17" s="60"/>
      <c r="AXS17" s="60"/>
      <c r="AXT17" s="60"/>
      <c r="AXU17" s="60"/>
      <c r="AXV17" s="60"/>
      <c r="AXW17" s="60"/>
      <c r="AXX17" s="60"/>
      <c r="AXY17" s="60"/>
      <c r="AXZ17" s="60"/>
      <c r="AYA17" s="60"/>
      <c r="AYB17" s="60"/>
      <c r="AYC17" s="60"/>
      <c r="AYD17" s="60"/>
      <c r="AYE17" s="60"/>
      <c r="AYF17" s="60"/>
      <c r="AYG17" s="60"/>
      <c r="AYH17" s="60"/>
      <c r="AYI17" s="60"/>
      <c r="AYJ17" s="60"/>
      <c r="AYK17" s="60"/>
      <c r="AYL17" s="60"/>
      <c r="AYM17" s="60"/>
      <c r="AYN17" s="60"/>
      <c r="AYO17" s="60"/>
      <c r="AYP17" s="60"/>
      <c r="AYQ17" s="60"/>
      <c r="AYR17" s="60"/>
      <c r="AYS17" s="60"/>
      <c r="AYT17" s="60"/>
      <c r="AYU17" s="60"/>
      <c r="AYV17" s="60"/>
      <c r="AYW17" s="60"/>
      <c r="AYX17" s="60"/>
      <c r="AYY17" s="60"/>
      <c r="AYZ17" s="60"/>
      <c r="AZA17" s="60"/>
      <c r="AZB17" s="60"/>
      <c r="AZC17" s="60"/>
      <c r="AZD17" s="60"/>
      <c r="AZE17" s="60"/>
      <c r="AZF17" s="60"/>
      <c r="AZG17" s="60"/>
      <c r="AZH17" s="60"/>
      <c r="AZI17" s="60"/>
      <c r="AZJ17" s="60"/>
      <c r="AZK17" s="60"/>
      <c r="AZL17" s="60"/>
      <c r="AZM17" s="60"/>
      <c r="AZN17" s="60"/>
      <c r="AZO17" s="60"/>
      <c r="AZP17" s="60"/>
      <c r="AZQ17" s="60"/>
      <c r="AZR17" s="60"/>
      <c r="AZS17" s="60"/>
      <c r="AZT17" s="60"/>
      <c r="AZU17" s="60"/>
      <c r="AZV17" s="60"/>
      <c r="AZW17" s="60"/>
      <c r="AZX17" s="60"/>
      <c r="AZY17" s="60"/>
      <c r="AZZ17" s="60"/>
      <c r="BAA17" s="60"/>
      <c r="BAB17" s="60"/>
      <c r="BAC17" s="60"/>
      <c r="BAD17" s="60"/>
      <c r="BAE17" s="60"/>
      <c r="BAF17" s="60"/>
      <c r="BAG17" s="60"/>
      <c r="BAH17" s="60"/>
      <c r="BAI17" s="60"/>
      <c r="BAJ17" s="60"/>
      <c r="BAK17" s="60"/>
      <c r="BAL17" s="60"/>
      <c r="BAM17" s="60"/>
      <c r="BAN17" s="60"/>
      <c r="BAO17" s="60"/>
      <c r="BAP17" s="60"/>
      <c r="BAQ17" s="60"/>
      <c r="BAR17" s="60"/>
      <c r="BAS17" s="60"/>
      <c r="BAT17" s="60"/>
      <c r="BAU17" s="60"/>
      <c r="BAV17" s="60"/>
      <c r="BAW17" s="60"/>
      <c r="BAX17" s="60"/>
      <c r="BAY17" s="60"/>
      <c r="BAZ17" s="60"/>
      <c r="BBA17" s="60"/>
      <c r="BBB17" s="60"/>
      <c r="BBC17" s="60"/>
      <c r="BBD17" s="60"/>
      <c r="BBE17" s="60"/>
      <c r="BBF17" s="60"/>
      <c r="BBG17" s="60"/>
      <c r="BBH17" s="60"/>
      <c r="BBI17" s="60"/>
      <c r="BBJ17" s="60"/>
      <c r="BBK17" s="60"/>
      <c r="BBL17" s="60"/>
      <c r="BBM17" s="60"/>
      <c r="BBN17" s="60"/>
      <c r="BBO17" s="60"/>
      <c r="BBP17" s="60"/>
      <c r="BBQ17" s="60"/>
      <c r="BBR17" s="60"/>
      <c r="BBS17" s="60"/>
      <c r="BBT17" s="60"/>
      <c r="BBU17" s="60"/>
      <c r="BBV17" s="60"/>
      <c r="BBW17" s="60"/>
      <c r="BBX17" s="60"/>
      <c r="BBY17" s="60"/>
      <c r="BBZ17" s="60"/>
      <c r="BCA17" s="60"/>
      <c r="BCB17" s="60"/>
      <c r="BCC17" s="60"/>
      <c r="BCD17" s="60"/>
      <c r="BCE17" s="60"/>
      <c r="BCF17" s="60"/>
      <c r="BCG17" s="60"/>
      <c r="BCH17" s="60"/>
      <c r="BCI17" s="60"/>
      <c r="BCJ17" s="60"/>
      <c r="BCK17" s="60"/>
      <c r="BCL17" s="60"/>
      <c r="BCM17" s="60"/>
      <c r="BCN17" s="60"/>
      <c r="BCO17" s="60"/>
      <c r="BCP17" s="60"/>
      <c r="BCQ17" s="60"/>
      <c r="BCR17" s="60"/>
      <c r="BCS17" s="60"/>
      <c r="BCT17" s="60"/>
      <c r="BCU17" s="60"/>
      <c r="BCV17" s="60"/>
      <c r="BCW17" s="60"/>
      <c r="BCX17" s="60"/>
      <c r="BCY17" s="60"/>
      <c r="BCZ17" s="60"/>
      <c r="BDA17" s="60"/>
      <c r="BDB17" s="60"/>
      <c r="BDC17" s="60"/>
      <c r="BDD17" s="60"/>
      <c r="BDE17" s="60"/>
      <c r="BDF17" s="60"/>
      <c r="BDG17" s="60"/>
      <c r="BDH17" s="60"/>
      <c r="BDI17" s="60"/>
      <c r="BDJ17" s="60"/>
      <c r="BDK17" s="60"/>
      <c r="BDL17" s="60"/>
      <c r="BDM17" s="60"/>
      <c r="BDN17" s="60"/>
      <c r="BDO17" s="60"/>
      <c r="BDP17" s="60"/>
      <c r="BDQ17" s="60"/>
      <c r="BDR17" s="60"/>
      <c r="BDS17" s="60"/>
      <c r="BDT17" s="60"/>
      <c r="BDU17" s="60"/>
      <c r="BDV17" s="60"/>
      <c r="BDW17" s="60"/>
      <c r="BDX17" s="60"/>
      <c r="BDY17" s="60"/>
      <c r="BDZ17" s="60"/>
      <c r="BEA17" s="60"/>
      <c r="BEB17" s="60"/>
      <c r="BEC17" s="60"/>
      <c r="BED17" s="60"/>
      <c r="BEE17" s="60"/>
      <c r="BEF17" s="60"/>
      <c r="BEG17" s="60"/>
      <c r="BEH17" s="60"/>
      <c r="BEI17" s="60"/>
      <c r="BEJ17" s="60"/>
      <c r="BEK17" s="60"/>
      <c r="BEL17" s="60"/>
      <c r="BEM17" s="60"/>
      <c r="BEN17" s="60"/>
      <c r="BEO17" s="60"/>
      <c r="BEP17" s="60"/>
      <c r="BEQ17" s="60"/>
      <c r="BER17" s="60"/>
      <c r="BES17" s="60"/>
      <c r="BET17" s="60"/>
      <c r="BEU17" s="60"/>
      <c r="BEV17" s="60"/>
      <c r="BEW17" s="60"/>
      <c r="BEX17" s="60"/>
      <c r="BEY17" s="60"/>
      <c r="BEZ17" s="60"/>
      <c r="BFA17" s="60"/>
      <c r="BFB17" s="60"/>
      <c r="BFC17" s="60"/>
      <c r="BFD17" s="60"/>
      <c r="BFE17" s="60"/>
      <c r="BFF17" s="60"/>
      <c r="BFG17" s="60"/>
      <c r="BFH17" s="60"/>
      <c r="BFI17" s="60"/>
      <c r="BFJ17" s="60"/>
      <c r="BFK17" s="60"/>
      <c r="BFL17" s="60"/>
      <c r="BFM17" s="60"/>
      <c r="BFN17" s="60"/>
      <c r="BFO17" s="60"/>
      <c r="BFP17" s="60"/>
      <c r="BFQ17" s="60"/>
      <c r="BFR17" s="60"/>
      <c r="BFS17" s="60"/>
      <c r="BFT17" s="60"/>
      <c r="BFU17" s="60"/>
      <c r="BFV17" s="60"/>
      <c r="BFW17" s="60"/>
      <c r="BFX17" s="60"/>
      <c r="BFY17" s="60"/>
      <c r="BFZ17" s="60"/>
      <c r="BGA17" s="60"/>
      <c r="BGB17" s="60"/>
      <c r="BGC17" s="60"/>
      <c r="BGD17" s="60"/>
      <c r="BGE17" s="60"/>
      <c r="BGF17" s="60"/>
      <c r="BGG17" s="60"/>
      <c r="BGH17" s="60"/>
      <c r="BGI17" s="60"/>
      <c r="BGJ17" s="60"/>
      <c r="BGK17" s="60"/>
      <c r="BGL17" s="60"/>
      <c r="BGM17" s="60"/>
      <c r="BGN17" s="60"/>
      <c r="BGO17" s="60"/>
      <c r="BGP17" s="60"/>
      <c r="BGQ17" s="60"/>
      <c r="BGR17" s="60"/>
      <c r="BGS17" s="60"/>
      <c r="BGT17" s="60"/>
      <c r="BGU17" s="60"/>
      <c r="BGV17" s="60"/>
      <c r="BGW17" s="60"/>
      <c r="BGX17" s="60"/>
      <c r="BGY17" s="60"/>
      <c r="BGZ17" s="60"/>
      <c r="BHA17" s="60"/>
      <c r="BHB17" s="60"/>
      <c r="BHC17" s="60"/>
      <c r="BHD17" s="60"/>
      <c r="BHE17" s="60"/>
      <c r="BHF17" s="60"/>
      <c r="BHG17" s="60"/>
      <c r="BHH17" s="60"/>
      <c r="BHI17" s="60"/>
      <c r="BHJ17" s="60"/>
      <c r="BHK17" s="60"/>
      <c r="BHL17" s="60"/>
      <c r="BHM17" s="60"/>
      <c r="BHN17" s="60"/>
      <c r="BHO17" s="60"/>
      <c r="BHP17" s="60"/>
      <c r="BHQ17" s="60"/>
      <c r="BHR17" s="60"/>
      <c r="BHS17" s="60"/>
      <c r="BHT17" s="60"/>
      <c r="BHU17" s="60"/>
      <c r="BHV17" s="60"/>
      <c r="BHW17" s="60"/>
      <c r="BHX17" s="60"/>
      <c r="BHY17" s="60"/>
      <c r="BHZ17" s="60"/>
      <c r="BIA17" s="60"/>
      <c r="BIB17" s="60"/>
      <c r="BIC17" s="60"/>
      <c r="BID17" s="60"/>
      <c r="BIE17" s="60"/>
      <c r="BIF17" s="60"/>
      <c r="BIG17" s="60"/>
      <c r="BIH17" s="60"/>
      <c r="BII17" s="60"/>
      <c r="BIJ17" s="60"/>
      <c r="BIK17" s="60"/>
      <c r="BIL17" s="60"/>
      <c r="BIM17" s="60"/>
      <c r="BIN17" s="60"/>
      <c r="BIO17" s="60"/>
      <c r="BIP17" s="60"/>
      <c r="BIQ17" s="60"/>
      <c r="BIR17" s="60"/>
      <c r="BIS17" s="60"/>
      <c r="BIT17" s="60"/>
      <c r="BIU17" s="60"/>
      <c r="BIV17" s="60"/>
      <c r="BIW17" s="60"/>
      <c r="BIX17" s="60"/>
      <c r="BIY17" s="60"/>
      <c r="BIZ17" s="60"/>
      <c r="BJA17" s="60"/>
      <c r="BJB17" s="60"/>
      <c r="BJC17" s="60"/>
      <c r="BJD17" s="60"/>
      <c r="BJE17" s="60"/>
      <c r="BJF17" s="60"/>
      <c r="BJG17" s="60"/>
      <c r="BJH17" s="60"/>
      <c r="BJI17" s="60"/>
      <c r="BJJ17" s="60"/>
      <c r="BJK17" s="60"/>
      <c r="BJL17" s="60"/>
      <c r="BJM17" s="60"/>
      <c r="BJN17" s="60"/>
      <c r="BJO17" s="60"/>
      <c r="BJP17" s="60"/>
      <c r="BJQ17" s="60"/>
      <c r="BJR17" s="60"/>
      <c r="BJS17" s="60"/>
      <c r="BJT17" s="60"/>
      <c r="BJU17" s="60"/>
      <c r="BJV17" s="60"/>
      <c r="BJW17" s="60"/>
      <c r="BJX17" s="60"/>
      <c r="BJY17" s="60"/>
      <c r="BJZ17" s="60"/>
      <c r="BKA17" s="60"/>
      <c r="BKB17" s="60"/>
      <c r="BKC17" s="60"/>
      <c r="BKD17" s="60"/>
      <c r="BKE17" s="60"/>
      <c r="BKF17" s="60"/>
      <c r="BKG17" s="60"/>
      <c r="BKH17" s="60"/>
      <c r="BKI17" s="60"/>
      <c r="BKJ17" s="60"/>
      <c r="BKK17" s="60"/>
      <c r="BKL17" s="60"/>
      <c r="BKM17" s="60"/>
      <c r="BKN17" s="60"/>
      <c r="BKO17" s="60"/>
      <c r="BKP17" s="60"/>
      <c r="BKQ17" s="60"/>
      <c r="BKR17" s="60"/>
      <c r="BKS17" s="60"/>
      <c r="BKT17" s="60"/>
      <c r="BKU17" s="60"/>
      <c r="BKV17" s="60"/>
      <c r="BKW17" s="60"/>
      <c r="BKX17" s="60"/>
      <c r="BKY17" s="60"/>
      <c r="BKZ17" s="60"/>
      <c r="BLA17" s="60"/>
      <c r="BLB17" s="60"/>
      <c r="BLC17" s="60"/>
      <c r="BLD17" s="60"/>
      <c r="BLE17" s="60"/>
      <c r="BLF17" s="60"/>
      <c r="BLG17" s="60"/>
      <c r="BLH17" s="60"/>
      <c r="BLI17" s="60"/>
      <c r="BLJ17" s="60"/>
      <c r="BLK17" s="60"/>
      <c r="BLL17" s="60"/>
      <c r="BLM17" s="60"/>
      <c r="BLN17" s="60"/>
      <c r="BLO17" s="60"/>
      <c r="BLP17" s="60"/>
      <c r="BLQ17" s="60"/>
      <c r="BLR17" s="60"/>
      <c r="BLS17" s="60"/>
      <c r="BLT17" s="60"/>
      <c r="BLU17" s="60"/>
      <c r="BLV17" s="60"/>
      <c r="BLW17" s="60"/>
      <c r="BLX17" s="60"/>
      <c r="BLY17" s="60"/>
      <c r="BLZ17" s="60"/>
      <c r="BMA17" s="60"/>
      <c r="BMB17" s="60"/>
      <c r="BMC17" s="60"/>
      <c r="BMD17" s="60"/>
      <c r="BME17" s="60"/>
      <c r="BMF17" s="60"/>
      <c r="BMG17" s="60"/>
      <c r="BMH17" s="60"/>
      <c r="BMI17" s="60"/>
      <c r="BMJ17" s="60"/>
      <c r="BMK17" s="60"/>
      <c r="BML17" s="60"/>
      <c r="BMM17" s="60"/>
      <c r="BMN17" s="60"/>
      <c r="BMO17" s="60"/>
      <c r="BMP17" s="60"/>
      <c r="BMQ17" s="60"/>
      <c r="BMR17" s="60"/>
      <c r="BMS17" s="60"/>
      <c r="BMT17" s="60"/>
      <c r="BMU17" s="60"/>
      <c r="BMV17" s="60"/>
      <c r="BMW17" s="60"/>
      <c r="BMX17" s="60"/>
      <c r="BMY17" s="60"/>
      <c r="BMZ17" s="60"/>
      <c r="BNA17" s="60"/>
      <c r="BNB17" s="60"/>
      <c r="BNC17" s="60"/>
      <c r="BND17" s="60"/>
      <c r="BNE17" s="60"/>
      <c r="BNF17" s="60"/>
      <c r="BNG17" s="60"/>
      <c r="BNH17" s="60"/>
      <c r="BNI17" s="60"/>
      <c r="BNJ17" s="60"/>
      <c r="BNK17" s="60"/>
      <c r="BNL17" s="60"/>
      <c r="BNM17" s="60"/>
      <c r="BNN17" s="60"/>
      <c r="BNO17" s="60"/>
      <c r="BNP17" s="60"/>
      <c r="BNQ17" s="60"/>
      <c r="BNR17" s="60"/>
      <c r="BNS17" s="60"/>
      <c r="BNT17" s="60"/>
      <c r="BNU17" s="60"/>
      <c r="BNV17" s="60"/>
      <c r="BNW17" s="60"/>
      <c r="BNX17" s="60"/>
      <c r="BNY17" s="60"/>
      <c r="BNZ17" s="60"/>
      <c r="BOA17" s="60"/>
      <c r="BOB17" s="60"/>
      <c r="BOC17" s="60"/>
      <c r="BOD17" s="60"/>
      <c r="BOE17" s="60"/>
      <c r="BOF17" s="60"/>
      <c r="BOG17" s="60"/>
      <c r="BOH17" s="60"/>
      <c r="BOI17" s="60"/>
      <c r="BOJ17" s="60"/>
      <c r="BOK17" s="60"/>
      <c r="BOL17" s="60"/>
      <c r="BOM17" s="60"/>
      <c r="BON17" s="60"/>
      <c r="BOO17" s="60"/>
      <c r="BOP17" s="60"/>
      <c r="BOQ17" s="60"/>
      <c r="BOR17" s="60"/>
      <c r="BOS17" s="60"/>
      <c r="BOT17" s="60"/>
      <c r="BOU17" s="60"/>
      <c r="BOV17" s="60"/>
      <c r="BOW17" s="60"/>
      <c r="BOX17" s="60"/>
      <c r="BOY17" s="60"/>
      <c r="BOZ17" s="60"/>
      <c r="BPA17" s="60"/>
      <c r="BPB17" s="60"/>
      <c r="BPC17" s="60"/>
      <c r="BPD17" s="60"/>
      <c r="BPE17" s="60"/>
      <c r="BPF17" s="60"/>
      <c r="BPG17" s="60"/>
      <c r="BPH17" s="60"/>
      <c r="BPI17" s="60"/>
      <c r="BPJ17" s="60"/>
      <c r="BPK17" s="60"/>
      <c r="BPL17" s="60"/>
      <c r="BPM17" s="60"/>
      <c r="BPN17" s="60"/>
      <c r="BPO17" s="60"/>
      <c r="BPP17" s="60"/>
      <c r="BPQ17" s="60"/>
      <c r="BPR17" s="60"/>
      <c r="BPS17" s="60"/>
      <c r="BPT17" s="60"/>
      <c r="BPU17" s="60"/>
      <c r="BPV17" s="60"/>
      <c r="BPW17" s="60"/>
      <c r="BPX17" s="60"/>
      <c r="BPY17" s="60"/>
      <c r="BPZ17" s="60"/>
      <c r="BQA17" s="60"/>
      <c r="BQB17" s="60"/>
      <c r="BQC17" s="60"/>
      <c r="BQD17" s="60"/>
      <c r="BQE17" s="60"/>
      <c r="BQF17" s="60"/>
      <c r="BQG17" s="60"/>
      <c r="BQH17" s="60"/>
      <c r="BQI17" s="60"/>
      <c r="BQJ17" s="60"/>
      <c r="BQK17" s="60"/>
      <c r="BQL17" s="60"/>
      <c r="BQM17" s="60"/>
      <c r="BQN17" s="60"/>
      <c r="BQO17" s="60"/>
      <c r="BQP17" s="60"/>
      <c r="BQQ17" s="60"/>
      <c r="BQR17" s="60"/>
      <c r="BQS17" s="60"/>
      <c r="BQT17" s="60"/>
      <c r="BQU17" s="60"/>
      <c r="BQV17" s="60"/>
      <c r="BQW17" s="60"/>
      <c r="BQX17" s="60"/>
      <c r="BQY17" s="60"/>
      <c r="BQZ17" s="60"/>
      <c r="BRA17" s="60"/>
      <c r="BRB17" s="60"/>
      <c r="BRC17" s="60"/>
      <c r="BRD17" s="60"/>
      <c r="BRE17" s="60"/>
      <c r="BRF17" s="60"/>
      <c r="BRG17" s="60"/>
      <c r="BRH17" s="60"/>
      <c r="BRI17" s="60"/>
      <c r="BRJ17" s="60"/>
      <c r="BRK17" s="60"/>
      <c r="BRL17" s="60"/>
      <c r="BRM17" s="60"/>
      <c r="BRN17" s="60"/>
      <c r="BRO17" s="60"/>
      <c r="BRP17" s="60"/>
      <c r="BRQ17" s="60"/>
      <c r="BRR17" s="60"/>
      <c r="BRS17" s="60"/>
      <c r="BRT17" s="60"/>
      <c r="BRU17" s="60"/>
      <c r="BRV17" s="60"/>
      <c r="BRW17" s="60"/>
      <c r="BRX17" s="60"/>
      <c r="BRY17" s="60"/>
      <c r="BRZ17" s="60"/>
      <c r="BSA17" s="60"/>
      <c r="BSB17" s="60"/>
      <c r="BSC17" s="60"/>
      <c r="BSD17" s="60"/>
      <c r="BSE17" s="60"/>
      <c r="BSF17" s="60"/>
      <c r="BSG17" s="60"/>
      <c r="BSH17" s="60"/>
      <c r="BSI17" s="60"/>
      <c r="BSJ17" s="60"/>
      <c r="BSK17" s="60"/>
      <c r="BSL17" s="60"/>
      <c r="BSM17" s="60"/>
      <c r="BSN17" s="60"/>
      <c r="BSO17" s="60"/>
      <c r="BSP17" s="60"/>
      <c r="BSQ17" s="60"/>
      <c r="BSR17" s="60"/>
      <c r="BSS17" s="60"/>
      <c r="BST17" s="60"/>
      <c r="BSU17" s="60"/>
      <c r="BSV17" s="60"/>
      <c r="BSW17" s="60"/>
      <c r="BSX17" s="60"/>
      <c r="BSY17" s="60"/>
      <c r="BSZ17" s="60"/>
      <c r="BTA17" s="60"/>
      <c r="BTB17" s="60"/>
      <c r="BTC17" s="60"/>
      <c r="BTD17" s="60"/>
      <c r="BTE17" s="60"/>
      <c r="BTF17" s="60"/>
      <c r="BTG17" s="60"/>
      <c r="BTH17" s="60"/>
      <c r="BTI17" s="60"/>
      <c r="BTJ17" s="60"/>
      <c r="BTK17" s="60"/>
      <c r="BTL17" s="60"/>
      <c r="BTM17" s="60"/>
      <c r="BTN17" s="60"/>
      <c r="BTO17" s="60"/>
      <c r="BTP17" s="60"/>
      <c r="BTQ17" s="60"/>
      <c r="BTR17" s="60"/>
      <c r="BTS17" s="60"/>
      <c r="BTT17" s="60"/>
      <c r="BTU17" s="60"/>
      <c r="BTV17" s="60"/>
      <c r="BTW17" s="60"/>
      <c r="BTX17" s="60"/>
      <c r="BTY17" s="60"/>
      <c r="BTZ17" s="60"/>
      <c r="BUA17" s="60"/>
      <c r="BUB17" s="60"/>
      <c r="BUC17" s="60"/>
      <c r="BUD17" s="60"/>
      <c r="BUE17" s="60"/>
      <c r="BUF17" s="60"/>
      <c r="BUG17" s="60"/>
      <c r="BUH17" s="60"/>
      <c r="BUI17" s="60"/>
      <c r="BUJ17" s="60"/>
      <c r="BUK17" s="60"/>
      <c r="BUL17" s="60"/>
      <c r="BUM17" s="60"/>
      <c r="BUN17" s="60"/>
      <c r="BUO17" s="60"/>
      <c r="BUP17" s="60"/>
      <c r="BUQ17" s="60"/>
      <c r="BUR17" s="60"/>
      <c r="BUS17" s="60"/>
      <c r="BUT17" s="60"/>
      <c r="BUU17" s="60"/>
      <c r="BUV17" s="60"/>
      <c r="BUW17" s="60"/>
      <c r="BUX17" s="60"/>
      <c r="BUY17" s="60"/>
      <c r="BUZ17" s="60"/>
      <c r="BVA17" s="60"/>
      <c r="BVB17" s="60"/>
      <c r="BVC17" s="60"/>
      <c r="BVD17" s="60"/>
      <c r="BVE17" s="60"/>
      <c r="BVF17" s="60"/>
      <c r="BVG17" s="60"/>
      <c r="BVH17" s="60"/>
      <c r="BVI17" s="60"/>
      <c r="BVJ17" s="60"/>
      <c r="BVK17" s="60"/>
      <c r="BVL17" s="60"/>
      <c r="BVM17" s="60"/>
      <c r="BVN17" s="60"/>
      <c r="BVO17" s="60"/>
      <c r="BVP17" s="60"/>
      <c r="BVQ17" s="60"/>
      <c r="BVR17" s="60"/>
      <c r="BVS17" s="60"/>
      <c r="BVT17" s="60"/>
      <c r="BVU17" s="60"/>
      <c r="BVV17" s="60"/>
      <c r="BVW17" s="60"/>
      <c r="BVX17" s="60"/>
      <c r="BVY17" s="60"/>
      <c r="BVZ17" s="60"/>
      <c r="BWA17" s="60"/>
      <c r="BWB17" s="60"/>
      <c r="BWC17" s="60"/>
      <c r="BWD17" s="60"/>
      <c r="BWE17" s="60"/>
      <c r="BWF17" s="60"/>
      <c r="BWG17" s="60"/>
      <c r="BWH17" s="60"/>
      <c r="BWI17" s="60"/>
      <c r="BWJ17" s="60"/>
      <c r="BWK17" s="60"/>
      <c r="BWL17" s="60"/>
    </row>
    <row r="18" spans="1:1962">
      <c r="A18" s="62"/>
      <c r="B18" s="62"/>
      <c r="C18" s="62"/>
      <c r="D18" s="62"/>
      <c r="E18" s="69"/>
      <c r="F18" s="62"/>
      <c r="G18" s="62"/>
      <c r="H18" s="62"/>
      <c r="I18" s="62"/>
    </row>
    <row r="19" spans="1:1962" s="5" customFormat="1">
      <c r="A19" s="76" t="s">
        <v>225</v>
      </c>
      <c r="B19" s="76">
        <f>SUM(B9:B11)</f>
        <v>343710</v>
      </c>
      <c r="C19" s="76">
        <f t="shared" ref="C19:D19" si="8">SUM(C9:C11)</f>
        <v>632800</v>
      </c>
      <c r="D19" s="76">
        <f t="shared" si="8"/>
        <v>707667.6470588235</v>
      </c>
      <c r="E19" s="69"/>
      <c r="F19" s="76" t="s">
        <v>225</v>
      </c>
      <c r="G19" s="76">
        <f>SUM(G9:G11)</f>
        <v>343710</v>
      </c>
      <c r="H19" s="76">
        <f t="shared" ref="H19:I19" si="9">SUM(H9:H11)</f>
        <v>632800</v>
      </c>
      <c r="I19" s="76">
        <f t="shared" si="9"/>
        <v>707667.6470588235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  <c r="IY19" s="60"/>
      <c r="IZ19" s="60"/>
      <c r="JA19" s="60"/>
      <c r="JB19" s="60"/>
      <c r="JC19" s="60"/>
      <c r="JD19" s="60"/>
      <c r="JE19" s="60"/>
      <c r="JF19" s="60"/>
      <c r="JG19" s="60"/>
      <c r="JH19" s="60"/>
      <c r="JI19" s="60"/>
      <c r="JJ19" s="60"/>
      <c r="JK19" s="60"/>
      <c r="JL19" s="60"/>
      <c r="JM19" s="60"/>
      <c r="JN19" s="60"/>
      <c r="JO19" s="60"/>
      <c r="JP19" s="60"/>
      <c r="JQ19" s="60"/>
      <c r="JR19" s="60"/>
      <c r="JS19" s="60"/>
      <c r="JT19" s="60"/>
      <c r="JU19" s="60"/>
      <c r="JV19" s="60"/>
      <c r="JW19" s="60"/>
      <c r="JX19" s="60"/>
      <c r="JY19" s="60"/>
      <c r="JZ19" s="60"/>
      <c r="KA19" s="60"/>
      <c r="KB19" s="60"/>
      <c r="KC19" s="60"/>
      <c r="KD19" s="60"/>
      <c r="KE19" s="60"/>
      <c r="KF19" s="60"/>
      <c r="KG19" s="60"/>
      <c r="KH19" s="60"/>
      <c r="KI19" s="60"/>
      <c r="KJ19" s="60"/>
      <c r="KK19" s="60"/>
      <c r="KL19" s="60"/>
      <c r="KM19" s="60"/>
      <c r="KN19" s="60"/>
      <c r="KO19" s="60"/>
      <c r="KP19" s="60"/>
      <c r="KQ19" s="60"/>
      <c r="KR19" s="60"/>
      <c r="KS19" s="60"/>
      <c r="KT19" s="60"/>
      <c r="KU19" s="60"/>
      <c r="KV19" s="60"/>
      <c r="KW19" s="60"/>
      <c r="KX19" s="60"/>
      <c r="KY19" s="60"/>
      <c r="KZ19" s="60"/>
      <c r="LA19" s="60"/>
      <c r="LB19" s="60"/>
      <c r="LC19" s="60"/>
      <c r="LD19" s="60"/>
      <c r="LE19" s="60"/>
      <c r="LF19" s="60"/>
      <c r="LG19" s="60"/>
      <c r="LH19" s="60"/>
      <c r="LI19" s="60"/>
      <c r="LJ19" s="60"/>
      <c r="LK19" s="60"/>
      <c r="LL19" s="60"/>
      <c r="LM19" s="60"/>
      <c r="LN19" s="60"/>
      <c r="LO19" s="60"/>
      <c r="LP19" s="60"/>
      <c r="LQ19" s="60"/>
      <c r="LR19" s="60"/>
      <c r="LS19" s="60"/>
      <c r="LT19" s="60"/>
      <c r="LU19" s="60"/>
      <c r="LV19" s="60"/>
      <c r="LW19" s="60"/>
      <c r="LX19" s="60"/>
      <c r="LY19" s="60"/>
      <c r="LZ19" s="60"/>
      <c r="MA19" s="60"/>
      <c r="MB19" s="60"/>
      <c r="MC19" s="60"/>
      <c r="MD19" s="60"/>
      <c r="ME19" s="60"/>
      <c r="MF19" s="60"/>
      <c r="MG19" s="60"/>
      <c r="MH19" s="60"/>
      <c r="MI19" s="60"/>
      <c r="MJ19" s="60"/>
      <c r="MK19" s="60"/>
      <c r="ML19" s="60"/>
      <c r="MM19" s="60"/>
      <c r="MN19" s="60"/>
      <c r="MO19" s="60"/>
      <c r="MP19" s="60"/>
      <c r="MQ19" s="60"/>
      <c r="MR19" s="60"/>
      <c r="MS19" s="60"/>
      <c r="MT19" s="60"/>
      <c r="MU19" s="60"/>
      <c r="MV19" s="60"/>
      <c r="MW19" s="60"/>
      <c r="MX19" s="60"/>
      <c r="MY19" s="60"/>
      <c r="MZ19" s="60"/>
      <c r="NA19" s="60"/>
      <c r="NB19" s="60"/>
      <c r="NC19" s="60"/>
      <c r="ND19" s="60"/>
      <c r="NE19" s="60"/>
      <c r="NF19" s="60"/>
      <c r="NG19" s="60"/>
      <c r="NH19" s="60"/>
      <c r="NI19" s="60"/>
      <c r="NJ19" s="60"/>
      <c r="NK19" s="60"/>
      <c r="NL19" s="60"/>
      <c r="NM19" s="60"/>
      <c r="NN19" s="60"/>
      <c r="NO19" s="60"/>
      <c r="NP19" s="60"/>
      <c r="NQ19" s="60"/>
      <c r="NR19" s="60"/>
      <c r="NS19" s="60"/>
      <c r="NT19" s="60"/>
      <c r="NU19" s="60"/>
      <c r="NV19" s="60"/>
      <c r="NW19" s="60"/>
      <c r="NX19" s="60"/>
      <c r="NY19" s="60"/>
      <c r="NZ19" s="60"/>
      <c r="OA19" s="60"/>
      <c r="OB19" s="60"/>
      <c r="OC19" s="60"/>
      <c r="OD19" s="60"/>
      <c r="OE19" s="60"/>
      <c r="OF19" s="60"/>
      <c r="OG19" s="60"/>
      <c r="OH19" s="60"/>
      <c r="OI19" s="60"/>
      <c r="OJ19" s="60"/>
      <c r="OK19" s="60"/>
      <c r="OL19" s="60"/>
      <c r="OM19" s="60"/>
      <c r="ON19" s="60"/>
      <c r="OO19" s="60"/>
      <c r="OP19" s="60"/>
      <c r="OQ19" s="60"/>
      <c r="OR19" s="60"/>
      <c r="OS19" s="60"/>
      <c r="OT19" s="60"/>
      <c r="OU19" s="60"/>
      <c r="OV19" s="60"/>
      <c r="OW19" s="60"/>
      <c r="OX19" s="60"/>
      <c r="OY19" s="60"/>
      <c r="OZ19" s="60"/>
      <c r="PA19" s="60"/>
      <c r="PB19" s="60"/>
      <c r="PC19" s="60"/>
      <c r="PD19" s="60"/>
      <c r="PE19" s="60"/>
      <c r="PF19" s="60"/>
      <c r="PG19" s="60"/>
      <c r="PH19" s="60"/>
      <c r="PI19" s="60"/>
      <c r="PJ19" s="60"/>
      <c r="PK19" s="60"/>
      <c r="PL19" s="60"/>
      <c r="PM19" s="60"/>
      <c r="PN19" s="60"/>
      <c r="PO19" s="60"/>
      <c r="PP19" s="60"/>
      <c r="PQ19" s="60"/>
      <c r="PR19" s="60"/>
      <c r="PS19" s="60"/>
      <c r="PT19" s="60"/>
      <c r="PU19" s="60"/>
      <c r="PV19" s="60"/>
      <c r="PW19" s="60"/>
      <c r="PX19" s="60"/>
      <c r="PY19" s="60"/>
      <c r="PZ19" s="60"/>
      <c r="QA19" s="60"/>
      <c r="QB19" s="60"/>
      <c r="QC19" s="60"/>
      <c r="QD19" s="60"/>
      <c r="QE19" s="60"/>
      <c r="QF19" s="60"/>
      <c r="QG19" s="60"/>
      <c r="QH19" s="60"/>
      <c r="QI19" s="60"/>
      <c r="QJ19" s="60"/>
      <c r="QK19" s="60"/>
      <c r="QL19" s="60"/>
      <c r="QM19" s="60"/>
      <c r="QN19" s="60"/>
      <c r="QO19" s="60"/>
      <c r="QP19" s="60"/>
      <c r="QQ19" s="60"/>
      <c r="QR19" s="60"/>
      <c r="QS19" s="60"/>
      <c r="QT19" s="60"/>
      <c r="QU19" s="60"/>
      <c r="QV19" s="60"/>
      <c r="QW19" s="60"/>
      <c r="QX19" s="60"/>
      <c r="QY19" s="60"/>
      <c r="QZ19" s="60"/>
      <c r="RA19" s="60"/>
      <c r="RB19" s="60"/>
      <c r="RC19" s="60"/>
      <c r="RD19" s="60"/>
      <c r="RE19" s="60"/>
      <c r="RF19" s="60"/>
      <c r="RG19" s="60"/>
      <c r="RH19" s="60"/>
      <c r="RI19" s="60"/>
      <c r="RJ19" s="60"/>
      <c r="RK19" s="60"/>
      <c r="RL19" s="60"/>
      <c r="RM19" s="60"/>
      <c r="RN19" s="60"/>
      <c r="RO19" s="60"/>
      <c r="RP19" s="60"/>
      <c r="RQ19" s="60"/>
      <c r="RR19" s="60"/>
      <c r="RS19" s="60"/>
      <c r="RT19" s="60"/>
      <c r="RU19" s="60"/>
      <c r="RV19" s="60"/>
      <c r="RW19" s="60"/>
      <c r="RX19" s="60"/>
      <c r="RY19" s="60"/>
      <c r="RZ19" s="60"/>
      <c r="SA19" s="60"/>
      <c r="SB19" s="60"/>
      <c r="SC19" s="60"/>
      <c r="SD19" s="60"/>
      <c r="SE19" s="60"/>
      <c r="SF19" s="60"/>
      <c r="SG19" s="60"/>
      <c r="SH19" s="60"/>
      <c r="SI19" s="60"/>
      <c r="SJ19" s="60"/>
      <c r="SK19" s="60"/>
      <c r="SL19" s="60"/>
      <c r="SM19" s="60"/>
      <c r="SN19" s="60"/>
      <c r="SO19" s="60"/>
      <c r="SP19" s="60"/>
      <c r="SQ19" s="60"/>
      <c r="SR19" s="60"/>
      <c r="SS19" s="60"/>
      <c r="ST19" s="60"/>
      <c r="SU19" s="60"/>
      <c r="SV19" s="60"/>
      <c r="SW19" s="60"/>
      <c r="SX19" s="60"/>
      <c r="SY19" s="60"/>
      <c r="SZ19" s="60"/>
      <c r="TA19" s="60"/>
      <c r="TB19" s="60"/>
      <c r="TC19" s="60"/>
      <c r="TD19" s="60"/>
      <c r="TE19" s="60"/>
      <c r="TF19" s="60"/>
      <c r="TG19" s="60"/>
      <c r="TH19" s="60"/>
      <c r="TI19" s="60"/>
      <c r="TJ19" s="60"/>
      <c r="TK19" s="60"/>
      <c r="TL19" s="60"/>
      <c r="TM19" s="60"/>
      <c r="TN19" s="60"/>
      <c r="TO19" s="60"/>
      <c r="TP19" s="60"/>
      <c r="TQ19" s="60"/>
      <c r="TR19" s="60"/>
      <c r="TS19" s="60"/>
      <c r="TT19" s="60"/>
      <c r="TU19" s="60"/>
      <c r="TV19" s="60"/>
      <c r="TW19" s="60"/>
      <c r="TX19" s="60"/>
      <c r="TY19" s="60"/>
      <c r="TZ19" s="60"/>
      <c r="UA19" s="60"/>
      <c r="UB19" s="60"/>
      <c r="UC19" s="60"/>
      <c r="UD19" s="60"/>
      <c r="UE19" s="60"/>
      <c r="UF19" s="60"/>
      <c r="UG19" s="60"/>
      <c r="UH19" s="60"/>
      <c r="UI19" s="60"/>
      <c r="UJ19" s="60"/>
      <c r="UK19" s="60"/>
      <c r="UL19" s="60"/>
      <c r="UM19" s="60"/>
      <c r="UN19" s="60"/>
      <c r="UO19" s="60"/>
      <c r="UP19" s="60"/>
      <c r="UQ19" s="60"/>
      <c r="UR19" s="60"/>
      <c r="US19" s="60"/>
      <c r="UT19" s="60"/>
      <c r="UU19" s="60"/>
      <c r="UV19" s="60"/>
      <c r="UW19" s="60"/>
      <c r="UX19" s="60"/>
      <c r="UY19" s="60"/>
      <c r="UZ19" s="60"/>
      <c r="VA19" s="60"/>
      <c r="VB19" s="60"/>
      <c r="VC19" s="60"/>
      <c r="VD19" s="60"/>
      <c r="VE19" s="60"/>
      <c r="VF19" s="60"/>
      <c r="VG19" s="60"/>
      <c r="VH19" s="60"/>
      <c r="VI19" s="60"/>
      <c r="VJ19" s="60"/>
      <c r="VK19" s="60"/>
      <c r="VL19" s="60"/>
      <c r="VM19" s="60"/>
      <c r="VN19" s="60"/>
      <c r="VO19" s="60"/>
      <c r="VP19" s="60"/>
      <c r="VQ19" s="60"/>
      <c r="VR19" s="60"/>
      <c r="VS19" s="60"/>
      <c r="VT19" s="60"/>
      <c r="VU19" s="60"/>
      <c r="VV19" s="60"/>
      <c r="VW19" s="60"/>
      <c r="VX19" s="60"/>
      <c r="VY19" s="60"/>
      <c r="VZ19" s="60"/>
      <c r="WA19" s="60"/>
      <c r="WB19" s="60"/>
      <c r="WC19" s="60"/>
      <c r="WD19" s="60"/>
      <c r="WE19" s="60"/>
      <c r="WF19" s="60"/>
      <c r="WG19" s="60"/>
      <c r="WH19" s="60"/>
      <c r="WI19" s="60"/>
      <c r="WJ19" s="60"/>
      <c r="WK19" s="60"/>
      <c r="WL19" s="60"/>
      <c r="WM19" s="60"/>
      <c r="WN19" s="60"/>
      <c r="WO19" s="60"/>
      <c r="WP19" s="60"/>
      <c r="WQ19" s="60"/>
      <c r="WR19" s="60"/>
      <c r="WS19" s="60"/>
      <c r="WT19" s="60"/>
      <c r="WU19" s="60"/>
      <c r="WV19" s="60"/>
      <c r="WW19" s="60"/>
      <c r="WX19" s="60"/>
      <c r="WY19" s="60"/>
      <c r="WZ19" s="60"/>
      <c r="XA19" s="60"/>
      <c r="XB19" s="60"/>
      <c r="XC19" s="60"/>
      <c r="XD19" s="60"/>
      <c r="XE19" s="60"/>
      <c r="XF19" s="60"/>
      <c r="XG19" s="60"/>
      <c r="XH19" s="60"/>
      <c r="XI19" s="60"/>
      <c r="XJ19" s="60"/>
      <c r="XK19" s="60"/>
      <c r="XL19" s="60"/>
      <c r="XM19" s="60"/>
      <c r="XN19" s="60"/>
      <c r="XO19" s="60"/>
      <c r="XP19" s="60"/>
      <c r="XQ19" s="60"/>
      <c r="XR19" s="60"/>
      <c r="XS19" s="60"/>
      <c r="XT19" s="60"/>
      <c r="XU19" s="60"/>
      <c r="XV19" s="60"/>
      <c r="XW19" s="60"/>
      <c r="XX19" s="60"/>
      <c r="XY19" s="60"/>
      <c r="XZ19" s="60"/>
      <c r="YA19" s="60"/>
      <c r="YB19" s="60"/>
      <c r="YC19" s="60"/>
      <c r="YD19" s="60"/>
      <c r="YE19" s="60"/>
      <c r="YF19" s="60"/>
      <c r="YG19" s="60"/>
      <c r="YH19" s="60"/>
      <c r="YI19" s="60"/>
      <c r="YJ19" s="60"/>
      <c r="YK19" s="60"/>
      <c r="YL19" s="60"/>
      <c r="YM19" s="60"/>
      <c r="YN19" s="60"/>
      <c r="YO19" s="60"/>
      <c r="YP19" s="60"/>
      <c r="YQ19" s="60"/>
      <c r="YR19" s="60"/>
      <c r="YS19" s="60"/>
      <c r="YT19" s="60"/>
      <c r="YU19" s="60"/>
      <c r="YV19" s="60"/>
      <c r="YW19" s="60"/>
      <c r="YX19" s="60"/>
      <c r="YY19" s="60"/>
      <c r="YZ19" s="60"/>
      <c r="ZA19" s="60"/>
      <c r="ZB19" s="60"/>
      <c r="ZC19" s="60"/>
      <c r="ZD19" s="60"/>
      <c r="ZE19" s="60"/>
      <c r="ZF19" s="60"/>
      <c r="ZG19" s="60"/>
      <c r="ZH19" s="60"/>
      <c r="ZI19" s="60"/>
      <c r="ZJ19" s="60"/>
      <c r="ZK19" s="60"/>
      <c r="ZL19" s="60"/>
      <c r="ZM19" s="60"/>
      <c r="ZN19" s="60"/>
      <c r="ZO19" s="60"/>
      <c r="ZP19" s="60"/>
      <c r="ZQ19" s="60"/>
      <c r="ZR19" s="60"/>
      <c r="ZS19" s="60"/>
      <c r="ZT19" s="60"/>
      <c r="ZU19" s="60"/>
      <c r="ZV19" s="60"/>
      <c r="ZW19" s="60"/>
      <c r="ZX19" s="60"/>
      <c r="ZY19" s="60"/>
      <c r="ZZ19" s="60"/>
      <c r="AAA19" s="60"/>
      <c r="AAB19" s="60"/>
      <c r="AAC19" s="60"/>
      <c r="AAD19" s="60"/>
      <c r="AAE19" s="60"/>
      <c r="AAF19" s="60"/>
      <c r="AAG19" s="60"/>
      <c r="AAH19" s="60"/>
      <c r="AAI19" s="60"/>
      <c r="AAJ19" s="60"/>
      <c r="AAK19" s="60"/>
      <c r="AAL19" s="60"/>
      <c r="AAM19" s="60"/>
      <c r="AAN19" s="60"/>
      <c r="AAO19" s="60"/>
      <c r="AAP19" s="60"/>
      <c r="AAQ19" s="60"/>
      <c r="AAR19" s="60"/>
      <c r="AAS19" s="60"/>
      <c r="AAT19" s="60"/>
      <c r="AAU19" s="60"/>
      <c r="AAV19" s="60"/>
      <c r="AAW19" s="60"/>
      <c r="AAX19" s="60"/>
      <c r="AAY19" s="60"/>
      <c r="AAZ19" s="60"/>
      <c r="ABA19" s="60"/>
      <c r="ABB19" s="60"/>
      <c r="ABC19" s="60"/>
      <c r="ABD19" s="60"/>
      <c r="ABE19" s="60"/>
      <c r="ABF19" s="60"/>
      <c r="ABG19" s="60"/>
      <c r="ABH19" s="60"/>
      <c r="ABI19" s="60"/>
      <c r="ABJ19" s="60"/>
      <c r="ABK19" s="60"/>
      <c r="ABL19" s="60"/>
      <c r="ABM19" s="60"/>
      <c r="ABN19" s="60"/>
      <c r="ABO19" s="60"/>
      <c r="ABP19" s="60"/>
      <c r="ABQ19" s="60"/>
      <c r="ABR19" s="60"/>
      <c r="ABS19" s="60"/>
      <c r="ABT19" s="60"/>
      <c r="ABU19" s="60"/>
      <c r="ABV19" s="60"/>
      <c r="ABW19" s="60"/>
      <c r="ABX19" s="60"/>
      <c r="ABY19" s="60"/>
      <c r="ABZ19" s="60"/>
      <c r="ACA19" s="60"/>
      <c r="ACB19" s="60"/>
      <c r="ACC19" s="60"/>
      <c r="ACD19" s="60"/>
      <c r="ACE19" s="60"/>
      <c r="ACF19" s="60"/>
      <c r="ACG19" s="60"/>
      <c r="ACH19" s="60"/>
      <c r="ACI19" s="60"/>
      <c r="ACJ19" s="60"/>
      <c r="ACK19" s="60"/>
      <c r="ACL19" s="60"/>
      <c r="ACM19" s="60"/>
      <c r="ACN19" s="60"/>
      <c r="ACO19" s="60"/>
      <c r="ACP19" s="60"/>
      <c r="ACQ19" s="60"/>
      <c r="ACR19" s="60"/>
      <c r="ACS19" s="60"/>
      <c r="ACT19" s="60"/>
      <c r="ACU19" s="60"/>
      <c r="ACV19" s="60"/>
      <c r="ACW19" s="60"/>
      <c r="ACX19" s="60"/>
      <c r="ACY19" s="60"/>
      <c r="ACZ19" s="60"/>
      <c r="ADA19" s="60"/>
      <c r="ADB19" s="60"/>
      <c r="ADC19" s="60"/>
      <c r="ADD19" s="60"/>
      <c r="ADE19" s="60"/>
      <c r="ADF19" s="60"/>
      <c r="ADG19" s="60"/>
      <c r="ADH19" s="60"/>
      <c r="ADI19" s="60"/>
      <c r="ADJ19" s="60"/>
      <c r="ADK19" s="60"/>
      <c r="ADL19" s="60"/>
      <c r="ADM19" s="60"/>
      <c r="ADN19" s="60"/>
      <c r="ADO19" s="60"/>
      <c r="ADP19" s="60"/>
      <c r="ADQ19" s="60"/>
      <c r="ADR19" s="60"/>
      <c r="ADS19" s="60"/>
      <c r="ADT19" s="60"/>
      <c r="ADU19" s="60"/>
      <c r="ADV19" s="60"/>
      <c r="ADW19" s="60"/>
      <c r="ADX19" s="60"/>
      <c r="ADY19" s="60"/>
      <c r="ADZ19" s="60"/>
      <c r="AEA19" s="60"/>
      <c r="AEB19" s="60"/>
      <c r="AEC19" s="60"/>
      <c r="AED19" s="60"/>
      <c r="AEE19" s="60"/>
      <c r="AEF19" s="60"/>
      <c r="AEG19" s="60"/>
      <c r="AEH19" s="60"/>
      <c r="AEI19" s="60"/>
      <c r="AEJ19" s="60"/>
      <c r="AEK19" s="60"/>
      <c r="AEL19" s="60"/>
      <c r="AEM19" s="60"/>
      <c r="AEN19" s="60"/>
      <c r="AEO19" s="60"/>
      <c r="AEP19" s="60"/>
      <c r="AEQ19" s="60"/>
      <c r="AER19" s="60"/>
      <c r="AES19" s="60"/>
      <c r="AET19" s="60"/>
      <c r="AEU19" s="60"/>
      <c r="AEV19" s="60"/>
      <c r="AEW19" s="60"/>
      <c r="AEX19" s="60"/>
      <c r="AEY19" s="60"/>
      <c r="AEZ19" s="60"/>
      <c r="AFA19" s="60"/>
      <c r="AFB19" s="60"/>
      <c r="AFC19" s="60"/>
      <c r="AFD19" s="60"/>
      <c r="AFE19" s="60"/>
      <c r="AFF19" s="60"/>
      <c r="AFG19" s="60"/>
      <c r="AFH19" s="60"/>
      <c r="AFI19" s="60"/>
      <c r="AFJ19" s="60"/>
      <c r="AFK19" s="60"/>
      <c r="AFL19" s="60"/>
      <c r="AFM19" s="60"/>
      <c r="AFN19" s="60"/>
      <c r="AFO19" s="60"/>
      <c r="AFP19" s="60"/>
      <c r="AFQ19" s="60"/>
      <c r="AFR19" s="60"/>
      <c r="AFS19" s="60"/>
      <c r="AFT19" s="60"/>
      <c r="AFU19" s="60"/>
      <c r="AFV19" s="60"/>
      <c r="AFW19" s="60"/>
      <c r="AFX19" s="60"/>
      <c r="AFY19" s="60"/>
      <c r="AFZ19" s="60"/>
      <c r="AGA19" s="60"/>
      <c r="AGB19" s="60"/>
      <c r="AGC19" s="60"/>
      <c r="AGD19" s="60"/>
      <c r="AGE19" s="60"/>
      <c r="AGF19" s="60"/>
      <c r="AGG19" s="60"/>
      <c r="AGH19" s="60"/>
      <c r="AGI19" s="60"/>
      <c r="AGJ19" s="60"/>
      <c r="AGK19" s="60"/>
      <c r="AGL19" s="60"/>
      <c r="AGM19" s="60"/>
      <c r="AGN19" s="60"/>
      <c r="AGO19" s="60"/>
      <c r="AGP19" s="60"/>
      <c r="AGQ19" s="60"/>
      <c r="AGR19" s="60"/>
      <c r="AGS19" s="60"/>
      <c r="AGT19" s="60"/>
      <c r="AGU19" s="60"/>
      <c r="AGV19" s="60"/>
      <c r="AGW19" s="60"/>
      <c r="AGX19" s="60"/>
      <c r="AGY19" s="60"/>
      <c r="AGZ19" s="60"/>
      <c r="AHA19" s="60"/>
      <c r="AHB19" s="60"/>
      <c r="AHC19" s="60"/>
      <c r="AHD19" s="60"/>
      <c r="AHE19" s="60"/>
      <c r="AHF19" s="60"/>
      <c r="AHG19" s="60"/>
      <c r="AHH19" s="60"/>
      <c r="AHI19" s="60"/>
      <c r="AHJ19" s="60"/>
      <c r="AHK19" s="60"/>
      <c r="AHL19" s="60"/>
      <c r="AHM19" s="60"/>
      <c r="AHN19" s="60"/>
      <c r="AHO19" s="60"/>
      <c r="AHP19" s="60"/>
      <c r="AHQ19" s="60"/>
      <c r="AHR19" s="60"/>
      <c r="AHS19" s="60"/>
      <c r="AHT19" s="60"/>
      <c r="AHU19" s="60"/>
      <c r="AHV19" s="60"/>
      <c r="AHW19" s="60"/>
      <c r="AHX19" s="60"/>
      <c r="AHY19" s="60"/>
      <c r="AHZ19" s="60"/>
      <c r="AIA19" s="60"/>
      <c r="AIB19" s="60"/>
      <c r="AIC19" s="60"/>
      <c r="AID19" s="60"/>
      <c r="AIE19" s="60"/>
      <c r="AIF19" s="60"/>
      <c r="AIG19" s="60"/>
      <c r="AIH19" s="60"/>
      <c r="AII19" s="60"/>
      <c r="AIJ19" s="60"/>
      <c r="AIK19" s="60"/>
      <c r="AIL19" s="60"/>
      <c r="AIM19" s="60"/>
      <c r="AIN19" s="60"/>
      <c r="AIO19" s="60"/>
      <c r="AIP19" s="60"/>
      <c r="AIQ19" s="60"/>
      <c r="AIR19" s="60"/>
      <c r="AIS19" s="60"/>
      <c r="AIT19" s="60"/>
      <c r="AIU19" s="60"/>
      <c r="AIV19" s="60"/>
      <c r="AIW19" s="60"/>
      <c r="AIX19" s="60"/>
      <c r="AIY19" s="60"/>
      <c r="AIZ19" s="60"/>
      <c r="AJA19" s="60"/>
      <c r="AJB19" s="60"/>
      <c r="AJC19" s="60"/>
      <c r="AJD19" s="60"/>
      <c r="AJE19" s="60"/>
      <c r="AJF19" s="60"/>
      <c r="AJG19" s="60"/>
      <c r="AJH19" s="60"/>
      <c r="AJI19" s="60"/>
      <c r="AJJ19" s="60"/>
      <c r="AJK19" s="60"/>
      <c r="AJL19" s="60"/>
      <c r="AJM19" s="60"/>
      <c r="AJN19" s="60"/>
      <c r="AJO19" s="60"/>
      <c r="AJP19" s="60"/>
      <c r="AJQ19" s="60"/>
      <c r="AJR19" s="60"/>
      <c r="AJS19" s="60"/>
      <c r="AJT19" s="60"/>
      <c r="AJU19" s="60"/>
      <c r="AJV19" s="60"/>
      <c r="AJW19" s="60"/>
      <c r="AJX19" s="60"/>
      <c r="AJY19" s="60"/>
      <c r="AJZ19" s="60"/>
      <c r="AKA19" s="60"/>
      <c r="AKB19" s="60"/>
      <c r="AKC19" s="60"/>
      <c r="AKD19" s="60"/>
      <c r="AKE19" s="60"/>
      <c r="AKF19" s="60"/>
      <c r="AKG19" s="60"/>
      <c r="AKH19" s="60"/>
      <c r="AKI19" s="60"/>
      <c r="AKJ19" s="60"/>
      <c r="AKK19" s="60"/>
      <c r="AKL19" s="60"/>
      <c r="AKM19" s="60"/>
      <c r="AKN19" s="60"/>
      <c r="AKO19" s="60"/>
      <c r="AKP19" s="60"/>
      <c r="AKQ19" s="60"/>
      <c r="AKR19" s="60"/>
      <c r="AKS19" s="60"/>
      <c r="AKT19" s="60"/>
      <c r="AKU19" s="60"/>
      <c r="AKV19" s="60"/>
      <c r="AKW19" s="60"/>
      <c r="AKX19" s="60"/>
      <c r="AKY19" s="60"/>
      <c r="AKZ19" s="60"/>
      <c r="ALA19" s="60"/>
      <c r="ALB19" s="60"/>
      <c r="ALC19" s="60"/>
      <c r="ALD19" s="60"/>
      <c r="ALE19" s="60"/>
      <c r="ALF19" s="60"/>
      <c r="ALG19" s="60"/>
      <c r="ALH19" s="60"/>
      <c r="ALI19" s="60"/>
      <c r="ALJ19" s="60"/>
      <c r="ALK19" s="60"/>
      <c r="ALL19" s="60"/>
      <c r="ALM19" s="60"/>
      <c r="ALN19" s="60"/>
      <c r="ALO19" s="60"/>
      <c r="ALP19" s="60"/>
      <c r="ALQ19" s="60"/>
      <c r="ALR19" s="60"/>
      <c r="ALS19" s="60"/>
      <c r="ALT19" s="60"/>
      <c r="ALU19" s="60"/>
      <c r="ALV19" s="60"/>
      <c r="ALW19" s="60"/>
      <c r="ALX19" s="60"/>
      <c r="ALY19" s="60"/>
      <c r="ALZ19" s="60"/>
      <c r="AMA19" s="60"/>
      <c r="AMB19" s="60"/>
      <c r="AMC19" s="60"/>
      <c r="AMD19" s="60"/>
      <c r="AME19" s="60"/>
      <c r="AMF19" s="60"/>
      <c r="AMG19" s="60"/>
      <c r="AMH19" s="60"/>
      <c r="AMI19" s="60"/>
      <c r="AMJ19" s="60"/>
      <c r="AMK19" s="60"/>
      <c r="AML19" s="60"/>
      <c r="AMM19" s="60"/>
      <c r="AMN19" s="60"/>
      <c r="AMO19" s="60"/>
      <c r="AMP19" s="60"/>
      <c r="AMQ19" s="60"/>
      <c r="AMR19" s="60"/>
      <c r="AMS19" s="60"/>
      <c r="AMT19" s="60"/>
      <c r="AMU19" s="60"/>
      <c r="AMV19" s="60"/>
      <c r="AMW19" s="60"/>
      <c r="AMX19" s="60"/>
      <c r="AMY19" s="60"/>
      <c r="AMZ19" s="60"/>
      <c r="ANA19" s="60"/>
      <c r="ANB19" s="60"/>
      <c r="ANC19" s="60"/>
      <c r="AND19" s="60"/>
      <c r="ANE19" s="60"/>
      <c r="ANF19" s="60"/>
      <c r="ANG19" s="60"/>
      <c r="ANH19" s="60"/>
      <c r="ANI19" s="60"/>
      <c r="ANJ19" s="60"/>
      <c r="ANK19" s="60"/>
      <c r="ANL19" s="60"/>
      <c r="ANM19" s="60"/>
      <c r="ANN19" s="60"/>
      <c r="ANO19" s="60"/>
      <c r="ANP19" s="60"/>
      <c r="ANQ19" s="60"/>
      <c r="ANR19" s="60"/>
      <c r="ANS19" s="60"/>
      <c r="ANT19" s="60"/>
      <c r="ANU19" s="60"/>
      <c r="ANV19" s="60"/>
      <c r="ANW19" s="60"/>
      <c r="ANX19" s="60"/>
      <c r="ANY19" s="60"/>
      <c r="ANZ19" s="60"/>
      <c r="AOA19" s="60"/>
      <c r="AOB19" s="60"/>
      <c r="AOC19" s="60"/>
      <c r="AOD19" s="60"/>
      <c r="AOE19" s="60"/>
      <c r="AOF19" s="60"/>
      <c r="AOG19" s="60"/>
      <c r="AOH19" s="60"/>
      <c r="AOI19" s="60"/>
      <c r="AOJ19" s="60"/>
      <c r="AOK19" s="60"/>
      <c r="AOL19" s="60"/>
      <c r="AOM19" s="60"/>
      <c r="AON19" s="60"/>
      <c r="AOO19" s="60"/>
      <c r="AOP19" s="60"/>
      <c r="AOQ19" s="60"/>
      <c r="AOR19" s="60"/>
      <c r="AOS19" s="60"/>
      <c r="AOT19" s="60"/>
      <c r="AOU19" s="60"/>
      <c r="AOV19" s="60"/>
      <c r="AOW19" s="60"/>
      <c r="AOX19" s="60"/>
      <c r="AOY19" s="60"/>
      <c r="AOZ19" s="60"/>
      <c r="APA19" s="60"/>
      <c r="APB19" s="60"/>
      <c r="APC19" s="60"/>
      <c r="APD19" s="60"/>
      <c r="APE19" s="60"/>
      <c r="APF19" s="60"/>
      <c r="APG19" s="60"/>
      <c r="APH19" s="60"/>
      <c r="API19" s="60"/>
      <c r="APJ19" s="60"/>
      <c r="APK19" s="60"/>
      <c r="APL19" s="60"/>
      <c r="APM19" s="60"/>
      <c r="APN19" s="60"/>
      <c r="APO19" s="60"/>
      <c r="APP19" s="60"/>
      <c r="APQ19" s="60"/>
      <c r="APR19" s="60"/>
      <c r="APS19" s="60"/>
      <c r="APT19" s="60"/>
      <c r="APU19" s="60"/>
      <c r="APV19" s="60"/>
      <c r="APW19" s="60"/>
      <c r="APX19" s="60"/>
      <c r="APY19" s="60"/>
      <c r="APZ19" s="60"/>
      <c r="AQA19" s="60"/>
      <c r="AQB19" s="60"/>
      <c r="AQC19" s="60"/>
      <c r="AQD19" s="60"/>
      <c r="AQE19" s="60"/>
      <c r="AQF19" s="60"/>
      <c r="AQG19" s="60"/>
      <c r="AQH19" s="60"/>
      <c r="AQI19" s="60"/>
      <c r="AQJ19" s="60"/>
      <c r="AQK19" s="60"/>
      <c r="AQL19" s="60"/>
      <c r="AQM19" s="60"/>
      <c r="AQN19" s="60"/>
      <c r="AQO19" s="60"/>
      <c r="AQP19" s="60"/>
      <c r="AQQ19" s="60"/>
      <c r="AQR19" s="60"/>
      <c r="AQS19" s="60"/>
      <c r="AQT19" s="60"/>
      <c r="AQU19" s="60"/>
      <c r="AQV19" s="60"/>
      <c r="AQW19" s="60"/>
      <c r="AQX19" s="60"/>
      <c r="AQY19" s="60"/>
      <c r="AQZ19" s="60"/>
      <c r="ARA19" s="60"/>
      <c r="ARB19" s="60"/>
      <c r="ARC19" s="60"/>
      <c r="ARD19" s="60"/>
      <c r="ARE19" s="60"/>
      <c r="ARF19" s="60"/>
      <c r="ARG19" s="60"/>
      <c r="ARH19" s="60"/>
      <c r="ARI19" s="60"/>
      <c r="ARJ19" s="60"/>
      <c r="ARK19" s="60"/>
      <c r="ARL19" s="60"/>
      <c r="ARM19" s="60"/>
      <c r="ARN19" s="60"/>
      <c r="ARO19" s="60"/>
      <c r="ARP19" s="60"/>
      <c r="ARQ19" s="60"/>
      <c r="ARR19" s="60"/>
      <c r="ARS19" s="60"/>
      <c r="ART19" s="60"/>
      <c r="ARU19" s="60"/>
      <c r="ARV19" s="60"/>
      <c r="ARW19" s="60"/>
      <c r="ARX19" s="60"/>
      <c r="ARY19" s="60"/>
      <c r="ARZ19" s="60"/>
      <c r="ASA19" s="60"/>
      <c r="ASB19" s="60"/>
      <c r="ASC19" s="60"/>
      <c r="ASD19" s="60"/>
      <c r="ASE19" s="60"/>
      <c r="ASF19" s="60"/>
      <c r="ASG19" s="60"/>
      <c r="ASH19" s="60"/>
      <c r="ASI19" s="60"/>
      <c r="ASJ19" s="60"/>
      <c r="ASK19" s="60"/>
      <c r="ASL19" s="60"/>
      <c r="ASM19" s="60"/>
      <c r="ASN19" s="60"/>
      <c r="ASO19" s="60"/>
      <c r="ASP19" s="60"/>
      <c r="ASQ19" s="60"/>
      <c r="ASR19" s="60"/>
      <c r="ASS19" s="60"/>
      <c r="AST19" s="60"/>
      <c r="ASU19" s="60"/>
      <c r="ASV19" s="60"/>
      <c r="ASW19" s="60"/>
      <c r="ASX19" s="60"/>
      <c r="ASY19" s="60"/>
      <c r="ASZ19" s="60"/>
      <c r="ATA19" s="60"/>
      <c r="ATB19" s="60"/>
      <c r="ATC19" s="60"/>
      <c r="ATD19" s="60"/>
      <c r="ATE19" s="60"/>
      <c r="ATF19" s="60"/>
      <c r="ATG19" s="60"/>
      <c r="ATH19" s="60"/>
      <c r="ATI19" s="60"/>
      <c r="ATJ19" s="60"/>
      <c r="ATK19" s="60"/>
      <c r="ATL19" s="60"/>
      <c r="ATM19" s="60"/>
      <c r="ATN19" s="60"/>
      <c r="ATO19" s="60"/>
      <c r="ATP19" s="60"/>
      <c r="ATQ19" s="60"/>
      <c r="ATR19" s="60"/>
      <c r="ATS19" s="60"/>
      <c r="ATT19" s="60"/>
      <c r="ATU19" s="60"/>
      <c r="ATV19" s="60"/>
      <c r="ATW19" s="60"/>
      <c r="ATX19" s="60"/>
      <c r="ATY19" s="60"/>
      <c r="ATZ19" s="60"/>
      <c r="AUA19" s="60"/>
      <c r="AUB19" s="60"/>
      <c r="AUC19" s="60"/>
      <c r="AUD19" s="60"/>
      <c r="AUE19" s="60"/>
      <c r="AUF19" s="60"/>
      <c r="AUG19" s="60"/>
      <c r="AUH19" s="60"/>
      <c r="AUI19" s="60"/>
      <c r="AUJ19" s="60"/>
      <c r="AUK19" s="60"/>
      <c r="AUL19" s="60"/>
      <c r="AUM19" s="60"/>
      <c r="AUN19" s="60"/>
      <c r="AUO19" s="60"/>
      <c r="AUP19" s="60"/>
      <c r="AUQ19" s="60"/>
      <c r="AUR19" s="60"/>
      <c r="AUS19" s="60"/>
      <c r="AUT19" s="60"/>
      <c r="AUU19" s="60"/>
      <c r="AUV19" s="60"/>
      <c r="AUW19" s="60"/>
      <c r="AUX19" s="60"/>
      <c r="AUY19" s="60"/>
      <c r="AUZ19" s="60"/>
      <c r="AVA19" s="60"/>
      <c r="AVB19" s="60"/>
      <c r="AVC19" s="60"/>
      <c r="AVD19" s="60"/>
      <c r="AVE19" s="60"/>
      <c r="AVF19" s="60"/>
      <c r="AVG19" s="60"/>
      <c r="AVH19" s="60"/>
      <c r="AVI19" s="60"/>
      <c r="AVJ19" s="60"/>
      <c r="AVK19" s="60"/>
      <c r="AVL19" s="60"/>
      <c r="AVM19" s="60"/>
      <c r="AVN19" s="60"/>
      <c r="AVO19" s="60"/>
      <c r="AVP19" s="60"/>
      <c r="AVQ19" s="60"/>
      <c r="AVR19" s="60"/>
      <c r="AVS19" s="60"/>
      <c r="AVT19" s="60"/>
      <c r="AVU19" s="60"/>
      <c r="AVV19" s="60"/>
      <c r="AVW19" s="60"/>
      <c r="AVX19" s="60"/>
      <c r="AVY19" s="60"/>
      <c r="AVZ19" s="60"/>
      <c r="AWA19" s="60"/>
      <c r="AWB19" s="60"/>
      <c r="AWC19" s="60"/>
      <c r="AWD19" s="60"/>
      <c r="AWE19" s="60"/>
      <c r="AWF19" s="60"/>
      <c r="AWG19" s="60"/>
      <c r="AWH19" s="60"/>
      <c r="AWI19" s="60"/>
      <c r="AWJ19" s="60"/>
      <c r="AWK19" s="60"/>
      <c r="AWL19" s="60"/>
      <c r="AWM19" s="60"/>
      <c r="AWN19" s="60"/>
      <c r="AWO19" s="60"/>
      <c r="AWP19" s="60"/>
      <c r="AWQ19" s="60"/>
      <c r="AWR19" s="60"/>
      <c r="AWS19" s="60"/>
      <c r="AWT19" s="60"/>
      <c r="AWU19" s="60"/>
      <c r="AWV19" s="60"/>
      <c r="AWW19" s="60"/>
      <c r="AWX19" s="60"/>
      <c r="AWY19" s="60"/>
      <c r="AWZ19" s="60"/>
      <c r="AXA19" s="60"/>
      <c r="AXB19" s="60"/>
      <c r="AXC19" s="60"/>
      <c r="AXD19" s="60"/>
      <c r="AXE19" s="60"/>
      <c r="AXF19" s="60"/>
      <c r="AXG19" s="60"/>
      <c r="AXH19" s="60"/>
      <c r="AXI19" s="60"/>
      <c r="AXJ19" s="60"/>
      <c r="AXK19" s="60"/>
      <c r="AXL19" s="60"/>
      <c r="AXM19" s="60"/>
      <c r="AXN19" s="60"/>
      <c r="AXO19" s="60"/>
      <c r="AXP19" s="60"/>
      <c r="AXQ19" s="60"/>
      <c r="AXR19" s="60"/>
      <c r="AXS19" s="60"/>
      <c r="AXT19" s="60"/>
      <c r="AXU19" s="60"/>
      <c r="AXV19" s="60"/>
      <c r="AXW19" s="60"/>
      <c r="AXX19" s="60"/>
      <c r="AXY19" s="60"/>
      <c r="AXZ19" s="60"/>
      <c r="AYA19" s="60"/>
      <c r="AYB19" s="60"/>
      <c r="AYC19" s="60"/>
      <c r="AYD19" s="60"/>
      <c r="AYE19" s="60"/>
      <c r="AYF19" s="60"/>
      <c r="AYG19" s="60"/>
      <c r="AYH19" s="60"/>
      <c r="AYI19" s="60"/>
      <c r="AYJ19" s="60"/>
      <c r="AYK19" s="60"/>
      <c r="AYL19" s="60"/>
      <c r="AYM19" s="60"/>
      <c r="AYN19" s="60"/>
      <c r="AYO19" s="60"/>
      <c r="AYP19" s="60"/>
      <c r="AYQ19" s="60"/>
      <c r="AYR19" s="60"/>
      <c r="AYS19" s="60"/>
      <c r="AYT19" s="60"/>
      <c r="AYU19" s="60"/>
      <c r="AYV19" s="60"/>
      <c r="AYW19" s="60"/>
      <c r="AYX19" s="60"/>
      <c r="AYY19" s="60"/>
      <c r="AYZ19" s="60"/>
      <c r="AZA19" s="60"/>
      <c r="AZB19" s="60"/>
      <c r="AZC19" s="60"/>
      <c r="AZD19" s="60"/>
      <c r="AZE19" s="60"/>
      <c r="AZF19" s="60"/>
      <c r="AZG19" s="60"/>
      <c r="AZH19" s="60"/>
      <c r="AZI19" s="60"/>
      <c r="AZJ19" s="60"/>
      <c r="AZK19" s="60"/>
      <c r="AZL19" s="60"/>
      <c r="AZM19" s="60"/>
      <c r="AZN19" s="60"/>
      <c r="AZO19" s="60"/>
      <c r="AZP19" s="60"/>
      <c r="AZQ19" s="60"/>
      <c r="AZR19" s="60"/>
      <c r="AZS19" s="60"/>
      <c r="AZT19" s="60"/>
      <c r="AZU19" s="60"/>
      <c r="AZV19" s="60"/>
      <c r="AZW19" s="60"/>
      <c r="AZX19" s="60"/>
      <c r="AZY19" s="60"/>
      <c r="AZZ19" s="60"/>
      <c r="BAA19" s="60"/>
      <c r="BAB19" s="60"/>
      <c r="BAC19" s="60"/>
      <c r="BAD19" s="60"/>
      <c r="BAE19" s="60"/>
      <c r="BAF19" s="60"/>
      <c r="BAG19" s="60"/>
      <c r="BAH19" s="60"/>
      <c r="BAI19" s="60"/>
      <c r="BAJ19" s="60"/>
      <c r="BAK19" s="60"/>
      <c r="BAL19" s="60"/>
      <c r="BAM19" s="60"/>
      <c r="BAN19" s="60"/>
      <c r="BAO19" s="60"/>
      <c r="BAP19" s="60"/>
      <c r="BAQ19" s="60"/>
      <c r="BAR19" s="60"/>
      <c r="BAS19" s="60"/>
      <c r="BAT19" s="60"/>
      <c r="BAU19" s="60"/>
      <c r="BAV19" s="60"/>
      <c r="BAW19" s="60"/>
      <c r="BAX19" s="60"/>
      <c r="BAY19" s="60"/>
      <c r="BAZ19" s="60"/>
      <c r="BBA19" s="60"/>
      <c r="BBB19" s="60"/>
      <c r="BBC19" s="60"/>
      <c r="BBD19" s="60"/>
      <c r="BBE19" s="60"/>
      <c r="BBF19" s="60"/>
      <c r="BBG19" s="60"/>
      <c r="BBH19" s="60"/>
      <c r="BBI19" s="60"/>
      <c r="BBJ19" s="60"/>
      <c r="BBK19" s="60"/>
      <c r="BBL19" s="60"/>
      <c r="BBM19" s="60"/>
      <c r="BBN19" s="60"/>
      <c r="BBO19" s="60"/>
      <c r="BBP19" s="60"/>
      <c r="BBQ19" s="60"/>
      <c r="BBR19" s="60"/>
      <c r="BBS19" s="60"/>
      <c r="BBT19" s="60"/>
      <c r="BBU19" s="60"/>
      <c r="BBV19" s="60"/>
      <c r="BBW19" s="60"/>
      <c r="BBX19" s="60"/>
      <c r="BBY19" s="60"/>
      <c r="BBZ19" s="60"/>
      <c r="BCA19" s="60"/>
      <c r="BCB19" s="60"/>
      <c r="BCC19" s="60"/>
      <c r="BCD19" s="60"/>
      <c r="BCE19" s="60"/>
      <c r="BCF19" s="60"/>
      <c r="BCG19" s="60"/>
      <c r="BCH19" s="60"/>
      <c r="BCI19" s="60"/>
      <c r="BCJ19" s="60"/>
      <c r="BCK19" s="60"/>
      <c r="BCL19" s="60"/>
      <c r="BCM19" s="60"/>
      <c r="BCN19" s="60"/>
      <c r="BCO19" s="60"/>
      <c r="BCP19" s="60"/>
      <c r="BCQ19" s="60"/>
      <c r="BCR19" s="60"/>
      <c r="BCS19" s="60"/>
      <c r="BCT19" s="60"/>
      <c r="BCU19" s="60"/>
      <c r="BCV19" s="60"/>
      <c r="BCW19" s="60"/>
      <c r="BCX19" s="60"/>
      <c r="BCY19" s="60"/>
      <c r="BCZ19" s="60"/>
      <c r="BDA19" s="60"/>
      <c r="BDB19" s="60"/>
      <c r="BDC19" s="60"/>
      <c r="BDD19" s="60"/>
      <c r="BDE19" s="60"/>
      <c r="BDF19" s="60"/>
      <c r="BDG19" s="60"/>
      <c r="BDH19" s="60"/>
      <c r="BDI19" s="60"/>
      <c r="BDJ19" s="60"/>
      <c r="BDK19" s="60"/>
      <c r="BDL19" s="60"/>
      <c r="BDM19" s="60"/>
      <c r="BDN19" s="60"/>
      <c r="BDO19" s="60"/>
      <c r="BDP19" s="60"/>
      <c r="BDQ19" s="60"/>
      <c r="BDR19" s="60"/>
      <c r="BDS19" s="60"/>
      <c r="BDT19" s="60"/>
      <c r="BDU19" s="60"/>
      <c r="BDV19" s="60"/>
      <c r="BDW19" s="60"/>
      <c r="BDX19" s="60"/>
      <c r="BDY19" s="60"/>
      <c r="BDZ19" s="60"/>
      <c r="BEA19" s="60"/>
      <c r="BEB19" s="60"/>
      <c r="BEC19" s="60"/>
      <c r="BED19" s="60"/>
      <c r="BEE19" s="60"/>
      <c r="BEF19" s="60"/>
      <c r="BEG19" s="60"/>
      <c r="BEH19" s="60"/>
      <c r="BEI19" s="60"/>
      <c r="BEJ19" s="60"/>
      <c r="BEK19" s="60"/>
      <c r="BEL19" s="60"/>
      <c r="BEM19" s="60"/>
      <c r="BEN19" s="60"/>
      <c r="BEO19" s="60"/>
      <c r="BEP19" s="60"/>
      <c r="BEQ19" s="60"/>
      <c r="BER19" s="60"/>
      <c r="BES19" s="60"/>
      <c r="BET19" s="60"/>
      <c r="BEU19" s="60"/>
      <c r="BEV19" s="60"/>
      <c r="BEW19" s="60"/>
      <c r="BEX19" s="60"/>
      <c r="BEY19" s="60"/>
      <c r="BEZ19" s="60"/>
      <c r="BFA19" s="60"/>
      <c r="BFB19" s="60"/>
      <c r="BFC19" s="60"/>
      <c r="BFD19" s="60"/>
      <c r="BFE19" s="60"/>
      <c r="BFF19" s="60"/>
      <c r="BFG19" s="60"/>
      <c r="BFH19" s="60"/>
      <c r="BFI19" s="60"/>
      <c r="BFJ19" s="60"/>
      <c r="BFK19" s="60"/>
      <c r="BFL19" s="60"/>
      <c r="BFM19" s="60"/>
      <c r="BFN19" s="60"/>
      <c r="BFO19" s="60"/>
      <c r="BFP19" s="60"/>
      <c r="BFQ19" s="60"/>
      <c r="BFR19" s="60"/>
      <c r="BFS19" s="60"/>
      <c r="BFT19" s="60"/>
      <c r="BFU19" s="60"/>
      <c r="BFV19" s="60"/>
      <c r="BFW19" s="60"/>
      <c r="BFX19" s="60"/>
      <c r="BFY19" s="60"/>
      <c r="BFZ19" s="60"/>
      <c r="BGA19" s="60"/>
      <c r="BGB19" s="60"/>
      <c r="BGC19" s="60"/>
      <c r="BGD19" s="60"/>
      <c r="BGE19" s="60"/>
      <c r="BGF19" s="60"/>
      <c r="BGG19" s="60"/>
      <c r="BGH19" s="60"/>
      <c r="BGI19" s="60"/>
      <c r="BGJ19" s="60"/>
      <c r="BGK19" s="60"/>
      <c r="BGL19" s="60"/>
      <c r="BGM19" s="60"/>
      <c r="BGN19" s="60"/>
      <c r="BGO19" s="60"/>
      <c r="BGP19" s="60"/>
      <c r="BGQ19" s="60"/>
      <c r="BGR19" s="60"/>
      <c r="BGS19" s="60"/>
      <c r="BGT19" s="60"/>
      <c r="BGU19" s="60"/>
      <c r="BGV19" s="60"/>
      <c r="BGW19" s="60"/>
      <c r="BGX19" s="60"/>
      <c r="BGY19" s="60"/>
      <c r="BGZ19" s="60"/>
      <c r="BHA19" s="60"/>
      <c r="BHB19" s="60"/>
      <c r="BHC19" s="60"/>
      <c r="BHD19" s="60"/>
      <c r="BHE19" s="60"/>
      <c r="BHF19" s="60"/>
      <c r="BHG19" s="60"/>
      <c r="BHH19" s="60"/>
      <c r="BHI19" s="60"/>
      <c r="BHJ19" s="60"/>
      <c r="BHK19" s="60"/>
      <c r="BHL19" s="60"/>
      <c r="BHM19" s="60"/>
      <c r="BHN19" s="60"/>
      <c r="BHO19" s="60"/>
      <c r="BHP19" s="60"/>
      <c r="BHQ19" s="60"/>
      <c r="BHR19" s="60"/>
      <c r="BHS19" s="60"/>
      <c r="BHT19" s="60"/>
      <c r="BHU19" s="60"/>
      <c r="BHV19" s="60"/>
      <c r="BHW19" s="60"/>
      <c r="BHX19" s="60"/>
      <c r="BHY19" s="60"/>
      <c r="BHZ19" s="60"/>
      <c r="BIA19" s="60"/>
      <c r="BIB19" s="60"/>
      <c r="BIC19" s="60"/>
      <c r="BID19" s="60"/>
      <c r="BIE19" s="60"/>
      <c r="BIF19" s="60"/>
      <c r="BIG19" s="60"/>
      <c r="BIH19" s="60"/>
      <c r="BII19" s="60"/>
      <c r="BIJ19" s="60"/>
      <c r="BIK19" s="60"/>
      <c r="BIL19" s="60"/>
      <c r="BIM19" s="60"/>
      <c r="BIN19" s="60"/>
      <c r="BIO19" s="60"/>
      <c r="BIP19" s="60"/>
      <c r="BIQ19" s="60"/>
      <c r="BIR19" s="60"/>
      <c r="BIS19" s="60"/>
      <c r="BIT19" s="60"/>
      <c r="BIU19" s="60"/>
      <c r="BIV19" s="60"/>
      <c r="BIW19" s="60"/>
      <c r="BIX19" s="60"/>
      <c r="BIY19" s="60"/>
      <c r="BIZ19" s="60"/>
      <c r="BJA19" s="60"/>
      <c r="BJB19" s="60"/>
      <c r="BJC19" s="60"/>
      <c r="BJD19" s="60"/>
      <c r="BJE19" s="60"/>
      <c r="BJF19" s="60"/>
      <c r="BJG19" s="60"/>
      <c r="BJH19" s="60"/>
      <c r="BJI19" s="60"/>
      <c r="BJJ19" s="60"/>
      <c r="BJK19" s="60"/>
      <c r="BJL19" s="60"/>
      <c r="BJM19" s="60"/>
      <c r="BJN19" s="60"/>
      <c r="BJO19" s="60"/>
      <c r="BJP19" s="60"/>
      <c r="BJQ19" s="60"/>
      <c r="BJR19" s="60"/>
      <c r="BJS19" s="60"/>
      <c r="BJT19" s="60"/>
      <c r="BJU19" s="60"/>
      <c r="BJV19" s="60"/>
      <c r="BJW19" s="60"/>
      <c r="BJX19" s="60"/>
      <c r="BJY19" s="60"/>
      <c r="BJZ19" s="60"/>
      <c r="BKA19" s="60"/>
      <c r="BKB19" s="60"/>
      <c r="BKC19" s="60"/>
      <c r="BKD19" s="60"/>
      <c r="BKE19" s="60"/>
      <c r="BKF19" s="60"/>
      <c r="BKG19" s="60"/>
      <c r="BKH19" s="60"/>
      <c r="BKI19" s="60"/>
      <c r="BKJ19" s="60"/>
      <c r="BKK19" s="60"/>
      <c r="BKL19" s="60"/>
      <c r="BKM19" s="60"/>
      <c r="BKN19" s="60"/>
      <c r="BKO19" s="60"/>
      <c r="BKP19" s="60"/>
      <c r="BKQ19" s="60"/>
      <c r="BKR19" s="60"/>
      <c r="BKS19" s="60"/>
      <c r="BKT19" s="60"/>
      <c r="BKU19" s="60"/>
      <c r="BKV19" s="60"/>
      <c r="BKW19" s="60"/>
      <c r="BKX19" s="60"/>
      <c r="BKY19" s="60"/>
      <c r="BKZ19" s="60"/>
      <c r="BLA19" s="60"/>
      <c r="BLB19" s="60"/>
      <c r="BLC19" s="60"/>
      <c r="BLD19" s="60"/>
      <c r="BLE19" s="60"/>
      <c r="BLF19" s="60"/>
      <c r="BLG19" s="60"/>
      <c r="BLH19" s="60"/>
      <c r="BLI19" s="60"/>
      <c r="BLJ19" s="60"/>
      <c r="BLK19" s="60"/>
      <c r="BLL19" s="60"/>
      <c r="BLM19" s="60"/>
      <c r="BLN19" s="60"/>
      <c r="BLO19" s="60"/>
      <c r="BLP19" s="60"/>
      <c r="BLQ19" s="60"/>
      <c r="BLR19" s="60"/>
      <c r="BLS19" s="60"/>
      <c r="BLT19" s="60"/>
      <c r="BLU19" s="60"/>
      <c r="BLV19" s="60"/>
      <c r="BLW19" s="60"/>
      <c r="BLX19" s="60"/>
      <c r="BLY19" s="60"/>
      <c r="BLZ19" s="60"/>
      <c r="BMA19" s="60"/>
      <c r="BMB19" s="60"/>
      <c r="BMC19" s="60"/>
      <c r="BMD19" s="60"/>
      <c r="BME19" s="60"/>
      <c r="BMF19" s="60"/>
      <c r="BMG19" s="60"/>
      <c r="BMH19" s="60"/>
      <c r="BMI19" s="60"/>
      <c r="BMJ19" s="60"/>
      <c r="BMK19" s="60"/>
      <c r="BML19" s="60"/>
      <c r="BMM19" s="60"/>
      <c r="BMN19" s="60"/>
      <c r="BMO19" s="60"/>
      <c r="BMP19" s="60"/>
      <c r="BMQ19" s="60"/>
      <c r="BMR19" s="60"/>
      <c r="BMS19" s="60"/>
      <c r="BMT19" s="60"/>
      <c r="BMU19" s="60"/>
      <c r="BMV19" s="60"/>
      <c r="BMW19" s="60"/>
      <c r="BMX19" s="60"/>
      <c r="BMY19" s="60"/>
      <c r="BMZ19" s="60"/>
      <c r="BNA19" s="60"/>
      <c r="BNB19" s="60"/>
      <c r="BNC19" s="60"/>
      <c r="BND19" s="60"/>
      <c r="BNE19" s="60"/>
      <c r="BNF19" s="60"/>
      <c r="BNG19" s="60"/>
      <c r="BNH19" s="60"/>
      <c r="BNI19" s="60"/>
      <c r="BNJ19" s="60"/>
      <c r="BNK19" s="60"/>
      <c r="BNL19" s="60"/>
      <c r="BNM19" s="60"/>
      <c r="BNN19" s="60"/>
      <c r="BNO19" s="60"/>
      <c r="BNP19" s="60"/>
      <c r="BNQ19" s="60"/>
      <c r="BNR19" s="60"/>
      <c r="BNS19" s="60"/>
      <c r="BNT19" s="60"/>
      <c r="BNU19" s="60"/>
      <c r="BNV19" s="60"/>
      <c r="BNW19" s="60"/>
      <c r="BNX19" s="60"/>
      <c r="BNY19" s="60"/>
      <c r="BNZ19" s="60"/>
      <c r="BOA19" s="60"/>
      <c r="BOB19" s="60"/>
      <c r="BOC19" s="60"/>
      <c r="BOD19" s="60"/>
      <c r="BOE19" s="60"/>
      <c r="BOF19" s="60"/>
      <c r="BOG19" s="60"/>
      <c r="BOH19" s="60"/>
      <c r="BOI19" s="60"/>
      <c r="BOJ19" s="60"/>
      <c r="BOK19" s="60"/>
      <c r="BOL19" s="60"/>
      <c r="BOM19" s="60"/>
      <c r="BON19" s="60"/>
      <c r="BOO19" s="60"/>
      <c r="BOP19" s="60"/>
      <c r="BOQ19" s="60"/>
      <c r="BOR19" s="60"/>
      <c r="BOS19" s="60"/>
      <c r="BOT19" s="60"/>
      <c r="BOU19" s="60"/>
      <c r="BOV19" s="60"/>
      <c r="BOW19" s="60"/>
      <c r="BOX19" s="60"/>
      <c r="BOY19" s="60"/>
      <c r="BOZ19" s="60"/>
      <c r="BPA19" s="60"/>
      <c r="BPB19" s="60"/>
      <c r="BPC19" s="60"/>
      <c r="BPD19" s="60"/>
      <c r="BPE19" s="60"/>
      <c r="BPF19" s="60"/>
      <c r="BPG19" s="60"/>
      <c r="BPH19" s="60"/>
      <c r="BPI19" s="60"/>
      <c r="BPJ19" s="60"/>
      <c r="BPK19" s="60"/>
      <c r="BPL19" s="60"/>
      <c r="BPM19" s="60"/>
      <c r="BPN19" s="60"/>
      <c r="BPO19" s="60"/>
      <c r="BPP19" s="60"/>
      <c r="BPQ19" s="60"/>
      <c r="BPR19" s="60"/>
      <c r="BPS19" s="60"/>
      <c r="BPT19" s="60"/>
      <c r="BPU19" s="60"/>
      <c r="BPV19" s="60"/>
      <c r="BPW19" s="60"/>
      <c r="BPX19" s="60"/>
      <c r="BPY19" s="60"/>
      <c r="BPZ19" s="60"/>
      <c r="BQA19" s="60"/>
      <c r="BQB19" s="60"/>
      <c r="BQC19" s="60"/>
      <c r="BQD19" s="60"/>
      <c r="BQE19" s="60"/>
      <c r="BQF19" s="60"/>
      <c r="BQG19" s="60"/>
      <c r="BQH19" s="60"/>
      <c r="BQI19" s="60"/>
      <c r="BQJ19" s="60"/>
      <c r="BQK19" s="60"/>
      <c r="BQL19" s="60"/>
      <c r="BQM19" s="60"/>
      <c r="BQN19" s="60"/>
      <c r="BQO19" s="60"/>
      <c r="BQP19" s="60"/>
      <c r="BQQ19" s="60"/>
      <c r="BQR19" s="60"/>
      <c r="BQS19" s="60"/>
      <c r="BQT19" s="60"/>
      <c r="BQU19" s="60"/>
      <c r="BQV19" s="60"/>
      <c r="BQW19" s="60"/>
      <c r="BQX19" s="60"/>
      <c r="BQY19" s="60"/>
      <c r="BQZ19" s="60"/>
      <c r="BRA19" s="60"/>
      <c r="BRB19" s="60"/>
      <c r="BRC19" s="60"/>
      <c r="BRD19" s="60"/>
      <c r="BRE19" s="60"/>
      <c r="BRF19" s="60"/>
      <c r="BRG19" s="60"/>
      <c r="BRH19" s="60"/>
      <c r="BRI19" s="60"/>
      <c r="BRJ19" s="60"/>
      <c r="BRK19" s="60"/>
      <c r="BRL19" s="60"/>
      <c r="BRM19" s="60"/>
      <c r="BRN19" s="60"/>
      <c r="BRO19" s="60"/>
      <c r="BRP19" s="60"/>
      <c r="BRQ19" s="60"/>
      <c r="BRR19" s="60"/>
      <c r="BRS19" s="60"/>
      <c r="BRT19" s="60"/>
      <c r="BRU19" s="60"/>
      <c r="BRV19" s="60"/>
      <c r="BRW19" s="60"/>
      <c r="BRX19" s="60"/>
      <c r="BRY19" s="60"/>
      <c r="BRZ19" s="60"/>
      <c r="BSA19" s="60"/>
      <c r="BSB19" s="60"/>
      <c r="BSC19" s="60"/>
      <c r="BSD19" s="60"/>
      <c r="BSE19" s="60"/>
      <c r="BSF19" s="60"/>
      <c r="BSG19" s="60"/>
      <c r="BSH19" s="60"/>
      <c r="BSI19" s="60"/>
      <c r="BSJ19" s="60"/>
      <c r="BSK19" s="60"/>
      <c r="BSL19" s="60"/>
      <c r="BSM19" s="60"/>
      <c r="BSN19" s="60"/>
      <c r="BSO19" s="60"/>
      <c r="BSP19" s="60"/>
      <c r="BSQ19" s="60"/>
      <c r="BSR19" s="60"/>
      <c r="BSS19" s="60"/>
      <c r="BST19" s="60"/>
      <c r="BSU19" s="60"/>
      <c r="BSV19" s="60"/>
      <c r="BSW19" s="60"/>
      <c r="BSX19" s="60"/>
      <c r="BSY19" s="60"/>
      <c r="BSZ19" s="60"/>
      <c r="BTA19" s="60"/>
      <c r="BTB19" s="60"/>
      <c r="BTC19" s="60"/>
      <c r="BTD19" s="60"/>
      <c r="BTE19" s="60"/>
      <c r="BTF19" s="60"/>
      <c r="BTG19" s="60"/>
      <c r="BTH19" s="60"/>
      <c r="BTI19" s="60"/>
      <c r="BTJ19" s="60"/>
      <c r="BTK19" s="60"/>
      <c r="BTL19" s="60"/>
      <c r="BTM19" s="60"/>
      <c r="BTN19" s="60"/>
      <c r="BTO19" s="60"/>
      <c r="BTP19" s="60"/>
      <c r="BTQ19" s="60"/>
      <c r="BTR19" s="60"/>
      <c r="BTS19" s="60"/>
      <c r="BTT19" s="60"/>
      <c r="BTU19" s="60"/>
      <c r="BTV19" s="60"/>
      <c r="BTW19" s="60"/>
      <c r="BTX19" s="60"/>
      <c r="BTY19" s="60"/>
      <c r="BTZ19" s="60"/>
      <c r="BUA19" s="60"/>
      <c r="BUB19" s="60"/>
      <c r="BUC19" s="60"/>
      <c r="BUD19" s="60"/>
      <c r="BUE19" s="60"/>
      <c r="BUF19" s="60"/>
      <c r="BUG19" s="60"/>
      <c r="BUH19" s="60"/>
      <c r="BUI19" s="60"/>
      <c r="BUJ19" s="60"/>
      <c r="BUK19" s="60"/>
      <c r="BUL19" s="60"/>
      <c r="BUM19" s="60"/>
      <c r="BUN19" s="60"/>
      <c r="BUO19" s="60"/>
      <c r="BUP19" s="60"/>
      <c r="BUQ19" s="60"/>
      <c r="BUR19" s="60"/>
      <c r="BUS19" s="60"/>
      <c r="BUT19" s="60"/>
      <c r="BUU19" s="60"/>
      <c r="BUV19" s="60"/>
      <c r="BUW19" s="60"/>
      <c r="BUX19" s="60"/>
      <c r="BUY19" s="60"/>
      <c r="BUZ19" s="60"/>
      <c r="BVA19" s="60"/>
      <c r="BVB19" s="60"/>
      <c r="BVC19" s="60"/>
      <c r="BVD19" s="60"/>
      <c r="BVE19" s="60"/>
      <c r="BVF19" s="60"/>
      <c r="BVG19" s="60"/>
      <c r="BVH19" s="60"/>
      <c r="BVI19" s="60"/>
      <c r="BVJ19" s="60"/>
      <c r="BVK19" s="60"/>
      <c r="BVL19" s="60"/>
      <c r="BVM19" s="60"/>
      <c r="BVN19" s="60"/>
      <c r="BVO19" s="60"/>
      <c r="BVP19" s="60"/>
      <c r="BVQ19" s="60"/>
      <c r="BVR19" s="60"/>
      <c r="BVS19" s="60"/>
      <c r="BVT19" s="60"/>
      <c r="BVU19" s="60"/>
      <c r="BVV19" s="60"/>
      <c r="BVW19" s="60"/>
      <c r="BVX19" s="60"/>
      <c r="BVY19" s="60"/>
      <c r="BVZ19" s="60"/>
      <c r="BWA19" s="60"/>
      <c r="BWB19" s="60"/>
      <c r="BWC19" s="60"/>
      <c r="BWD19" s="60"/>
      <c r="BWE19" s="60"/>
      <c r="BWF19" s="60"/>
      <c r="BWG19" s="60"/>
      <c r="BWH19" s="60"/>
      <c r="BWI19" s="60"/>
      <c r="BWJ19" s="60"/>
      <c r="BWK19" s="60"/>
      <c r="BWL19" s="60"/>
    </row>
    <row r="20" spans="1:1962">
      <c r="A20" s="62"/>
      <c r="B20" s="62"/>
      <c r="C20" s="62"/>
      <c r="D20" s="62"/>
      <c r="E20" s="69"/>
      <c r="F20" s="62"/>
      <c r="G20" s="62"/>
      <c r="H20" s="62"/>
      <c r="I20" s="62"/>
    </row>
    <row r="21" spans="1:1962" s="61" customFormat="1">
      <c r="A21" s="70" t="s">
        <v>226</v>
      </c>
      <c r="B21" s="70">
        <v>30000</v>
      </c>
      <c r="C21" s="70">
        <v>30000</v>
      </c>
      <c r="D21" s="70">
        <v>30000</v>
      </c>
      <c r="E21" s="69"/>
      <c r="F21" s="70" t="s">
        <v>226</v>
      </c>
      <c r="G21" s="70">
        <v>30000</v>
      </c>
      <c r="H21" s="70">
        <v>30000</v>
      </c>
      <c r="I21" s="70">
        <v>30000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  <c r="IT21" s="60"/>
      <c r="IU21" s="60"/>
      <c r="IV21" s="60"/>
      <c r="IW21" s="60"/>
      <c r="IX21" s="60"/>
      <c r="IY21" s="60"/>
      <c r="IZ21" s="60"/>
      <c r="JA21" s="60"/>
      <c r="JB21" s="60"/>
      <c r="JC21" s="60"/>
      <c r="JD21" s="60"/>
      <c r="JE21" s="60"/>
      <c r="JF21" s="60"/>
      <c r="JG21" s="60"/>
      <c r="JH21" s="60"/>
      <c r="JI21" s="60"/>
      <c r="JJ21" s="60"/>
      <c r="JK21" s="60"/>
      <c r="JL21" s="60"/>
      <c r="JM21" s="60"/>
      <c r="JN21" s="60"/>
      <c r="JO21" s="60"/>
      <c r="JP21" s="60"/>
      <c r="JQ21" s="60"/>
      <c r="JR21" s="60"/>
      <c r="JS21" s="60"/>
      <c r="JT21" s="60"/>
      <c r="JU21" s="60"/>
      <c r="JV21" s="60"/>
      <c r="JW21" s="60"/>
      <c r="JX21" s="60"/>
      <c r="JY21" s="60"/>
      <c r="JZ21" s="60"/>
      <c r="KA21" s="60"/>
      <c r="KB21" s="60"/>
      <c r="KC21" s="60"/>
      <c r="KD21" s="60"/>
      <c r="KE21" s="60"/>
      <c r="KF21" s="60"/>
      <c r="KG21" s="60"/>
      <c r="KH21" s="60"/>
      <c r="KI21" s="60"/>
      <c r="KJ21" s="60"/>
      <c r="KK21" s="60"/>
      <c r="KL21" s="60"/>
      <c r="KM21" s="60"/>
      <c r="KN21" s="60"/>
      <c r="KO21" s="60"/>
      <c r="KP21" s="60"/>
      <c r="KQ21" s="60"/>
      <c r="KR21" s="60"/>
      <c r="KS21" s="60"/>
      <c r="KT21" s="60"/>
      <c r="KU21" s="60"/>
      <c r="KV21" s="60"/>
      <c r="KW21" s="60"/>
      <c r="KX21" s="60"/>
      <c r="KY21" s="60"/>
      <c r="KZ21" s="60"/>
      <c r="LA21" s="60"/>
      <c r="LB21" s="60"/>
      <c r="LC21" s="60"/>
      <c r="LD21" s="60"/>
      <c r="LE21" s="60"/>
      <c r="LF21" s="60"/>
      <c r="LG21" s="60"/>
      <c r="LH21" s="60"/>
      <c r="LI21" s="60"/>
      <c r="LJ21" s="60"/>
      <c r="LK21" s="60"/>
      <c r="LL21" s="60"/>
      <c r="LM21" s="60"/>
      <c r="LN21" s="60"/>
      <c r="LO21" s="60"/>
      <c r="LP21" s="60"/>
      <c r="LQ21" s="60"/>
      <c r="LR21" s="60"/>
      <c r="LS21" s="60"/>
      <c r="LT21" s="60"/>
      <c r="LU21" s="60"/>
      <c r="LV21" s="60"/>
      <c r="LW21" s="60"/>
      <c r="LX21" s="60"/>
      <c r="LY21" s="60"/>
      <c r="LZ21" s="60"/>
      <c r="MA21" s="60"/>
      <c r="MB21" s="60"/>
      <c r="MC21" s="60"/>
      <c r="MD21" s="60"/>
      <c r="ME21" s="60"/>
      <c r="MF21" s="60"/>
      <c r="MG21" s="60"/>
      <c r="MH21" s="60"/>
      <c r="MI21" s="60"/>
      <c r="MJ21" s="60"/>
      <c r="MK21" s="60"/>
      <c r="ML21" s="60"/>
      <c r="MM21" s="60"/>
      <c r="MN21" s="60"/>
      <c r="MO21" s="60"/>
      <c r="MP21" s="60"/>
      <c r="MQ21" s="60"/>
      <c r="MR21" s="60"/>
      <c r="MS21" s="60"/>
      <c r="MT21" s="60"/>
      <c r="MU21" s="60"/>
      <c r="MV21" s="60"/>
      <c r="MW21" s="60"/>
      <c r="MX21" s="60"/>
      <c r="MY21" s="60"/>
      <c r="MZ21" s="60"/>
      <c r="NA21" s="60"/>
      <c r="NB21" s="60"/>
      <c r="NC21" s="60"/>
      <c r="ND21" s="60"/>
      <c r="NE21" s="60"/>
      <c r="NF21" s="60"/>
      <c r="NG21" s="60"/>
      <c r="NH21" s="60"/>
      <c r="NI21" s="60"/>
      <c r="NJ21" s="60"/>
      <c r="NK21" s="60"/>
      <c r="NL21" s="60"/>
      <c r="NM21" s="60"/>
      <c r="NN21" s="60"/>
      <c r="NO21" s="60"/>
      <c r="NP21" s="60"/>
      <c r="NQ21" s="60"/>
      <c r="NR21" s="60"/>
      <c r="NS21" s="60"/>
      <c r="NT21" s="60"/>
      <c r="NU21" s="60"/>
      <c r="NV21" s="60"/>
      <c r="NW21" s="60"/>
      <c r="NX21" s="60"/>
      <c r="NY21" s="60"/>
      <c r="NZ21" s="60"/>
      <c r="OA21" s="60"/>
      <c r="OB21" s="60"/>
      <c r="OC21" s="60"/>
      <c r="OD21" s="60"/>
      <c r="OE21" s="60"/>
      <c r="OF21" s="60"/>
      <c r="OG21" s="60"/>
      <c r="OH21" s="60"/>
      <c r="OI21" s="60"/>
      <c r="OJ21" s="60"/>
      <c r="OK21" s="60"/>
      <c r="OL21" s="60"/>
      <c r="OM21" s="60"/>
      <c r="ON21" s="60"/>
      <c r="OO21" s="60"/>
      <c r="OP21" s="60"/>
      <c r="OQ21" s="60"/>
      <c r="OR21" s="60"/>
      <c r="OS21" s="60"/>
      <c r="OT21" s="60"/>
      <c r="OU21" s="60"/>
      <c r="OV21" s="60"/>
      <c r="OW21" s="60"/>
      <c r="OX21" s="60"/>
      <c r="OY21" s="60"/>
      <c r="OZ21" s="60"/>
      <c r="PA21" s="60"/>
      <c r="PB21" s="60"/>
      <c r="PC21" s="60"/>
      <c r="PD21" s="60"/>
      <c r="PE21" s="60"/>
      <c r="PF21" s="60"/>
      <c r="PG21" s="60"/>
      <c r="PH21" s="60"/>
      <c r="PI21" s="60"/>
      <c r="PJ21" s="60"/>
      <c r="PK21" s="60"/>
      <c r="PL21" s="60"/>
      <c r="PM21" s="60"/>
      <c r="PN21" s="60"/>
      <c r="PO21" s="60"/>
      <c r="PP21" s="60"/>
      <c r="PQ21" s="60"/>
      <c r="PR21" s="60"/>
      <c r="PS21" s="60"/>
      <c r="PT21" s="60"/>
      <c r="PU21" s="60"/>
      <c r="PV21" s="60"/>
      <c r="PW21" s="60"/>
      <c r="PX21" s="60"/>
      <c r="PY21" s="60"/>
      <c r="PZ21" s="60"/>
      <c r="QA21" s="60"/>
      <c r="QB21" s="60"/>
      <c r="QC21" s="60"/>
      <c r="QD21" s="60"/>
      <c r="QE21" s="60"/>
      <c r="QF21" s="60"/>
      <c r="QG21" s="60"/>
      <c r="QH21" s="60"/>
      <c r="QI21" s="60"/>
      <c r="QJ21" s="60"/>
      <c r="QK21" s="60"/>
      <c r="QL21" s="60"/>
      <c r="QM21" s="60"/>
      <c r="QN21" s="60"/>
      <c r="QO21" s="60"/>
      <c r="QP21" s="60"/>
      <c r="QQ21" s="60"/>
      <c r="QR21" s="60"/>
      <c r="QS21" s="60"/>
      <c r="QT21" s="60"/>
      <c r="QU21" s="60"/>
      <c r="QV21" s="60"/>
      <c r="QW21" s="60"/>
      <c r="QX21" s="60"/>
      <c r="QY21" s="60"/>
      <c r="QZ21" s="60"/>
      <c r="RA21" s="60"/>
      <c r="RB21" s="60"/>
      <c r="RC21" s="60"/>
      <c r="RD21" s="60"/>
      <c r="RE21" s="60"/>
      <c r="RF21" s="60"/>
      <c r="RG21" s="60"/>
      <c r="RH21" s="60"/>
      <c r="RI21" s="60"/>
      <c r="RJ21" s="60"/>
      <c r="RK21" s="60"/>
      <c r="RL21" s="60"/>
      <c r="RM21" s="60"/>
      <c r="RN21" s="60"/>
      <c r="RO21" s="60"/>
      <c r="RP21" s="60"/>
      <c r="RQ21" s="60"/>
      <c r="RR21" s="60"/>
      <c r="RS21" s="60"/>
      <c r="RT21" s="60"/>
      <c r="RU21" s="60"/>
      <c r="RV21" s="60"/>
      <c r="RW21" s="60"/>
      <c r="RX21" s="60"/>
      <c r="RY21" s="60"/>
      <c r="RZ21" s="60"/>
      <c r="SA21" s="60"/>
      <c r="SB21" s="60"/>
      <c r="SC21" s="60"/>
      <c r="SD21" s="60"/>
      <c r="SE21" s="60"/>
      <c r="SF21" s="60"/>
      <c r="SG21" s="60"/>
      <c r="SH21" s="60"/>
      <c r="SI21" s="60"/>
      <c r="SJ21" s="60"/>
      <c r="SK21" s="60"/>
      <c r="SL21" s="60"/>
      <c r="SM21" s="60"/>
      <c r="SN21" s="60"/>
      <c r="SO21" s="60"/>
      <c r="SP21" s="60"/>
      <c r="SQ21" s="60"/>
      <c r="SR21" s="60"/>
      <c r="SS21" s="60"/>
      <c r="ST21" s="60"/>
      <c r="SU21" s="60"/>
      <c r="SV21" s="60"/>
      <c r="SW21" s="60"/>
      <c r="SX21" s="60"/>
      <c r="SY21" s="60"/>
      <c r="SZ21" s="60"/>
      <c r="TA21" s="60"/>
      <c r="TB21" s="60"/>
      <c r="TC21" s="60"/>
      <c r="TD21" s="60"/>
      <c r="TE21" s="60"/>
      <c r="TF21" s="60"/>
      <c r="TG21" s="60"/>
      <c r="TH21" s="60"/>
      <c r="TI21" s="60"/>
      <c r="TJ21" s="60"/>
      <c r="TK21" s="60"/>
      <c r="TL21" s="60"/>
      <c r="TM21" s="60"/>
      <c r="TN21" s="60"/>
      <c r="TO21" s="60"/>
      <c r="TP21" s="60"/>
      <c r="TQ21" s="60"/>
      <c r="TR21" s="60"/>
      <c r="TS21" s="60"/>
      <c r="TT21" s="60"/>
      <c r="TU21" s="60"/>
      <c r="TV21" s="60"/>
      <c r="TW21" s="60"/>
      <c r="TX21" s="60"/>
      <c r="TY21" s="60"/>
      <c r="TZ21" s="60"/>
      <c r="UA21" s="60"/>
      <c r="UB21" s="60"/>
      <c r="UC21" s="60"/>
      <c r="UD21" s="60"/>
      <c r="UE21" s="60"/>
      <c r="UF21" s="60"/>
      <c r="UG21" s="60"/>
      <c r="UH21" s="60"/>
      <c r="UI21" s="60"/>
      <c r="UJ21" s="60"/>
      <c r="UK21" s="60"/>
      <c r="UL21" s="60"/>
      <c r="UM21" s="60"/>
      <c r="UN21" s="60"/>
      <c r="UO21" s="60"/>
      <c r="UP21" s="60"/>
      <c r="UQ21" s="60"/>
      <c r="UR21" s="60"/>
      <c r="US21" s="60"/>
      <c r="UT21" s="60"/>
      <c r="UU21" s="60"/>
      <c r="UV21" s="60"/>
      <c r="UW21" s="60"/>
      <c r="UX21" s="60"/>
      <c r="UY21" s="60"/>
      <c r="UZ21" s="60"/>
      <c r="VA21" s="60"/>
      <c r="VB21" s="60"/>
      <c r="VC21" s="60"/>
      <c r="VD21" s="60"/>
      <c r="VE21" s="60"/>
      <c r="VF21" s="60"/>
      <c r="VG21" s="60"/>
      <c r="VH21" s="60"/>
      <c r="VI21" s="60"/>
      <c r="VJ21" s="60"/>
      <c r="VK21" s="60"/>
      <c r="VL21" s="60"/>
      <c r="VM21" s="60"/>
      <c r="VN21" s="60"/>
      <c r="VO21" s="60"/>
      <c r="VP21" s="60"/>
      <c r="VQ21" s="60"/>
      <c r="VR21" s="60"/>
      <c r="VS21" s="60"/>
      <c r="VT21" s="60"/>
      <c r="VU21" s="60"/>
      <c r="VV21" s="60"/>
      <c r="VW21" s="60"/>
      <c r="VX21" s="60"/>
      <c r="VY21" s="60"/>
      <c r="VZ21" s="60"/>
      <c r="WA21" s="60"/>
      <c r="WB21" s="60"/>
      <c r="WC21" s="60"/>
      <c r="WD21" s="60"/>
      <c r="WE21" s="60"/>
      <c r="WF21" s="60"/>
      <c r="WG21" s="60"/>
      <c r="WH21" s="60"/>
      <c r="WI21" s="60"/>
      <c r="WJ21" s="60"/>
      <c r="WK21" s="60"/>
      <c r="WL21" s="60"/>
      <c r="WM21" s="60"/>
      <c r="WN21" s="60"/>
      <c r="WO21" s="60"/>
      <c r="WP21" s="60"/>
      <c r="WQ21" s="60"/>
      <c r="WR21" s="60"/>
      <c r="WS21" s="60"/>
      <c r="WT21" s="60"/>
      <c r="WU21" s="60"/>
      <c r="WV21" s="60"/>
      <c r="WW21" s="60"/>
      <c r="WX21" s="60"/>
      <c r="WY21" s="60"/>
      <c r="WZ21" s="60"/>
      <c r="XA21" s="60"/>
      <c r="XB21" s="60"/>
      <c r="XC21" s="60"/>
      <c r="XD21" s="60"/>
      <c r="XE21" s="60"/>
      <c r="XF21" s="60"/>
      <c r="XG21" s="60"/>
      <c r="XH21" s="60"/>
      <c r="XI21" s="60"/>
      <c r="XJ21" s="60"/>
      <c r="XK21" s="60"/>
      <c r="XL21" s="60"/>
      <c r="XM21" s="60"/>
      <c r="XN21" s="60"/>
      <c r="XO21" s="60"/>
      <c r="XP21" s="60"/>
      <c r="XQ21" s="60"/>
      <c r="XR21" s="60"/>
      <c r="XS21" s="60"/>
      <c r="XT21" s="60"/>
      <c r="XU21" s="60"/>
      <c r="XV21" s="60"/>
      <c r="XW21" s="60"/>
      <c r="XX21" s="60"/>
      <c r="XY21" s="60"/>
      <c r="XZ21" s="60"/>
      <c r="YA21" s="60"/>
      <c r="YB21" s="60"/>
      <c r="YC21" s="60"/>
      <c r="YD21" s="60"/>
      <c r="YE21" s="60"/>
      <c r="YF21" s="60"/>
      <c r="YG21" s="60"/>
      <c r="YH21" s="60"/>
      <c r="YI21" s="60"/>
      <c r="YJ21" s="60"/>
      <c r="YK21" s="60"/>
      <c r="YL21" s="60"/>
      <c r="YM21" s="60"/>
      <c r="YN21" s="60"/>
      <c r="YO21" s="60"/>
      <c r="YP21" s="60"/>
      <c r="YQ21" s="60"/>
      <c r="YR21" s="60"/>
      <c r="YS21" s="60"/>
      <c r="YT21" s="60"/>
      <c r="YU21" s="60"/>
      <c r="YV21" s="60"/>
      <c r="YW21" s="60"/>
      <c r="YX21" s="60"/>
      <c r="YY21" s="60"/>
      <c r="YZ21" s="60"/>
      <c r="ZA21" s="60"/>
      <c r="ZB21" s="60"/>
      <c r="ZC21" s="60"/>
      <c r="ZD21" s="60"/>
      <c r="ZE21" s="60"/>
      <c r="ZF21" s="60"/>
      <c r="ZG21" s="60"/>
      <c r="ZH21" s="60"/>
      <c r="ZI21" s="60"/>
      <c r="ZJ21" s="60"/>
      <c r="ZK21" s="60"/>
      <c r="ZL21" s="60"/>
      <c r="ZM21" s="60"/>
      <c r="ZN21" s="60"/>
      <c r="ZO21" s="60"/>
      <c r="ZP21" s="60"/>
      <c r="ZQ21" s="60"/>
      <c r="ZR21" s="60"/>
      <c r="ZS21" s="60"/>
      <c r="ZT21" s="60"/>
      <c r="ZU21" s="60"/>
      <c r="ZV21" s="60"/>
      <c r="ZW21" s="60"/>
      <c r="ZX21" s="60"/>
      <c r="ZY21" s="60"/>
      <c r="ZZ21" s="60"/>
      <c r="AAA21" s="60"/>
      <c r="AAB21" s="60"/>
      <c r="AAC21" s="60"/>
      <c r="AAD21" s="60"/>
      <c r="AAE21" s="60"/>
      <c r="AAF21" s="60"/>
      <c r="AAG21" s="60"/>
      <c r="AAH21" s="60"/>
      <c r="AAI21" s="60"/>
      <c r="AAJ21" s="60"/>
      <c r="AAK21" s="60"/>
      <c r="AAL21" s="60"/>
      <c r="AAM21" s="60"/>
      <c r="AAN21" s="60"/>
      <c r="AAO21" s="60"/>
      <c r="AAP21" s="60"/>
      <c r="AAQ21" s="60"/>
      <c r="AAR21" s="60"/>
      <c r="AAS21" s="60"/>
      <c r="AAT21" s="60"/>
      <c r="AAU21" s="60"/>
      <c r="AAV21" s="60"/>
      <c r="AAW21" s="60"/>
      <c r="AAX21" s="60"/>
      <c r="AAY21" s="60"/>
      <c r="AAZ21" s="60"/>
      <c r="ABA21" s="60"/>
      <c r="ABB21" s="60"/>
      <c r="ABC21" s="60"/>
      <c r="ABD21" s="60"/>
      <c r="ABE21" s="60"/>
      <c r="ABF21" s="60"/>
      <c r="ABG21" s="60"/>
      <c r="ABH21" s="60"/>
      <c r="ABI21" s="60"/>
      <c r="ABJ21" s="60"/>
      <c r="ABK21" s="60"/>
      <c r="ABL21" s="60"/>
      <c r="ABM21" s="60"/>
      <c r="ABN21" s="60"/>
      <c r="ABO21" s="60"/>
      <c r="ABP21" s="60"/>
      <c r="ABQ21" s="60"/>
      <c r="ABR21" s="60"/>
      <c r="ABS21" s="60"/>
      <c r="ABT21" s="60"/>
      <c r="ABU21" s="60"/>
      <c r="ABV21" s="60"/>
      <c r="ABW21" s="60"/>
      <c r="ABX21" s="60"/>
      <c r="ABY21" s="60"/>
      <c r="ABZ21" s="60"/>
      <c r="ACA21" s="60"/>
      <c r="ACB21" s="60"/>
      <c r="ACC21" s="60"/>
      <c r="ACD21" s="60"/>
      <c r="ACE21" s="60"/>
      <c r="ACF21" s="60"/>
      <c r="ACG21" s="60"/>
      <c r="ACH21" s="60"/>
      <c r="ACI21" s="60"/>
      <c r="ACJ21" s="60"/>
      <c r="ACK21" s="60"/>
      <c r="ACL21" s="60"/>
      <c r="ACM21" s="60"/>
      <c r="ACN21" s="60"/>
      <c r="ACO21" s="60"/>
      <c r="ACP21" s="60"/>
      <c r="ACQ21" s="60"/>
      <c r="ACR21" s="60"/>
      <c r="ACS21" s="60"/>
      <c r="ACT21" s="60"/>
      <c r="ACU21" s="60"/>
      <c r="ACV21" s="60"/>
      <c r="ACW21" s="60"/>
      <c r="ACX21" s="60"/>
      <c r="ACY21" s="60"/>
      <c r="ACZ21" s="60"/>
      <c r="ADA21" s="60"/>
      <c r="ADB21" s="60"/>
      <c r="ADC21" s="60"/>
      <c r="ADD21" s="60"/>
      <c r="ADE21" s="60"/>
      <c r="ADF21" s="60"/>
      <c r="ADG21" s="60"/>
      <c r="ADH21" s="60"/>
      <c r="ADI21" s="60"/>
      <c r="ADJ21" s="60"/>
      <c r="ADK21" s="60"/>
      <c r="ADL21" s="60"/>
      <c r="ADM21" s="60"/>
      <c r="ADN21" s="60"/>
      <c r="ADO21" s="60"/>
      <c r="ADP21" s="60"/>
      <c r="ADQ21" s="60"/>
      <c r="ADR21" s="60"/>
      <c r="ADS21" s="60"/>
      <c r="ADT21" s="60"/>
      <c r="ADU21" s="60"/>
      <c r="ADV21" s="60"/>
      <c r="ADW21" s="60"/>
      <c r="ADX21" s="60"/>
      <c r="ADY21" s="60"/>
      <c r="ADZ21" s="60"/>
      <c r="AEA21" s="60"/>
      <c r="AEB21" s="60"/>
      <c r="AEC21" s="60"/>
      <c r="AED21" s="60"/>
      <c r="AEE21" s="60"/>
      <c r="AEF21" s="60"/>
      <c r="AEG21" s="60"/>
      <c r="AEH21" s="60"/>
      <c r="AEI21" s="60"/>
      <c r="AEJ21" s="60"/>
      <c r="AEK21" s="60"/>
      <c r="AEL21" s="60"/>
      <c r="AEM21" s="60"/>
      <c r="AEN21" s="60"/>
      <c r="AEO21" s="60"/>
      <c r="AEP21" s="60"/>
      <c r="AEQ21" s="60"/>
      <c r="AER21" s="60"/>
      <c r="AES21" s="60"/>
      <c r="AET21" s="60"/>
      <c r="AEU21" s="60"/>
      <c r="AEV21" s="60"/>
      <c r="AEW21" s="60"/>
      <c r="AEX21" s="60"/>
      <c r="AEY21" s="60"/>
      <c r="AEZ21" s="60"/>
      <c r="AFA21" s="60"/>
      <c r="AFB21" s="60"/>
      <c r="AFC21" s="60"/>
      <c r="AFD21" s="60"/>
      <c r="AFE21" s="60"/>
      <c r="AFF21" s="60"/>
      <c r="AFG21" s="60"/>
      <c r="AFH21" s="60"/>
      <c r="AFI21" s="60"/>
      <c r="AFJ21" s="60"/>
      <c r="AFK21" s="60"/>
      <c r="AFL21" s="60"/>
      <c r="AFM21" s="60"/>
      <c r="AFN21" s="60"/>
      <c r="AFO21" s="60"/>
      <c r="AFP21" s="60"/>
      <c r="AFQ21" s="60"/>
      <c r="AFR21" s="60"/>
      <c r="AFS21" s="60"/>
      <c r="AFT21" s="60"/>
      <c r="AFU21" s="60"/>
      <c r="AFV21" s="60"/>
      <c r="AFW21" s="60"/>
      <c r="AFX21" s="60"/>
      <c r="AFY21" s="60"/>
      <c r="AFZ21" s="60"/>
      <c r="AGA21" s="60"/>
      <c r="AGB21" s="60"/>
      <c r="AGC21" s="60"/>
      <c r="AGD21" s="60"/>
      <c r="AGE21" s="60"/>
      <c r="AGF21" s="60"/>
      <c r="AGG21" s="60"/>
      <c r="AGH21" s="60"/>
      <c r="AGI21" s="60"/>
      <c r="AGJ21" s="60"/>
      <c r="AGK21" s="60"/>
      <c r="AGL21" s="60"/>
      <c r="AGM21" s="60"/>
      <c r="AGN21" s="60"/>
      <c r="AGO21" s="60"/>
      <c r="AGP21" s="60"/>
      <c r="AGQ21" s="60"/>
      <c r="AGR21" s="60"/>
      <c r="AGS21" s="60"/>
      <c r="AGT21" s="60"/>
      <c r="AGU21" s="60"/>
      <c r="AGV21" s="60"/>
      <c r="AGW21" s="60"/>
      <c r="AGX21" s="60"/>
      <c r="AGY21" s="60"/>
      <c r="AGZ21" s="60"/>
      <c r="AHA21" s="60"/>
      <c r="AHB21" s="60"/>
      <c r="AHC21" s="60"/>
      <c r="AHD21" s="60"/>
      <c r="AHE21" s="60"/>
      <c r="AHF21" s="60"/>
      <c r="AHG21" s="60"/>
      <c r="AHH21" s="60"/>
      <c r="AHI21" s="60"/>
      <c r="AHJ21" s="60"/>
      <c r="AHK21" s="60"/>
      <c r="AHL21" s="60"/>
      <c r="AHM21" s="60"/>
      <c r="AHN21" s="60"/>
      <c r="AHO21" s="60"/>
      <c r="AHP21" s="60"/>
      <c r="AHQ21" s="60"/>
      <c r="AHR21" s="60"/>
      <c r="AHS21" s="60"/>
      <c r="AHT21" s="60"/>
      <c r="AHU21" s="60"/>
      <c r="AHV21" s="60"/>
      <c r="AHW21" s="60"/>
      <c r="AHX21" s="60"/>
      <c r="AHY21" s="60"/>
      <c r="AHZ21" s="60"/>
      <c r="AIA21" s="60"/>
      <c r="AIB21" s="60"/>
      <c r="AIC21" s="60"/>
      <c r="AID21" s="60"/>
      <c r="AIE21" s="60"/>
      <c r="AIF21" s="60"/>
      <c r="AIG21" s="60"/>
      <c r="AIH21" s="60"/>
      <c r="AII21" s="60"/>
      <c r="AIJ21" s="60"/>
      <c r="AIK21" s="60"/>
      <c r="AIL21" s="60"/>
      <c r="AIM21" s="60"/>
      <c r="AIN21" s="60"/>
      <c r="AIO21" s="60"/>
      <c r="AIP21" s="60"/>
      <c r="AIQ21" s="60"/>
      <c r="AIR21" s="60"/>
      <c r="AIS21" s="60"/>
      <c r="AIT21" s="60"/>
      <c r="AIU21" s="60"/>
      <c r="AIV21" s="60"/>
      <c r="AIW21" s="60"/>
      <c r="AIX21" s="60"/>
      <c r="AIY21" s="60"/>
      <c r="AIZ21" s="60"/>
      <c r="AJA21" s="60"/>
      <c r="AJB21" s="60"/>
      <c r="AJC21" s="60"/>
      <c r="AJD21" s="60"/>
      <c r="AJE21" s="60"/>
      <c r="AJF21" s="60"/>
      <c r="AJG21" s="60"/>
      <c r="AJH21" s="60"/>
      <c r="AJI21" s="60"/>
      <c r="AJJ21" s="60"/>
      <c r="AJK21" s="60"/>
      <c r="AJL21" s="60"/>
      <c r="AJM21" s="60"/>
      <c r="AJN21" s="60"/>
      <c r="AJO21" s="60"/>
      <c r="AJP21" s="60"/>
      <c r="AJQ21" s="60"/>
      <c r="AJR21" s="60"/>
      <c r="AJS21" s="60"/>
      <c r="AJT21" s="60"/>
      <c r="AJU21" s="60"/>
      <c r="AJV21" s="60"/>
      <c r="AJW21" s="60"/>
      <c r="AJX21" s="60"/>
      <c r="AJY21" s="60"/>
      <c r="AJZ21" s="60"/>
      <c r="AKA21" s="60"/>
      <c r="AKB21" s="60"/>
      <c r="AKC21" s="60"/>
      <c r="AKD21" s="60"/>
      <c r="AKE21" s="60"/>
      <c r="AKF21" s="60"/>
      <c r="AKG21" s="60"/>
      <c r="AKH21" s="60"/>
      <c r="AKI21" s="60"/>
      <c r="AKJ21" s="60"/>
      <c r="AKK21" s="60"/>
      <c r="AKL21" s="60"/>
      <c r="AKM21" s="60"/>
      <c r="AKN21" s="60"/>
      <c r="AKO21" s="60"/>
      <c r="AKP21" s="60"/>
      <c r="AKQ21" s="60"/>
      <c r="AKR21" s="60"/>
      <c r="AKS21" s="60"/>
      <c r="AKT21" s="60"/>
      <c r="AKU21" s="60"/>
      <c r="AKV21" s="60"/>
      <c r="AKW21" s="60"/>
      <c r="AKX21" s="60"/>
      <c r="AKY21" s="60"/>
      <c r="AKZ21" s="60"/>
      <c r="ALA21" s="60"/>
      <c r="ALB21" s="60"/>
      <c r="ALC21" s="60"/>
      <c r="ALD21" s="60"/>
      <c r="ALE21" s="60"/>
      <c r="ALF21" s="60"/>
      <c r="ALG21" s="60"/>
      <c r="ALH21" s="60"/>
      <c r="ALI21" s="60"/>
      <c r="ALJ21" s="60"/>
      <c r="ALK21" s="60"/>
      <c r="ALL21" s="60"/>
      <c r="ALM21" s="60"/>
      <c r="ALN21" s="60"/>
      <c r="ALO21" s="60"/>
      <c r="ALP21" s="60"/>
      <c r="ALQ21" s="60"/>
      <c r="ALR21" s="60"/>
      <c r="ALS21" s="60"/>
      <c r="ALT21" s="60"/>
      <c r="ALU21" s="60"/>
      <c r="ALV21" s="60"/>
      <c r="ALW21" s="60"/>
      <c r="ALX21" s="60"/>
      <c r="ALY21" s="60"/>
      <c r="ALZ21" s="60"/>
      <c r="AMA21" s="60"/>
      <c r="AMB21" s="60"/>
      <c r="AMC21" s="60"/>
      <c r="AMD21" s="60"/>
      <c r="AME21" s="60"/>
      <c r="AMF21" s="60"/>
      <c r="AMG21" s="60"/>
      <c r="AMH21" s="60"/>
      <c r="AMI21" s="60"/>
      <c r="AMJ21" s="60"/>
      <c r="AMK21" s="60"/>
      <c r="AML21" s="60"/>
      <c r="AMM21" s="60"/>
      <c r="AMN21" s="60"/>
      <c r="AMO21" s="60"/>
      <c r="AMP21" s="60"/>
      <c r="AMQ21" s="60"/>
      <c r="AMR21" s="60"/>
      <c r="AMS21" s="60"/>
      <c r="AMT21" s="60"/>
      <c r="AMU21" s="60"/>
      <c r="AMV21" s="60"/>
      <c r="AMW21" s="60"/>
      <c r="AMX21" s="60"/>
      <c r="AMY21" s="60"/>
      <c r="AMZ21" s="60"/>
      <c r="ANA21" s="60"/>
      <c r="ANB21" s="60"/>
      <c r="ANC21" s="60"/>
      <c r="AND21" s="60"/>
      <c r="ANE21" s="60"/>
      <c r="ANF21" s="60"/>
      <c r="ANG21" s="60"/>
      <c r="ANH21" s="60"/>
      <c r="ANI21" s="60"/>
      <c r="ANJ21" s="60"/>
      <c r="ANK21" s="60"/>
      <c r="ANL21" s="60"/>
      <c r="ANM21" s="60"/>
      <c r="ANN21" s="60"/>
      <c r="ANO21" s="60"/>
      <c r="ANP21" s="60"/>
      <c r="ANQ21" s="60"/>
      <c r="ANR21" s="60"/>
      <c r="ANS21" s="60"/>
      <c r="ANT21" s="60"/>
      <c r="ANU21" s="60"/>
      <c r="ANV21" s="60"/>
      <c r="ANW21" s="60"/>
      <c r="ANX21" s="60"/>
      <c r="ANY21" s="60"/>
      <c r="ANZ21" s="60"/>
      <c r="AOA21" s="60"/>
      <c r="AOB21" s="60"/>
      <c r="AOC21" s="60"/>
      <c r="AOD21" s="60"/>
      <c r="AOE21" s="60"/>
      <c r="AOF21" s="60"/>
      <c r="AOG21" s="60"/>
      <c r="AOH21" s="60"/>
      <c r="AOI21" s="60"/>
      <c r="AOJ21" s="60"/>
      <c r="AOK21" s="60"/>
      <c r="AOL21" s="60"/>
      <c r="AOM21" s="60"/>
      <c r="AON21" s="60"/>
      <c r="AOO21" s="60"/>
      <c r="AOP21" s="60"/>
      <c r="AOQ21" s="60"/>
      <c r="AOR21" s="60"/>
      <c r="AOS21" s="60"/>
      <c r="AOT21" s="60"/>
      <c r="AOU21" s="60"/>
      <c r="AOV21" s="60"/>
      <c r="AOW21" s="60"/>
      <c r="AOX21" s="60"/>
      <c r="AOY21" s="60"/>
      <c r="AOZ21" s="60"/>
      <c r="APA21" s="60"/>
      <c r="APB21" s="60"/>
      <c r="APC21" s="60"/>
      <c r="APD21" s="60"/>
      <c r="APE21" s="60"/>
      <c r="APF21" s="60"/>
      <c r="APG21" s="60"/>
      <c r="APH21" s="60"/>
      <c r="API21" s="60"/>
      <c r="APJ21" s="60"/>
      <c r="APK21" s="60"/>
      <c r="APL21" s="60"/>
      <c r="APM21" s="60"/>
      <c r="APN21" s="60"/>
      <c r="APO21" s="60"/>
      <c r="APP21" s="60"/>
      <c r="APQ21" s="60"/>
      <c r="APR21" s="60"/>
      <c r="APS21" s="60"/>
      <c r="APT21" s="60"/>
      <c r="APU21" s="60"/>
      <c r="APV21" s="60"/>
      <c r="APW21" s="60"/>
      <c r="APX21" s="60"/>
      <c r="APY21" s="60"/>
      <c r="APZ21" s="60"/>
      <c r="AQA21" s="60"/>
      <c r="AQB21" s="60"/>
      <c r="AQC21" s="60"/>
      <c r="AQD21" s="60"/>
      <c r="AQE21" s="60"/>
      <c r="AQF21" s="60"/>
      <c r="AQG21" s="60"/>
      <c r="AQH21" s="60"/>
      <c r="AQI21" s="60"/>
      <c r="AQJ21" s="60"/>
      <c r="AQK21" s="60"/>
      <c r="AQL21" s="60"/>
      <c r="AQM21" s="60"/>
      <c r="AQN21" s="60"/>
      <c r="AQO21" s="60"/>
      <c r="AQP21" s="60"/>
      <c r="AQQ21" s="60"/>
      <c r="AQR21" s="60"/>
      <c r="AQS21" s="60"/>
      <c r="AQT21" s="60"/>
      <c r="AQU21" s="60"/>
      <c r="AQV21" s="60"/>
      <c r="AQW21" s="60"/>
      <c r="AQX21" s="60"/>
      <c r="AQY21" s="60"/>
      <c r="AQZ21" s="60"/>
      <c r="ARA21" s="60"/>
      <c r="ARB21" s="60"/>
      <c r="ARC21" s="60"/>
      <c r="ARD21" s="60"/>
      <c r="ARE21" s="60"/>
      <c r="ARF21" s="60"/>
      <c r="ARG21" s="60"/>
      <c r="ARH21" s="60"/>
      <c r="ARI21" s="60"/>
      <c r="ARJ21" s="60"/>
      <c r="ARK21" s="60"/>
      <c r="ARL21" s="60"/>
      <c r="ARM21" s="60"/>
      <c r="ARN21" s="60"/>
      <c r="ARO21" s="60"/>
      <c r="ARP21" s="60"/>
      <c r="ARQ21" s="60"/>
      <c r="ARR21" s="60"/>
      <c r="ARS21" s="60"/>
      <c r="ART21" s="60"/>
      <c r="ARU21" s="60"/>
      <c r="ARV21" s="60"/>
      <c r="ARW21" s="60"/>
      <c r="ARX21" s="60"/>
      <c r="ARY21" s="60"/>
      <c r="ARZ21" s="60"/>
      <c r="ASA21" s="60"/>
      <c r="ASB21" s="60"/>
      <c r="ASC21" s="60"/>
      <c r="ASD21" s="60"/>
      <c r="ASE21" s="60"/>
      <c r="ASF21" s="60"/>
      <c r="ASG21" s="60"/>
      <c r="ASH21" s="60"/>
      <c r="ASI21" s="60"/>
      <c r="ASJ21" s="60"/>
      <c r="ASK21" s="60"/>
      <c r="ASL21" s="60"/>
      <c r="ASM21" s="60"/>
      <c r="ASN21" s="60"/>
      <c r="ASO21" s="60"/>
      <c r="ASP21" s="60"/>
      <c r="ASQ21" s="60"/>
      <c r="ASR21" s="60"/>
      <c r="ASS21" s="60"/>
      <c r="AST21" s="60"/>
      <c r="ASU21" s="60"/>
      <c r="ASV21" s="60"/>
      <c r="ASW21" s="60"/>
      <c r="ASX21" s="60"/>
      <c r="ASY21" s="60"/>
      <c r="ASZ21" s="60"/>
      <c r="ATA21" s="60"/>
      <c r="ATB21" s="60"/>
      <c r="ATC21" s="60"/>
      <c r="ATD21" s="60"/>
      <c r="ATE21" s="60"/>
      <c r="ATF21" s="60"/>
      <c r="ATG21" s="60"/>
      <c r="ATH21" s="60"/>
      <c r="ATI21" s="60"/>
      <c r="ATJ21" s="60"/>
      <c r="ATK21" s="60"/>
      <c r="ATL21" s="60"/>
      <c r="ATM21" s="60"/>
      <c r="ATN21" s="60"/>
      <c r="ATO21" s="60"/>
      <c r="ATP21" s="60"/>
      <c r="ATQ21" s="60"/>
      <c r="ATR21" s="60"/>
      <c r="ATS21" s="60"/>
      <c r="ATT21" s="60"/>
      <c r="ATU21" s="60"/>
      <c r="ATV21" s="60"/>
      <c r="ATW21" s="60"/>
      <c r="ATX21" s="60"/>
      <c r="ATY21" s="60"/>
      <c r="ATZ21" s="60"/>
      <c r="AUA21" s="60"/>
      <c r="AUB21" s="60"/>
      <c r="AUC21" s="60"/>
      <c r="AUD21" s="60"/>
      <c r="AUE21" s="60"/>
      <c r="AUF21" s="60"/>
      <c r="AUG21" s="60"/>
      <c r="AUH21" s="60"/>
      <c r="AUI21" s="60"/>
      <c r="AUJ21" s="60"/>
      <c r="AUK21" s="60"/>
      <c r="AUL21" s="60"/>
      <c r="AUM21" s="60"/>
      <c r="AUN21" s="60"/>
      <c r="AUO21" s="60"/>
      <c r="AUP21" s="60"/>
      <c r="AUQ21" s="60"/>
      <c r="AUR21" s="60"/>
      <c r="AUS21" s="60"/>
      <c r="AUT21" s="60"/>
      <c r="AUU21" s="60"/>
      <c r="AUV21" s="60"/>
      <c r="AUW21" s="60"/>
      <c r="AUX21" s="60"/>
      <c r="AUY21" s="60"/>
      <c r="AUZ21" s="60"/>
      <c r="AVA21" s="60"/>
      <c r="AVB21" s="60"/>
      <c r="AVC21" s="60"/>
      <c r="AVD21" s="60"/>
      <c r="AVE21" s="60"/>
      <c r="AVF21" s="60"/>
      <c r="AVG21" s="60"/>
      <c r="AVH21" s="60"/>
      <c r="AVI21" s="60"/>
      <c r="AVJ21" s="60"/>
      <c r="AVK21" s="60"/>
      <c r="AVL21" s="60"/>
      <c r="AVM21" s="60"/>
      <c r="AVN21" s="60"/>
      <c r="AVO21" s="60"/>
      <c r="AVP21" s="60"/>
      <c r="AVQ21" s="60"/>
      <c r="AVR21" s="60"/>
      <c r="AVS21" s="60"/>
      <c r="AVT21" s="60"/>
      <c r="AVU21" s="60"/>
      <c r="AVV21" s="60"/>
      <c r="AVW21" s="60"/>
      <c r="AVX21" s="60"/>
      <c r="AVY21" s="60"/>
      <c r="AVZ21" s="60"/>
      <c r="AWA21" s="60"/>
      <c r="AWB21" s="60"/>
      <c r="AWC21" s="60"/>
      <c r="AWD21" s="60"/>
      <c r="AWE21" s="60"/>
      <c r="AWF21" s="60"/>
      <c r="AWG21" s="60"/>
      <c r="AWH21" s="60"/>
      <c r="AWI21" s="60"/>
      <c r="AWJ21" s="60"/>
      <c r="AWK21" s="60"/>
      <c r="AWL21" s="60"/>
      <c r="AWM21" s="60"/>
      <c r="AWN21" s="60"/>
      <c r="AWO21" s="60"/>
      <c r="AWP21" s="60"/>
      <c r="AWQ21" s="60"/>
      <c r="AWR21" s="60"/>
      <c r="AWS21" s="60"/>
      <c r="AWT21" s="60"/>
      <c r="AWU21" s="60"/>
      <c r="AWV21" s="60"/>
      <c r="AWW21" s="60"/>
      <c r="AWX21" s="60"/>
      <c r="AWY21" s="60"/>
      <c r="AWZ21" s="60"/>
      <c r="AXA21" s="60"/>
      <c r="AXB21" s="60"/>
      <c r="AXC21" s="60"/>
      <c r="AXD21" s="60"/>
      <c r="AXE21" s="60"/>
      <c r="AXF21" s="60"/>
      <c r="AXG21" s="60"/>
      <c r="AXH21" s="60"/>
      <c r="AXI21" s="60"/>
      <c r="AXJ21" s="60"/>
      <c r="AXK21" s="60"/>
      <c r="AXL21" s="60"/>
      <c r="AXM21" s="60"/>
      <c r="AXN21" s="60"/>
      <c r="AXO21" s="60"/>
      <c r="AXP21" s="60"/>
      <c r="AXQ21" s="60"/>
      <c r="AXR21" s="60"/>
      <c r="AXS21" s="60"/>
      <c r="AXT21" s="60"/>
      <c r="AXU21" s="60"/>
      <c r="AXV21" s="60"/>
      <c r="AXW21" s="60"/>
      <c r="AXX21" s="60"/>
      <c r="AXY21" s="60"/>
      <c r="AXZ21" s="60"/>
      <c r="AYA21" s="60"/>
      <c r="AYB21" s="60"/>
      <c r="AYC21" s="60"/>
      <c r="AYD21" s="60"/>
      <c r="AYE21" s="60"/>
      <c r="AYF21" s="60"/>
      <c r="AYG21" s="60"/>
      <c r="AYH21" s="60"/>
      <c r="AYI21" s="60"/>
      <c r="AYJ21" s="60"/>
      <c r="AYK21" s="60"/>
      <c r="AYL21" s="60"/>
      <c r="AYM21" s="60"/>
      <c r="AYN21" s="60"/>
      <c r="AYO21" s="60"/>
      <c r="AYP21" s="60"/>
      <c r="AYQ21" s="60"/>
      <c r="AYR21" s="60"/>
      <c r="AYS21" s="60"/>
      <c r="AYT21" s="60"/>
      <c r="AYU21" s="60"/>
      <c r="AYV21" s="60"/>
      <c r="AYW21" s="60"/>
      <c r="AYX21" s="60"/>
      <c r="AYY21" s="60"/>
      <c r="AYZ21" s="60"/>
      <c r="AZA21" s="60"/>
      <c r="AZB21" s="60"/>
      <c r="AZC21" s="60"/>
      <c r="AZD21" s="60"/>
      <c r="AZE21" s="60"/>
      <c r="AZF21" s="60"/>
      <c r="AZG21" s="60"/>
      <c r="AZH21" s="60"/>
      <c r="AZI21" s="60"/>
      <c r="AZJ21" s="60"/>
      <c r="AZK21" s="60"/>
      <c r="AZL21" s="60"/>
      <c r="AZM21" s="60"/>
      <c r="AZN21" s="60"/>
      <c r="AZO21" s="60"/>
      <c r="AZP21" s="60"/>
      <c r="AZQ21" s="60"/>
      <c r="AZR21" s="60"/>
      <c r="AZS21" s="60"/>
      <c r="AZT21" s="60"/>
      <c r="AZU21" s="60"/>
      <c r="AZV21" s="60"/>
      <c r="AZW21" s="60"/>
      <c r="AZX21" s="60"/>
      <c r="AZY21" s="60"/>
      <c r="AZZ21" s="60"/>
      <c r="BAA21" s="60"/>
      <c r="BAB21" s="60"/>
      <c r="BAC21" s="60"/>
      <c r="BAD21" s="60"/>
      <c r="BAE21" s="60"/>
      <c r="BAF21" s="60"/>
      <c r="BAG21" s="60"/>
      <c r="BAH21" s="60"/>
      <c r="BAI21" s="60"/>
      <c r="BAJ21" s="60"/>
      <c r="BAK21" s="60"/>
      <c r="BAL21" s="60"/>
      <c r="BAM21" s="60"/>
      <c r="BAN21" s="60"/>
      <c r="BAO21" s="60"/>
      <c r="BAP21" s="60"/>
      <c r="BAQ21" s="60"/>
      <c r="BAR21" s="60"/>
      <c r="BAS21" s="60"/>
      <c r="BAT21" s="60"/>
      <c r="BAU21" s="60"/>
      <c r="BAV21" s="60"/>
      <c r="BAW21" s="60"/>
      <c r="BAX21" s="60"/>
      <c r="BAY21" s="60"/>
      <c r="BAZ21" s="60"/>
      <c r="BBA21" s="60"/>
      <c r="BBB21" s="60"/>
      <c r="BBC21" s="60"/>
      <c r="BBD21" s="60"/>
      <c r="BBE21" s="60"/>
      <c r="BBF21" s="60"/>
      <c r="BBG21" s="60"/>
      <c r="BBH21" s="60"/>
      <c r="BBI21" s="60"/>
      <c r="BBJ21" s="60"/>
      <c r="BBK21" s="60"/>
      <c r="BBL21" s="60"/>
      <c r="BBM21" s="60"/>
      <c r="BBN21" s="60"/>
      <c r="BBO21" s="60"/>
      <c r="BBP21" s="60"/>
      <c r="BBQ21" s="60"/>
      <c r="BBR21" s="60"/>
      <c r="BBS21" s="60"/>
      <c r="BBT21" s="60"/>
      <c r="BBU21" s="60"/>
      <c r="BBV21" s="60"/>
      <c r="BBW21" s="60"/>
      <c r="BBX21" s="60"/>
      <c r="BBY21" s="60"/>
      <c r="BBZ21" s="60"/>
      <c r="BCA21" s="60"/>
      <c r="BCB21" s="60"/>
      <c r="BCC21" s="60"/>
      <c r="BCD21" s="60"/>
      <c r="BCE21" s="60"/>
      <c r="BCF21" s="60"/>
      <c r="BCG21" s="60"/>
      <c r="BCH21" s="60"/>
      <c r="BCI21" s="60"/>
      <c r="BCJ21" s="60"/>
      <c r="BCK21" s="60"/>
      <c r="BCL21" s="60"/>
      <c r="BCM21" s="60"/>
      <c r="BCN21" s="60"/>
      <c r="BCO21" s="60"/>
      <c r="BCP21" s="60"/>
      <c r="BCQ21" s="60"/>
      <c r="BCR21" s="60"/>
      <c r="BCS21" s="60"/>
      <c r="BCT21" s="60"/>
      <c r="BCU21" s="60"/>
      <c r="BCV21" s="60"/>
      <c r="BCW21" s="60"/>
      <c r="BCX21" s="60"/>
      <c r="BCY21" s="60"/>
      <c r="BCZ21" s="60"/>
      <c r="BDA21" s="60"/>
      <c r="BDB21" s="60"/>
      <c r="BDC21" s="60"/>
      <c r="BDD21" s="60"/>
      <c r="BDE21" s="60"/>
      <c r="BDF21" s="60"/>
      <c r="BDG21" s="60"/>
      <c r="BDH21" s="60"/>
      <c r="BDI21" s="60"/>
      <c r="BDJ21" s="60"/>
      <c r="BDK21" s="60"/>
      <c r="BDL21" s="60"/>
      <c r="BDM21" s="60"/>
      <c r="BDN21" s="60"/>
      <c r="BDO21" s="60"/>
      <c r="BDP21" s="60"/>
      <c r="BDQ21" s="60"/>
      <c r="BDR21" s="60"/>
      <c r="BDS21" s="60"/>
      <c r="BDT21" s="60"/>
      <c r="BDU21" s="60"/>
      <c r="BDV21" s="60"/>
      <c r="BDW21" s="60"/>
      <c r="BDX21" s="60"/>
      <c r="BDY21" s="60"/>
      <c r="BDZ21" s="60"/>
      <c r="BEA21" s="60"/>
      <c r="BEB21" s="60"/>
      <c r="BEC21" s="60"/>
      <c r="BED21" s="60"/>
      <c r="BEE21" s="60"/>
      <c r="BEF21" s="60"/>
      <c r="BEG21" s="60"/>
      <c r="BEH21" s="60"/>
      <c r="BEI21" s="60"/>
      <c r="BEJ21" s="60"/>
      <c r="BEK21" s="60"/>
      <c r="BEL21" s="60"/>
      <c r="BEM21" s="60"/>
      <c r="BEN21" s="60"/>
      <c r="BEO21" s="60"/>
      <c r="BEP21" s="60"/>
      <c r="BEQ21" s="60"/>
      <c r="BER21" s="60"/>
      <c r="BES21" s="60"/>
      <c r="BET21" s="60"/>
      <c r="BEU21" s="60"/>
      <c r="BEV21" s="60"/>
      <c r="BEW21" s="60"/>
      <c r="BEX21" s="60"/>
      <c r="BEY21" s="60"/>
      <c r="BEZ21" s="60"/>
      <c r="BFA21" s="60"/>
      <c r="BFB21" s="60"/>
      <c r="BFC21" s="60"/>
      <c r="BFD21" s="60"/>
      <c r="BFE21" s="60"/>
      <c r="BFF21" s="60"/>
      <c r="BFG21" s="60"/>
      <c r="BFH21" s="60"/>
      <c r="BFI21" s="60"/>
      <c r="BFJ21" s="60"/>
      <c r="BFK21" s="60"/>
      <c r="BFL21" s="60"/>
      <c r="BFM21" s="60"/>
      <c r="BFN21" s="60"/>
      <c r="BFO21" s="60"/>
      <c r="BFP21" s="60"/>
      <c r="BFQ21" s="60"/>
      <c r="BFR21" s="60"/>
      <c r="BFS21" s="60"/>
      <c r="BFT21" s="60"/>
      <c r="BFU21" s="60"/>
      <c r="BFV21" s="60"/>
      <c r="BFW21" s="60"/>
      <c r="BFX21" s="60"/>
      <c r="BFY21" s="60"/>
      <c r="BFZ21" s="60"/>
      <c r="BGA21" s="60"/>
      <c r="BGB21" s="60"/>
      <c r="BGC21" s="60"/>
      <c r="BGD21" s="60"/>
      <c r="BGE21" s="60"/>
      <c r="BGF21" s="60"/>
      <c r="BGG21" s="60"/>
      <c r="BGH21" s="60"/>
      <c r="BGI21" s="60"/>
      <c r="BGJ21" s="60"/>
      <c r="BGK21" s="60"/>
      <c r="BGL21" s="60"/>
      <c r="BGM21" s="60"/>
      <c r="BGN21" s="60"/>
      <c r="BGO21" s="60"/>
      <c r="BGP21" s="60"/>
      <c r="BGQ21" s="60"/>
      <c r="BGR21" s="60"/>
      <c r="BGS21" s="60"/>
      <c r="BGT21" s="60"/>
      <c r="BGU21" s="60"/>
      <c r="BGV21" s="60"/>
      <c r="BGW21" s="60"/>
      <c r="BGX21" s="60"/>
      <c r="BGY21" s="60"/>
      <c r="BGZ21" s="60"/>
      <c r="BHA21" s="60"/>
      <c r="BHB21" s="60"/>
      <c r="BHC21" s="60"/>
      <c r="BHD21" s="60"/>
      <c r="BHE21" s="60"/>
      <c r="BHF21" s="60"/>
      <c r="BHG21" s="60"/>
      <c r="BHH21" s="60"/>
      <c r="BHI21" s="60"/>
      <c r="BHJ21" s="60"/>
      <c r="BHK21" s="60"/>
      <c r="BHL21" s="60"/>
      <c r="BHM21" s="60"/>
      <c r="BHN21" s="60"/>
      <c r="BHO21" s="60"/>
      <c r="BHP21" s="60"/>
      <c r="BHQ21" s="60"/>
      <c r="BHR21" s="60"/>
      <c r="BHS21" s="60"/>
      <c r="BHT21" s="60"/>
      <c r="BHU21" s="60"/>
      <c r="BHV21" s="60"/>
      <c r="BHW21" s="60"/>
      <c r="BHX21" s="60"/>
      <c r="BHY21" s="60"/>
      <c r="BHZ21" s="60"/>
      <c r="BIA21" s="60"/>
      <c r="BIB21" s="60"/>
      <c r="BIC21" s="60"/>
      <c r="BID21" s="60"/>
      <c r="BIE21" s="60"/>
      <c r="BIF21" s="60"/>
      <c r="BIG21" s="60"/>
      <c r="BIH21" s="60"/>
      <c r="BII21" s="60"/>
      <c r="BIJ21" s="60"/>
      <c r="BIK21" s="60"/>
      <c r="BIL21" s="60"/>
      <c r="BIM21" s="60"/>
      <c r="BIN21" s="60"/>
      <c r="BIO21" s="60"/>
      <c r="BIP21" s="60"/>
      <c r="BIQ21" s="60"/>
      <c r="BIR21" s="60"/>
      <c r="BIS21" s="60"/>
      <c r="BIT21" s="60"/>
      <c r="BIU21" s="60"/>
      <c r="BIV21" s="60"/>
      <c r="BIW21" s="60"/>
      <c r="BIX21" s="60"/>
      <c r="BIY21" s="60"/>
      <c r="BIZ21" s="60"/>
      <c r="BJA21" s="60"/>
      <c r="BJB21" s="60"/>
      <c r="BJC21" s="60"/>
      <c r="BJD21" s="60"/>
      <c r="BJE21" s="60"/>
      <c r="BJF21" s="60"/>
      <c r="BJG21" s="60"/>
      <c r="BJH21" s="60"/>
      <c r="BJI21" s="60"/>
      <c r="BJJ21" s="60"/>
      <c r="BJK21" s="60"/>
      <c r="BJL21" s="60"/>
      <c r="BJM21" s="60"/>
      <c r="BJN21" s="60"/>
      <c r="BJO21" s="60"/>
      <c r="BJP21" s="60"/>
      <c r="BJQ21" s="60"/>
      <c r="BJR21" s="60"/>
      <c r="BJS21" s="60"/>
      <c r="BJT21" s="60"/>
      <c r="BJU21" s="60"/>
      <c r="BJV21" s="60"/>
      <c r="BJW21" s="60"/>
      <c r="BJX21" s="60"/>
      <c r="BJY21" s="60"/>
      <c r="BJZ21" s="60"/>
      <c r="BKA21" s="60"/>
      <c r="BKB21" s="60"/>
      <c r="BKC21" s="60"/>
      <c r="BKD21" s="60"/>
      <c r="BKE21" s="60"/>
      <c r="BKF21" s="60"/>
      <c r="BKG21" s="60"/>
      <c r="BKH21" s="60"/>
      <c r="BKI21" s="60"/>
      <c r="BKJ21" s="60"/>
      <c r="BKK21" s="60"/>
      <c r="BKL21" s="60"/>
      <c r="BKM21" s="60"/>
      <c r="BKN21" s="60"/>
      <c r="BKO21" s="60"/>
      <c r="BKP21" s="60"/>
      <c r="BKQ21" s="60"/>
      <c r="BKR21" s="60"/>
      <c r="BKS21" s="60"/>
      <c r="BKT21" s="60"/>
      <c r="BKU21" s="60"/>
      <c r="BKV21" s="60"/>
      <c r="BKW21" s="60"/>
      <c r="BKX21" s="60"/>
      <c r="BKY21" s="60"/>
      <c r="BKZ21" s="60"/>
      <c r="BLA21" s="60"/>
      <c r="BLB21" s="60"/>
      <c r="BLC21" s="60"/>
      <c r="BLD21" s="60"/>
      <c r="BLE21" s="60"/>
      <c r="BLF21" s="60"/>
      <c r="BLG21" s="60"/>
      <c r="BLH21" s="60"/>
      <c r="BLI21" s="60"/>
      <c r="BLJ21" s="60"/>
      <c r="BLK21" s="60"/>
      <c r="BLL21" s="60"/>
      <c r="BLM21" s="60"/>
      <c r="BLN21" s="60"/>
      <c r="BLO21" s="60"/>
      <c r="BLP21" s="60"/>
      <c r="BLQ21" s="60"/>
      <c r="BLR21" s="60"/>
      <c r="BLS21" s="60"/>
      <c r="BLT21" s="60"/>
      <c r="BLU21" s="60"/>
      <c r="BLV21" s="60"/>
      <c r="BLW21" s="60"/>
      <c r="BLX21" s="60"/>
      <c r="BLY21" s="60"/>
      <c r="BLZ21" s="60"/>
      <c r="BMA21" s="60"/>
      <c r="BMB21" s="60"/>
      <c r="BMC21" s="60"/>
      <c r="BMD21" s="60"/>
      <c r="BME21" s="60"/>
      <c r="BMF21" s="60"/>
      <c r="BMG21" s="60"/>
      <c r="BMH21" s="60"/>
      <c r="BMI21" s="60"/>
      <c r="BMJ21" s="60"/>
      <c r="BMK21" s="60"/>
      <c r="BML21" s="60"/>
      <c r="BMM21" s="60"/>
      <c r="BMN21" s="60"/>
      <c r="BMO21" s="60"/>
      <c r="BMP21" s="60"/>
      <c r="BMQ21" s="60"/>
      <c r="BMR21" s="60"/>
      <c r="BMS21" s="60"/>
      <c r="BMT21" s="60"/>
      <c r="BMU21" s="60"/>
      <c r="BMV21" s="60"/>
      <c r="BMW21" s="60"/>
      <c r="BMX21" s="60"/>
      <c r="BMY21" s="60"/>
      <c r="BMZ21" s="60"/>
      <c r="BNA21" s="60"/>
      <c r="BNB21" s="60"/>
      <c r="BNC21" s="60"/>
      <c r="BND21" s="60"/>
      <c r="BNE21" s="60"/>
      <c r="BNF21" s="60"/>
      <c r="BNG21" s="60"/>
      <c r="BNH21" s="60"/>
      <c r="BNI21" s="60"/>
      <c r="BNJ21" s="60"/>
      <c r="BNK21" s="60"/>
      <c r="BNL21" s="60"/>
      <c r="BNM21" s="60"/>
      <c r="BNN21" s="60"/>
      <c r="BNO21" s="60"/>
      <c r="BNP21" s="60"/>
      <c r="BNQ21" s="60"/>
      <c r="BNR21" s="60"/>
      <c r="BNS21" s="60"/>
      <c r="BNT21" s="60"/>
      <c r="BNU21" s="60"/>
      <c r="BNV21" s="60"/>
      <c r="BNW21" s="60"/>
      <c r="BNX21" s="60"/>
      <c r="BNY21" s="60"/>
      <c r="BNZ21" s="60"/>
      <c r="BOA21" s="60"/>
      <c r="BOB21" s="60"/>
      <c r="BOC21" s="60"/>
      <c r="BOD21" s="60"/>
      <c r="BOE21" s="60"/>
      <c r="BOF21" s="60"/>
      <c r="BOG21" s="60"/>
      <c r="BOH21" s="60"/>
      <c r="BOI21" s="60"/>
      <c r="BOJ21" s="60"/>
      <c r="BOK21" s="60"/>
      <c r="BOL21" s="60"/>
      <c r="BOM21" s="60"/>
      <c r="BON21" s="60"/>
      <c r="BOO21" s="60"/>
      <c r="BOP21" s="60"/>
      <c r="BOQ21" s="60"/>
      <c r="BOR21" s="60"/>
      <c r="BOS21" s="60"/>
      <c r="BOT21" s="60"/>
      <c r="BOU21" s="60"/>
      <c r="BOV21" s="60"/>
      <c r="BOW21" s="60"/>
      <c r="BOX21" s="60"/>
      <c r="BOY21" s="60"/>
      <c r="BOZ21" s="60"/>
      <c r="BPA21" s="60"/>
      <c r="BPB21" s="60"/>
      <c r="BPC21" s="60"/>
      <c r="BPD21" s="60"/>
      <c r="BPE21" s="60"/>
      <c r="BPF21" s="60"/>
      <c r="BPG21" s="60"/>
      <c r="BPH21" s="60"/>
      <c r="BPI21" s="60"/>
      <c r="BPJ21" s="60"/>
      <c r="BPK21" s="60"/>
      <c r="BPL21" s="60"/>
      <c r="BPM21" s="60"/>
      <c r="BPN21" s="60"/>
      <c r="BPO21" s="60"/>
      <c r="BPP21" s="60"/>
      <c r="BPQ21" s="60"/>
      <c r="BPR21" s="60"/>
      <c r="BPS21" s="60"/>
      <c r="BPT21" s="60"/>
      <c r="BPU21" s="60"/>
      <c r="BPV21" s="60"/>
      <c r="BPW21" s="60"/>
      <c r="BPX21" s="60"/>
      <c r="BPY21" s="60"/>
      <c r="BPZ21" s="60"/>
      <c r="BQA21" s="60"/>
      <c r="BQB21" s="60"/>
      <c r="BQC21" s="60"/>
      <c r="BQD21" s="60"/>
      <c r="BQE21" s="60"/>
      <c r="BQF21" s="60"/>
      <c r="BQG21" s="60"/>
      <c r="BQH21" s="60"/>
      <c r="BQI21" s="60"/>
      <c r="BQJ21" s="60"/>
      <c r="BQK21" s="60"/>
      <c r="BQL21" s="60"/>
      <c r="BQM21" s="60"/>
      <c r="BQN21" s="60"/>
      <c r="BQO21" s="60"/>
      <c r="BQP21" s="60"/>
      <c r="BQQ21" s="60"/>
      <c r="BQR21" s="60"/>
      <c r="BQS21" s="60"/>
      <c r="BQT21" s="60"/>
      <c r="BQU21" s="60"/>
      <c r="BQV21" s="60"/>
      <c r="BQW21" s="60"/>
      <c r="BQX21" s="60"/>
      <c r="BQY21" s="60"/>
      <c r="BQZ21" s="60"/>
      <c r="BRA21" s="60"/>
      <c r="BRB21" s="60"/>
      <c r="BRC21" s="60"/>
      <c r="BRD21" s="60"/>
      <c r="BRE21" s="60"/>
      <c r="BRF21" s="60"/>
      <c r="BRG21" s="60"/>
      <c r="BRH21" s="60"/>
      <c r="BRI21" s="60"/>
      <c r="BRJ21" s="60"/>
      <c r="BRK21" s="60"/>
      <c r="BRL21" s="60"/>
      <c r="BRM21" s="60"/>
      <c r="BRN21" s="60"/>
      <c r="BRO21" s="60"/>
      <c r="BRP21" s="60"/>
      <c r="BRQ21" s="60"/>
      <c r="BRR21" s="60"/>
      <c r="BRS21" s="60"/>
      <c r="BRT21" s="60"/>
      <c r="BRU21" s="60"/>
      <c r="BRV21" s="60"/>
      <c r="BRW21" s="60"/>
      <c r="BRX21" s="60"/>
      <c r="BRY21" s="60"/>
      <c r="BRZ21" s="60"/>
      <c r="BSA21" s="60"/>
      <c r="BSB21" s="60"/>
      <c r="BSC21" s="60"/>
      <c r="BSD21" s="60"/>
      <c r="BSE21" s="60"/>
      <c r="BSF21" s="60"/>
      <c r="BSG21" s="60"/>
      <c r="BSH21" s="60"/>
      <c r="BSI21" s="60"/>
      <c r="BSJ21" s="60"/>
      <c r="BSK21" s="60"/>
      <c r="BSL21" s="60"/>
      <c r="BSM21" s="60"/>
      <c r="BSN21" s="60"/>
      <c r="BSO21" s="60"/>
      <c r="BSP21" s="60"/>
      <c r="BSQ21" s="60"/>
      <c r="BSR21" s="60"/>
      <c r="BSS21" s="60"/>
      <c r="BST21" s="60"/>
      <c r="BSU21" s="60"/>
      <c r="BSV21" s="60"/>
      <c r="BSW21" s="60"/>
      <c r="BSX21" s="60"/>
      <c r="BSY21" s="60"/>
      <c r="BSZ21" s="60"/>
      <c r="BTA21" s="60"/>
      <c r="BTB21" s="60"/>
      <c r="BTC21" s="60"/>
      <c r="BTD21" s="60"/>
      <c r="BTE21" s="60"/>
      <c r="BTF21" s="60"/>
      <c r="BTG21" s="60"/>
      <c r="BTH21" s="60"/>
      <c r="BTI21" s="60"/>
      <c r="BTJ21" s="60"/>
      <c r="BTK21" s="60"/>
      <c r="BTL21" s="60"/>
      <c r="BTM21" s="60"/>
      <c r="BTN21" s="60"/>
      <c r="BTO21" s="60"/>
      <c r="BTP21" s="60"/>
      <c r="BTQ21" s="60"/>
      <c r="BTR21" s="60"/>
      <c r="BTS21" s="60"/>
      <c r="BTT21" s="60"/>
      <c r="BTU21" s="60"/>
      <c r="BTV21" s="60"/>
      <c r="BTW21" s="60"/>
      <c r="BTX21" s="60"/>
      <c r="BTY21" s="60"/>
      <c r="BTZ21" s="60"/>
      <c r="BUA21" s="60"/>
      <c r="BUB21" s="60"/>
      <c r="BUC21" s="60"/>
      <c r="BUD21" s="60"/>
      <c r="BUE21" s="60"/>
      <c r="BUF21" s="60"/>
      <c r="BUG21" s="60"/>
      <c r="BUH21" s="60"/>
      <c r="BUI21" s="60"/>
      <c r="BUJ21" s="60"/>
      <c r="BUK21" s="60"/>
      <c r="BUL21" s="60"/>
      <c r="BUM21" s="60"/>
      <c r="BUN21" s="60"/>
      <c r="BUO21" s="60"/>
      <c r="BUP21" s="60"/>
      <c r="BUQ21" s="60"/>
      <c r="BUR21" s="60"/>
      <c r="BUS21" s="60"/>
      <c r="BUT21" s="60"/>
      <c r="BUU21" s="60"/>
      <c r="BUV21" s="60"/>
      <c r="BUW21" s="60"/>
      <c r="BUX21" s="60"/>
      <c r="BUY21" s="60"/>
      <c r="BUZ21" s="60"/>
      <c r="BVA21" s="60"/>
      <c r="BVB21" s="60"/>
      <c r="BVC21" s="60"/>
      <c r="BVD21" s="60"/>
      <c r="BVE21" s="60"/>
      <c r="BVF21" s="60"/>
      <c r="BVG21" s="60"/>
      <c r="BVH21" s="60"/>
      <c r="BVI21" s="60"/>
      <c r="BVJ21" s="60"/>
      <c r="BVK21" s="60"/>
      <c r="BVL21" s="60"/>
      <c r="BVM21" s="60"/>
      <c r="BVN21" s="60"/>
      <c r="BVO21" s="60"/>
      <c r="BVP21" s="60"/>
      <c r="BVQ21" s="60"/>
      <c r="BVR21" s="60"/>
      <c r="BVS21" s="60"/>
      <c r="BVT21" s="60"/>
      <c r="BVU21" s="60"/>
      <c r="BVV21" s="60"/>
      <c r="BVW21" s="60"/>
      <c r="BVX21" s="60"/>
      <c r="BVY21" s="60"/>
      <c r="BVZ21" s="60"/>
      <c r="BWA21" s="60"/>
      <c r="BWB21" s="60"/>
      <c r="BWC21" s="60"/>
      <c r="BWD21" s="60"/>
      <c r="BWE21" s="60"/>
      <c r="BWF21" s="60"/>
      <c r="BWG21" s="60"/>
      <c r="BWH21" s="60"/>
      <c r="BWI21" s="60"/>
      <c r="BWJ21" s="60"/>
      <c r="BWK21" s="60"/>
      <c r="BWL21" s="60"/>
    </row>
    <row r="22" spans="1:1962" s="61" customFormat="1">
      <c r="A22" s="70" t="s">
        <v>227</v>
      </c>
      <c r="B22" s="70">
        <v>250000</v>
      </c>
      <c r="C22" s="70">
        <v>250000</v>
      </c>
      <c r="D22" s="70">
        <v>250000</v>
      </c>
      <c r="E22" s="69"/>
      <c r="F22" s="70" t="s">
        <v>227</v>
      </c>
      <c r="G22" s="70">
        <v>250000</v>
      </c>
      <c r="H22" s="70">
        <v>250000</v>
      </c>
      <c r="I22" s="70">
        <v>250000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60"/>
      <c r="IU22" s="60"/>
      <c r="IV22" s="60"/>
      <c r="IW22" s="60"/>
      <c r="IX22" s="60"/>
      <c r="IY22" s="60"/>
      <c r="IZ22" s="60"/>
      <c r="JA22" s="60"/>
      <c r="JB22" s="60"/>
      <c r="JC22" s="60"/>
      <c r="JD22" s="60"/>
      <c r="JE22" s="60"/>
      <c r="JF22" s="60"/>
      <c r="JG22" s="60"/>
      <c r="JH22" s="60"/>
      <c r="JI22" s="60"/>
      <c r="JJ22" s="60"/>
      <c r="JK22" s="60"/>
      <c r="JL22" s="60"/>
      <c r="JM22" s="60"/>
      <c r="JN22" s="60"/>
      <c r="JO22" s="60"/>
      <c r="JP22" s="60"/>
      <c r="JQ22" s="60"/>
      <c r="JR22" s="60"/>
      <c r="JS22" s="60"/>
      <c r="JT22" s="60"/>
      <c r="JU22" s="60"/>
      <c r="JV22" s="60"/>
      <c r="JW22" s="60"/>
      <c r="JX22" s="60"/>
      <c r="JY22" s="60"/>
      <c r="JZ22" s="60"/>
      <c r="KA22" s="60"/>
      <c r="KB22" s="60"/>
      <c r="KC22" s="60"/>
      <c r="KD22" s="60"/>
      <c r="KE22" s="60"/>
      <c r="KF22" s="60"/>
      <c r="KG22" s="60"/>
      <c r="KH22" s="60"/>
      <c r="KI22" s="60"/>
      <c r="KJ22" s="60"/>
      <c r="KK22" s="60"/>
      <c r="KL22" s="60"/>
      <c r="KM22" s="60"/>
      <c r="KN22" s="60"/>
      <c r="KO22" s="60"/>
      <c r="KP22" s="60"/>
      <c r="KQ22" s="60"/>
      <c r="KR22" s="60"/>
      <c r="KS22" s="60"/>
      <c r="KT22" s="60"/>
      <c r="KU22" s="60"/>
      <c r="KV22" s="60"/>
      <c r="KW22" s="60"/>
      <c r="KX22" s="60"/>
      <c r="KY22" s="60"/>
      <c r="KZ22" s="60"/>
      <c r="LA22" s="60"/>
      <c r="LB22" s="60"/>
      <c r="LC22" s="60"/>
      <c r="LD22" s="60"/>
      <c r="LE22" s="60"/>
      <c r="LF22" s="60"/>
      <c r="LG22" s="60"/>
      <c r="LH22" s="60"/>
      <c r="LI22" s="60"/>
      <c r="LJ22" s="60"/>
      <c r="LK22" s="60"/>
      <c r="LL22" s="60"/>
      <c r="LM22" s="60"/>
      <c r="LN22" s="60"/>
      <c r="LO22" s="60"/>
      <c r="LP22" s="60"/>
      <c r="LQ22" s="60"/>
      <c r="LR22" s="60"/>
      <c r="LS22" s="60"/>
      <c r="LT22" s="60"/>
      <c r="LU22" s="60"/>
      <c r="LV22" s="60"/>
      <c r="LW22" s="60"/>
      <c r="LX22" s="60"/>
      <c r="LY22" s="60"/>
      <c r="LZ22" s="60"/>
      <c r="MA22" s="60"/>
      <c r="MB22" s="60"/>
      <c r="MC22" s="60"/>
      <c r="MD22" s="60"/>
      <c r="ME22" s="60"/>
      <c r="MF22" s="60"/>
      <c r="MG22" s="60"/>
      <c r="MH22" s="60"/>
      <c r="MI22" s="60"/>
      <c r="MJ22" s="60"/>
      <c r="MK22" s="60"/>
      <c r="ML22" s="60"/>
      <c r="MM22" s="60"/>
      <c r="MN22" s="60"/>
      <c r="MO22" s="60"/>
      <c r="MP22" s="60"/>
      <c r="MQ22" s="60"/>
      <c r="MR22" s="60"/>
      <c r="MS22" s="60"/>
      <c r="MT22" s="60"/>
      <c r="MU22" s="60"/>
      <c r="MV22" s="60"/>
      <c r="MW22" s="60"/>
      <c r="MX22" s="60"/>
      <c r="MY22" s="60"/>
      <c r="MZ22" s="60"/>
      <c r="NA22" s="60"/>
      <c r="NB22" s="60"/>
      <c r="NC22" s="60"/>
      <c r="ND22" s="60"/>
      <c r="NE22" s="60"/>
      <c r="NF22" s="60"/>
      <c r="NG22" s="60"/>
      <c r="NH22" s="60"/>
      <c r="NI22" s="60"/>
      <c r="NJ22" s="60"/>
      <c r="NK22" s="60"/>
      <c r="NL22" s="60"/>
      <c r="NM22" s="60"/>
      <c r="NN22" s="60"/>
      <c r="NO22" s="60"/>
      <c r="NP22" s="60"/>
      <c r="NQ22" s="60"/>
      <c r="NR22" s="60"/>
      <c r="NS22" s="60"/>
      <c r="NT22" s="60"/>
      <c r="NU22" s="60"/>
      <c r="NV22" s="60"/>
      <c r="NW22" s="60"/>
      <c r="NX22" s="60"/>
      <c r="NY22" s="60"/>
      <c r="NZ22" s="60"/>
      <c r="OA22" s="60"/>
      <c r="OB22" s="60"/>
      <c r="OC22" s="60"/>
      <c r="OD22" s="60"/>
      <c r="OE22" s="60"/>
      <c r="OF22" s="60"/>
      <c r="OG22" s="60"/>
      <c r="OH22" s="60"/>
      <c r="OI22" s="60"/>
      <c r="OJ22" s="60"/>
      <c r="OK22" s="60"/>
      <c r="OL22" s="60"/>
      <c r="OM22" s="60"/>
      <c r="ON22" s="60"/>
      <c r="OO22" s="60"/>
      <c r="OP22" s="60"/>
      <c r="OQ22" s="60"/>
      <c r="OR22" s="60"/>
      <c r="OS22" s="60"/>
      <c r="OT22" s="60"/>
      <c r="OU22" s="60"/>
      <c r="OV22" s="60"/>
      <c r="OW22" s="60"/>
      <c r="OX22" s="60"/>
      <c r="OY22" s="60"/>
      <c r="OZ22" s="60"/>
      <c r="PA22" s="60"/>
      <c r="PB22" s="60"/>
      <c r="PC22" s="60"/>
      <c r="PD22" s="60"/>
      <c r="PE22" s="60"/>
      <c r="PF22" s="60"/>
      <c r="PG22" s="60"/>
      <c r="PH22" s="60"/>
      <c r="PI22" s="60"/>
      <c r="PJ22" s="60"/>
      <c r="PK22" s="60"/>
      <c r="PL22" s="60"/>
      <c r="PM22" s="60"/>
      <c r="PN22" s="60"/>
      <c r="PO22" s="60"/>
      <c r="PP22" s="60"/>
      <c r="PQ22" s="60"/>
      <c r="PR22" s="60"/>
      <c r="PS22" s="60"/>
      <c r="PT22" s="60"/>
      <c r="PU22" s="60"/>
      <c r="PV22" s="60"/>
      <c r="PW22" s="60"/>
      <c r="PX22" s="60"/>
      <c r="PY22" s="60"/>
      <c r="PZ22" s="60"/>
      <c r="QA22" s="60"/>
      <c r="QB22" s="60"/>
      <c r="QC22" s="60"/>
      <c r="QD22" s="60"/>
      <c r="QE22" s="60"/>
      <c r="QF22" s="60"/>
      <c r="QG22" s="60"/>
      <c r="QH22" s="60"/>
      <c r="QI22" s="60"/>
      <c r="QJ22" s="60"/>
      <c r="QK22" s="60"/>
      <c r="QL22" s="60"/>
      <c r="QM22" s="60"/>
      <c r="QN22" s="60"/>
      <c r="QO22" s="60"/>
      <c r="QP22" s="60"/>
      <c r="QQ22" s="60"/>
      <c r="QR22" s="60"/>
      <c r="QS22" s="60"/>
      <c r="QT22" s="60"/>
      <c r="QU22" s="60"/>
      <c r="QV22" s="60"/>
      <c r="QW22" s="60"/>
      <c r="QX22" s="60"/>
      <c r="QY22" s="60"/>
      <c r="QZ22" s="60"/>
      <c r="RA22" s="60"/>
      <c r="RB22" s="60"/>
      <c r="RC22" s="60"/>
      <c r="RD22" s="60"/>
      <c r="RE22" s="60"/>
      <c r="RF22" s="60"/>
      <c r="RG22" s="60"/>
      <c r="RH22" s="60"/>
      <c r="RI22" s="60"/>
      <c r="RJ22" s="60"/>
      <c r="RK22" s="60"/>
      <c r="RL22" s="60"/>
      <c r="RM22" s="60"/>
      <c r="RN22" s="60"/>
      <c r="RO22" s="60"/>
      <c r="RP22" s="60"/>
      <c r="RQ22" s="60"/>
      <c r="RR22" s="60"/>
      <c r="RS22" s="60"/>
      <c r="RT22" s="60"/>
      <c r="RU22" s="60"/>
      <c r="RV22" s="60"/>
      <c r="RW22" s="60"/>
      <c r="RX22" s="60"/>
      <c r="RY22" s="60"/>
      <c r="RZ22" s="60"/>
      <c r="SA22" s="60"/>
      <c r="SB22" s="60"/>
      <c r="SC22" s="60"/>
      <c r="SD22" s="60"/>
      <c r="SE22" s="60"/>
      <c r="SF22" s="60"/>
      <c r="SG22" s="60"/>
      <c r="SH22" s="60"/>
      <c r="SI22" s="60"/>
      <c r="SJ22" s="60"/>
      <c r="SK22" s="60"/>
      <c r="SL22" s="60"/>
      <c r="SM22" s="60"/>
      <c r="SN22" s="60"/>
      <c r="SO22" s="60"/>
      <c r="SP22" s="60"/>
      <c r="SQ22" s="60"/>
      <c r="SR22" s="60"/>
      <c r="SS22" s="60"/>
      <c r="ST22" s="60"/>
      <c r="SU22" s="60"/>
      <c r="SV22" s="60"/>
      <c r="SW22" s="60"/>
      <c r="SX22" s="60"/>
      <c r="SY22" s="60"/>
      <c r="SZ22" s="60"/>
      <c r="TA22" s="60"/>
      <c r="TB22" s="60"/>
      <c r="TC22" s="60"/>
      <c r="TD22" s="60"/>
      <c r="TE22" s="60"/>
      <c r="TF22" s="60"/>
      <c r="TG22" s="60"/>
      <c r="TH22" s="60"/>
      <c r="TI22" s="60"/>
      <c r="TJ22" s="60"/>
      <c r="TK22" s="60"/>
      <c r="TL22" s="60"/>
      <c r="TM22" s="60"/>
      <c r="TN22" s="60"/>
      <c r="TO22" s="60"/>
      <c r="TP22" s="60"/>
      <c r="TQ22" s="60"/>
      <c r="TR22" s="60"/>
      <c r="TS22" s="60"/>
      <c r="TT22" s="60"/>
      <c r="TU22" s="60"/>
      <c r="TV22" s="60"/>
      <c r="TW22" s="60"/>
      <c r="TX22" s="60"/>
      <c r="TY22" s="60"/>
      <c r="TZ22" s="60"/>
      <c r="UA22" s="60"/>
      <c r="UB22" s="60"/>
      <c r="UC22" s="60"/>
      <c r="UD22" s="60"/>
      <c r="UE22" s="60"/>
      <c r="UF22" s="60"/>
      <c r="UG22" s="60"/>
      <c r="UH22" s="60"/>
      <c r="UI22" s="60"/>
      <c r="UJ22" s="60"/>
      <c r="UK22" s="60"/>
      <c r="UL22" s="60"/>
      <c r="UM22" s="60"/>
      <c r="UN22" s="60"/>
      <c r="UO22" s="60"/>
      <c r="UP22" s="60"/>
      <c r="UQ22" s="60"/>
      <c r="UR22" s="60"/>
      <c r="US22" s="60"/>
      <c r="UT22" s="60"/>
      <c r="UU22" s="60"/>
      <c r="UV22" s="60"/>
      <c r="UW22" s="60"/>
      <c r="UX22" s="60"/>
      <c r="UY22" s="60"/>
      <c r="UZ22" s="60"/>
      <c r="VA22" s="60"/>
      <c r="VB22" s="60"/>
      <c r="VC22" s="60"/>
      <c r="VD22" s="60"/>
      <c r="VE22" s="60"/>
      <c r="VF22" s="60"/>
      <c r="VG22" s="60"/>
      <c r="VH22" s="60"/>
      <c r="VI22" s="60"/>
      <c r="VJ22" s="60"/>
      <c r="VK22" s="60"/>
      <c r="VL22" s="60"/>
      <c r="VM22" s="60"/>
      <c r="VN22" s="60"/>
      <c r="VO22" s="60"/>
      <c r="VP22" s="60"/>
      <c r="VQ22" s="60"/>
      <c r="VR22" s="60"/>
      <c r="VS22" s="60"/>
      <c r="VT22" s="60"/>
      <c r="VU22" s="60"/>
      <c r="VV22" s="60"/>
      <c r="VW22" s="60"/>
      <c r="VX22" s="60"/>
      <c r="VY22" s="60"/>
      <c r="VZ22" s="60"/>
      <c r="WA22" s="60"/>
      <c r="WB22" s="60"/>
      <c r="WC22" s="60"/>
      <c r="WD22" s="60"/>
      <c r="WE22" s="60"/>
      <c r="WF22" s="60"/>
      <c r="WG22" s="60"/>
      <c r="WH22" s="60"/>
      <c r="WI22" s="60"/>
      <c r="WJ22" s="60"/>
      <c r="WK22" s="60"/>
      <c r="WL22" s="60"/>
      <c r="WM22" s="60"/>
      <c r="WN22" s="60"/>
      <c r="WO22" s="60"/>
      <c r="WP22" s="60"/>
      <c r="WQ22" s="60"/>
      <c r="WR22" s="60"/>
      <c r="WS22" s="60"/>
      <c r="WT22" s="60"/>
      <c r="WU22" s="60"/>
      <c r="WV22" s="60"/>
      <c r="WW22" s="60"/>
      <c r="WX22" s="60"/>
      <c r="WY22" s="60"/>
      <c r="WZ22" s="60"/>
      <c r="XA22" s="60"/>
      <c r="XB22" s="60"/>
      <c r="XC22" s="60"/>
      <c r="XD22" s="60"/>
      <c r="XE22" s="60"/>
      <c r="XF22" s="60"/>
      <c r="XG22" s="60"/>
      <c r="XH22" s="60"/>
      <c r="XI22" s="60"/>
      <c r="XJ22" s="60"/>
      <c r="XK22" s="60"/>
      <c r="XL22" s="60"/>
      <c r="XM22" s="60"/>
      <c r="XN22" s="60"/>
      <c r="XO22" s="60"/>
      <c r="XP22" s="60"/>
      <c r="XQ22" s="60"/>
      <c r="XR22" s="60"/>
      <c r="XS22" s="60"/>
      <c r="XT22" s="60"/>
      <c r="XU22" s="60"/>
      <c r="XV22" s="60"/>
      <c r="XW22" s="60"/>
      <c r="XX22" s="60"/>
      <c r="XY22" s="60"/>
      <c r="XZ22" s="60"/>
      <c r="YA22" s="60"/>
      <c r="YB22" s="60"/>
      <c r="YC22" s="60"/>
      <c r="YD22" s="60"/>
      <c r="YE22" s="60"/>
      <c r="YF22" s="60"/>
      <c r="YG22" s="60"/>
      <c r="YH22" s="60"/>
      <c r="YI22" s="60"/>
      <c r="YJ22" s="60"/>
      <c r="YK22" s="60"/>
      <c r="YL22" s="60"/>
      <c r="YM22" s="60"/>
      <c r="YN22" s="60"/>
      <c r="YO22" s="60"/>
      <c r="YP22" s="60"/>
      <c r="YQ22" s="60"/>
      <c r="YR22" s="60"/>
      <c r="YS22" s="60"/>
      <c r="YT22" s="60"/>
      <c r="YU22" s="60"/>
      <c r="YV22" s="60"/>
      <c r="YW22" s="60"/>
      <c r="YX22" s="60"/>
      <c r="YY22" s="60"/>
      <c r="YZ22" s="60"/>
      <c r="ZA22" s="60"/>
      <c r="ZB22" s="60"/>
      <c r="ZC22" s="60"/>
      <c r="ZD22" s="60"/>
      <c r="ZE22" s="60"/>
      <c r="ZF22" s="60"/>
      <c r="ZG22" s="60"/>
      <c r="ZH22" s="60"/>
      <c r="ZI22" s="60"/>
      <c r="ZJ22" s="60"/>
      <c r="ZK22" s="60"/>
      <c r="ZL22" s="60"/>
      <c r="ZM22" s="60"/>
      <c r="ZN22" s="60"/>
      <c r="ZO22" s="60"/>
      <c r="ZP22" s="60"/>
      <c r="ZQ22" s="60"/>
      <c r="ZR22" s="60"/>
      <c r="ZS22" s="60"/>
      <c r="ZT22" s="60"/>
      <c r="ZU22" s="60"/>
      <c r="ZV22" s="60"/>
      <c r="ZW22" s="60"/>
      <c r="ZX22" s="60"/>
      <c r="ZY22" s="60"/>
      <c r="ZZ22" s="60"/>
      <c r="AAA22" s="60"/>
      <c r="AAB22" s="60"/>
      <c r="AAC22" s="60"/>
      <c r="AAD22" s="60"/>
      <c r="AAE22" s="60"/>
      <c r="AAF22" s="60"/>
      <c r="AAG22" s="60"/>
      <c r="AAH22" s="60"/>
      <c r="AAI22" s="60"/>
      <c r="AAJ22" s="60"/>
      <c r="AAK22" s="60"/>
      <c r="AAL22" s="60"/>
      <c r="AAM22" s="60"/>
      <c r="AAN22" s="60"/>
      <c r="AAO22" s="60"/>
      <c r="AAP22" s="60"/>
      <c r="AAQ22" s="60"/>
      <c r="AAR22" s="60"/>
      <c r="AAS22" s="60"/>
      <c r="AAT22" s="60"/>
      <c r="AAU22" s="60"/>
      <c r="AAV22" s="60"/>
      <c r="AAW22" s="60"/>
      <c r="AAX22" s="60"/>
      <c r="AAY22" s="60"/>
      <c r="AAZ22" s="60"/>
      <c r="ABA22" s="60"/>
      <c r="ABB22" s="60"/>
      <c r="ABC22" s="60"/>
      <c r="ABD22" s="60"/>
      <c r="ABE22" s="60"/>
      <c r="ABF22" s="60"/>
      <c r="ABG22" s="60"/>
      <c r="ABH22" s="60"/>
      <c r="ABI22" s="60"/>
      <c r="ABJ22" s="60"/>
      <c r="ABK22" s="60"/>
      <c r="ABL22" s="60"/>
      <c r="ABM22" s="60"/>
      <c r="ABN22" s="60"/>
      <c r="ABO22" s="60"/>
      <c r="ABP22" s="60"/>
      <c r="ABQ22" s="60"/>
      <c r="ABR22" s="60"/>
      <c r="ABS22" s="60"/>
      <c r="ABT22" s="60"/>
      <c r="ABU22" s="60"/>
      <c r="ABV22" s="60"/>
      <c r="ABW22" s="60"/>
      <c r="ABX22" s="60"/>
      <c r="ABY22" s="60"/>
      <c r="ABZ22" s="60"/>
      <c r="ACA22" s="60"/>
      <c r="ACB22" s="60"/>
      <c r="ACC22" s="60"/>
      <c r="ACD22" s="60"/>
      <c r="ACE22" s="60"/>
      <c r="ACF22" s="60"/>
      <c r="ACG22" s="60"/>
      <c r="ACH22" s="60"/>
      <c r="ACI22" s="60"/>
      <c r="ACJ22" s="60"/>
      <c r="ACK22" s="60"/>
      <c r="ACL22" s="60"/>
      <c r="ACM22" s="60"/>
      <c r="ACN22" s="60"/>
      <c r="ACO22" s="60"/>
      <c r="ACP22" s="60"/>
      <c r="ACQ22" s="60"/>
      <c r="ACR22" s="60"/>
      <c r="ACS22" s="60"/>
      <c r="ACT22" s="60"/>
      <c r="ACU22" s="60"/>
      <c r="ACV22" s="60"/>
      <c r="ACW22" s="60"/>
      <c r="ACX22" s="60"/>
      <c r="ACY22" s="60"/>
      <c r="ACZ22" s="60"/>
      <c r="ADA22" s="60"/>
      <c r="ADB22" s="60"/>
      <c r="ADC22" s="60"/>
      <c r="ADD22" s="60"/>
      <c r="ADE22" s="60"/>
      <c r="ADF22" s="60"/>
      <c r="ADG22" s="60"/>
      <c r="ADH22" s="60"/>
      <c r="ADI22" s="60"/>
      <c r="ADJ22" s="60"/>
      <c r="ADK22" s="60"/>
      <c r="ADL22" s="60"/>
      <c r="ADM22" s="60"/>
      <c r="ADN22" s="60"/>
      <c r="ADO22" s="60"/>
      <c r="ADP22" s="60"/>
      <c r="ADQ22" s="60"/>
      <c r="ADR22" s="60"/>
      <c r="ADS22" s="60"/>
      <c r="ADT22" s="60"/>
      <c r="ADU22" s="60"/>
      <c r="ADV22" s="60"/>
      <c r="ADW22" s="60"/>
      <c r="ADX22" s="60"/>
      <c r="ADY22" s="60"/>
      <c r="ADZ22" s="60"/>
      <c r="AEA22" s="60"/>
      <c r="AEB22" s="60"/>
      <c r="AEC22" s="60"/>
      <c r="AED22" s="60"/>
      <c r="AEE22" s="60"/>
      <c r="AEF22" s="60"/>
      <c r="AEG22" s="60"/>
      <c r="AEH22" s="60"/>
      <c r="AEI22" s="60"/>
      <c r="AEJ22" s="60"/>
      <c r="AEK22" s="60"/>
      <c r="AEL22" s="60"/>
      <c r="AEM22" s="60"/>
      <c r="AEN22" s="60"/>
      <c r="AEO22" s="60"/>
      <c r="AEP22" s="60"/>
      <c r="AEQ22" s="60"/>
      <c r="AER22" s="60"/>
      <c r="AES22" s="60"/>
      <c r="AET22" s="60"/>
      <c r="AEU22" s="60"/>
      <c r="AEV22" s="60"/>
      <c r="AEW22" s="60"/>
      <c r="AEX22" s="60"/>
      <c r="AEY22" s="60"/>
      <c r="AEZ22" s="60"/>
      <c r="AFA22" s="60"/>
      <c r="AFB22" s="60"/>
      <c r="AFC22" s="60"/>
      <c r="AFD22" s="60"/>
      <c r="AFE22" s="60"/>
      <c r="AFF22" s="60"/>
      <c r="AFG22" s="60"/>
      <c r="AFH22" s="60"/>
      <c r="AFI22" s="60"/>
      <c r="AFJ22" s="60"/>
      <c r="AFK22" s="60"/>
      <c r="AFL22" s="60"/>
      <c r="AFM22" s="60"/>
      <c r="AFN22" s="60"/>
      <c r="AFO22" s="60"/>
      <c r="AFP22" s="60"/>
      <c r="AFQ22" s="60"/>
      <c r="AFR22" s="60"/>
      <c r="AFS22" s="60"/>
      <c r="AFT22" s="60"/>
      <c r="AFU22" s="60"/>
      <c r="AFV22" s="60"/>
      <c r="AFW22" s="60"/>
      <c r="AFX22" s="60"/>
      <c r="AFY22" s="60"/>
      <c r="AFZ22" s="60"/>
      <c r="AGA22" s="60"/>
      <c r="AGB22" s="60"/>
      <c r="AGC22" s="60"/>
      <c r="AGD22" s="60"/>
      <c r="AGE22" s="60"/>
      <c r="AGF22" s="60"/>
      <c r="AGG22" s="60"/>
      <c r="AGH22" s="60"/>
      <c r="AGI22" s="60"/>
      <c r="AGJ22" s="60"/>
      <c r="AGK22" s="60"/>
      <c r="AGL22" s="60"/>
      <c r="AGM22" s="60"/>
      <c r="AGN22" s="60"/>
      <c r="AGO22" s="60"/>
      <c r="AGP22" s="60"/>
      <c r="AGQ22" s="60"/>
      <c r="AGR22" s="60"/>
      <c r="AGS22" s="60"/>
      <c r="AGT22" s="60"/>
      <c r="AGU22" s="60"/>
      <c r="AGV22" s="60"/>
      <c r="AGW22" s="60"/>
      <c r="AGX22" s="60"/>
      <c r="AGY22" s="60"/>
      <c r="AGZ22" s="60"/>
      <c r="AHA22" s="60"/>
      <c r="AHB22" s="60"/>
      <c r="AHC22" s="60"/>
      <c r="AHD22" s="60"/>
      <c r="AHE22" s="60"/>
      <c r="AHF22" s="60"/>
      <c r="AHG22" s="60"/>
      <c r="AHH22" s="60"/>
      <c r="AHI22" s="60"/>
      <c r="AHJ22" s="60"/>
      <c r="AHK22" s="60"/>
      <c r="AHL22" s="60"/>
      <c r="AHM22" s="60"/>
      <c r="AHN22" s="60"/>
      <c r="AHO22" s="60"/>
      <c r="AHP22" s="60"/>
      <c r="AHQ22" s="60"/>
      <c r="AHR22" s="60"/>
      <c r="AHS22" s="60"/>
      <c r="AHT22" s="60"/>
      <c r="AHU22" s="60"/>
      <c r="AHV22" s="60"/>
      <c r="AHW22" s="60"/>
      <c r="AHX22" s="60"/>
      <c r="AHY22" s="60"/>
      <c r="AHZ22" s="60"/>
      <c r="AIA22" s="60"/>
      <c r="AIB22" s="60"/>
      <c r="AIC22" s="60"/>
      <c r="AID22" s="60"/>
      <c r="AIE22" s="60"/>
      <c r="AIF22" s="60"/>
      <c r="AIG22" s="60"/>
      <c r="AIH22" s="60"/>
      <c r="AII22" s="60"/>
      <c r="AIJ22" s="60"/>
      <c r="AIK22" s="60"/>
      <c r="AIL22" s="60"/>
      <c r="AIM22" s="60"/>
      <c r="AIN22" s="60"/>
      <c r="AIO22" s="60"/>
      <c r="AIP22" s="60"/>
      <c r="AIQ22" s="60"/>
      <c r="AIR22" s="60"/>
      <c r="AIS22" s="60"/>
      <c r="AIT22" s="60"/>
      <c r="AIU22" s="60"/>
      <c r="AIV22" s="60"/>
      <c r="AIW22" s="60"/>
      <c r="AIX22" s="60"/>
      <c r="AIY22" s="60"/>
      <c r="AIZ22" s="60"/>
      <c r="AJA22" s="60"/>
      <c r="AJB22" s="60"/>
      <c r="AJC22" s="60"/>
      <c r="AJD22" s="60"/>
      <c r="AJE22" s="60"/>
      <c r="AJF22" s="60"/>
      <c r="AJG22" s="60"/>
      <c r="AJH22" s="60"/>
      <c r="AJI22" s="60"/>
      <c r="AJJ22" s="60"/>
      <c r="AJK22" s="60"/>
      <c r="AJL22" s="60"/>
      <c r="AJM22" s="60"/>
      <c r="AJN22" s="60"/>
      <c r="AJO22" s="60"/>
      <c r="AJP22" s="60"/>
      <c r="AJQ22" s="60"/>
      <c r="AJR22" s="60"/>
      <c r="AJS22" s="60"/>
      <c r="AJT22" s="60"/>
      <c r="AJU22" s="60"/>
      <c r="AJV22" s="60"/>
      <c r="AJW22" s="60"/>
      <c r="AJX22" s="60"/>
      <c r="AJY22" s="60"/>
      <c r="AJZ22" s="60"/>
      <c r="AKA22" s="60"/>
      <c r="AKB22" s="60"/>
      <c r="AKC22" s="60"/>
      <c r="AKD22" s="60"/>
      <c r="AKE22" s="60"/>
      <c r="AKF22" s="60"/>
      <c r="AKG22" s="60"/>
      <c r="AKH22" s="60"/>
      <c r="AKI22" s="60"/>
      <c r="AKJ22" s="60"/>
      <c r="AKK22" s="60"/>
      <c r="AKL22" s="60"/>
      <c r="AKM22" s="60"/>
      <c r="AKN22" s="60"/>
      <c r="AKO22" s="60"/>
      <c r="AKP22" s="60"/>
      <c r="AKQ22" s="60"/>
      <c r="AKR22" s="60"/>
      <c r="AKS22" s="60"/>
      <c r="AKT22" s="60"/>
      <c r="AKU22" s="60"/>
      <c r="AKV22" s="60"/>
      <c r="AKW22" s="60"/>
      <c r="AKX22" s="60"/>
      <c r="AKY22" s="60"/>
      <c r="AKZ22" s="60"/>
      <c r="ALA22" s="60"/>
      <c r="ALB22" s="60"/>
      <c r="ALC22" s="60"/>
      <c r="ALD22" s="60"/>
      <c r="ALE22" s="60"/>
      <c r="ALF22" s="60"/>
      <c r="ALG22" s="60"/>
      <c r="ALH22" s="60"/>
      <c r="ALI22" s="60"/>
      <c r="ALJ22" s="60"/>
      <c r="ALK22" s="60"/>
      <c r="ALL22" s="60"/>
      <c r="ALM22" s="60"/>
      <c r="ALN22" s="60"/>
      <c r="ALO22" s="60"/>
      <c r="ALP22" s="60"/>
      <c r="ALQ22" s="60"/>
      <c r="ALR22" s="60"/>
      <c r="ALS22" s="60"/>
      <c r="ALT22" s="60"/>
      <c r="ALU22" s="60"/>
      <c r="ALV22" s="60"/>
      <c r="ALW22" s="60"/>
      <c r="ALX22" s="60"/>
      <c r="ALY22" s="60"/>
      <c r="ALZ22" s="60"/>
      <c r="AMA22" s="60"/>
      <c r="AMB22" s="60"/>
      <c r="AMC22" s="60"/>
      <c r="AMD22" s="60"/>
      <c r="AME22" s="60"/>
      <c r="AMF22" s="60"/>
      <c r="AMG22" s="60"/>
      <c r="AMH22" s="60"/>
      <c r="AMI22" s="60"/>
      <c r="AMJ22" s="60"/>
      <c r="AMK22" s="60"/>
      <c r="AML22" s="60"/>
      <c r="AMM22" s="60"/>
      <c r="AMN22" s="60"/>
      <c r="AMO22" s="60"/>
      <c r="AMP22" s="60"/>
      <c r="AMQ22" s="60"/>
      <c r="AMR22" s="60"/>
      <c r="AMS22" s="60"/>
      <c r="AMT22" s="60"/>
      <c r="AMU22" s="60"/>
      <c r="AMV22" s="60"/>
      <c r="AMW22" s="60"/>
      <c r="AMX22" s="60"/>
      <c r="AMY22" s="60"/>
      <c r="AMZ22" s="60"/>
      <c r="ANA22" s="60"/>
      <c r="ANB22" s="60"/>
      <c r="ANC22" s="60"/>
      <c r="AND22" s="60"/>
      <c r="ANE22" s="60"/>
      <c r="ANF22" s="60"/>
      <c r="ANG22" s="60"/>
      <c r="ANH22" s="60"/>
      <c r="ANI22" s="60"/>
      <c r="ANJ22" s="60"/>
      <c r="ANK22" s="60"/>
      <c r="ANL22" s="60"/>
      <c r="ANM22" s="60"/>
      <c r="ANN22" s="60"/>
      <c r="ANO22" s="60"/>
      <c r="ANP22" s="60"/>
      <c r="ANQ22" s="60"/>
      <c r="ANR22" s="60"/>
      <c r="ANS22" s="60"/>
      <c r="ANT22" s="60"/>
      <c r="ANU22" s="60"/>
      <c r="ANV22" s="60"/>
      <c r="ANW22" s="60"/>
      <c r="ANX22" s="60"/>
      <c r="ANY22" s="60"/>
      <c r="ANZ22" s="60"/>
      <c r="AOA22" s="60"/>
      <c r="AOB22" s="60"/>
      <c r="AOC22" s="60"/>
      <c r="AOD22" s="60"/>
      <c r="AOE22" s="60"/>
      <c r="AOF22" s="60"/>
      <c r="AOG22" s="60"/>
      <c r="AOH22" s="60"/>
      <c r="AOI22" s="60"/>
      <c r="AOJ22" s="60"/>
      <c r="AOK22" s="60"/>
      <c r="AOL22" s="60"/>
      <c r="AOM22" s="60"/>
      <c r="AON22" s="60"/>
      <c r="AOO22" s="60"/>
      <c r="AOP22" s="60"/>
      <c r="AOQ22" s="60"/>
      <c r="AOR22" s="60"/>
      <c r="AOS22" s="60"/>
      <c r="AOT22" s="60"/>
      <c r="AOU22" s="60"/>
      <c r="AOV22" s="60"/>
      <c r="AOW22" s="60"/>
      <c r="AOX22" s="60"/>
      <c r="AOY22" s="60"/>
      <c r="AOZ22" s="60"/>
      <c r="APA22" s="60"/>
      <c r="APB22" s="60"/>
      <c r="APC22" s="60"/>
      <c r="APD22" s="60"/>
      <c r="APE22" s="60"/>
      <c r="APF22" s="60"/>
      <c r="APG22" s="60"/>
      <c r="APH22" s="60"/>
      <c r="API22" s="60"/>
      <c r="APJ22" s="60"/>
      <c r="APK22" s="60"/>
      <c r="APL22" s="60"/>
      <c r="APM22" s="60"/>
      <c r="APN22" s="60"/>
      <c r="APO22" s="60"/>
      <c r="APP22" s="60"/>
      <c r="APQ22" s="60"/>
      <c r="APR22" s="60"/>
      <c r="APS22" s="60"/>
      <c r="APT22" s="60"/>
      <c r="APU22" s="60"/>
      <c r="APV22" s="60"/>
      <c r="APW22" s="60"/>
      <c r="APX22" s="60"/>
      <c r="APY22" s="60"/>
      <c r="APZ22" s="60"/>
      <c r="AQA22" s="60"/>
      <c r="AQB22" s="60"/>
      <c r="AQC22" s="60"/>
      <c r="AQD22" s="60"/>
      <c r="AQE22" s="60"/>
      <c r="AQF22" s="60"/>
      <c r="AQG22" s="60"/>
      <c r="AQH22" s="60"/>
      <c r="AQI22" s="60"/>
      <c r="AQJ22" s="60"/>
      <c r="AQK22" s="60"/>
      <c r="AQL22" s="60"/>
      <c r="AQM22" s="60"/>
      <c r="AQN22" s="60"/>
      <c r="AQO22" s="60"/>
      <c r="AQP22" s="60"/>
      <c r="AQQ22" s="60"/>
      <c r="AQR22" s="60"/>
      <c r="AQS22" s="60"/>
      <c r="AQT22" s="60"/>
      <c r="AQU22" s="60"/>
      <c r="AQV22" s="60"/>
      <c r="AQW22" s="60"/>
      <c r="AQX22" s="60"/>
      <c r="AQY22" s="60"/>
      <c r="AQZ22" s="60"/>
      <c r="ARA22" s="60"/>
      <c r="ARB22" s="60"/>
      <c r="ARC22" s="60"/>
      <c r="ARD22" s="60"/>
      <c r="ARE22" s="60"/>
      <c r="ARF22" s="60"/>
      <c r="ARG22" s="60"/>
      <c r="ARH22" s="60"/>
      <c r="ARI22" s="60"/>
      <c r="ARJ22" s="60"/>
      <c r="ARK22" s="60"/>
      <c r="ARL22" s="60"/>
      <c r="ARM22" s="60"/>
      <c r="ARN22" s="60"/>
      <c r="ARO22" s="60"/>
      <c r="ARP22" s="60"/>
      <c r="ARQ22" s="60"/>
      <c r="ARR22" s="60"/>
      <c r="ARS22" s="60"/>
      <c r="ART22" s="60"/>
      <c r="ARU22" s="60"/>
      <c r="ARV22" s="60"/>
      <c r="ARW22" s="60"/>
      <c r="ARX22" s="60"/>
      <c r="ARY22" s="60"/>
      <c r="ARZ22" s="60"/>
      <c r="ASA22" s="60"/>
      <c r="ASB22" s="60"/>
      <c r="ASC22" s="60"/>
      <c r="ASD22" s="60"/>
      <c r="ASE22" s="60"/>
      <c r="ASF22" s="60"/>
      <c r="ASG22" s="60"/>
      <c r="ASH22" s="60"/>
      <c r="ASI22" s="60"/>
      <c r="ASJ22" s="60"/>
      <c r="ASK22" s="60"/>
      <c r="ASL22" s="60"/>
      <c r="ASM22" s="60"/>
      <c r="ASN22" s="60"/>
      <c r="ASO22" s="60"/>
      <c r="ASP22" s="60"/>
      <c r="ASQ22" s="60"/>
      <c r="ASR22" s="60"/>
      <c r="ASS22" s="60"/>
      <c r="AST22" s="60"/>
      <c r="ASU22" s="60"/>
      <c r="ASV22" s="60"/>
      <c r="ASW22" s="60"/>
      <c r="ASX22" s="60"/>
      <c r="ASY22" s="60"/>
      <c r="ASZ22" s="60"/>
      <c r="ATA22" s="60"/>
      <c r="ATB22" s="60"/>
      <c r="ATC22" s="60"/>
      <c r="ATD22" s="60"/>
      <c r="ATE22" s="60"/>
      <c r="ATF22" s="60"/>
      <c r="ATG22" s="60"/>
      <c r="ATH22" s="60"/>
      <c r="ATI22" s="60"/>
      <c r="ATJ22" s="60"/>
      <c r="ATK22" s="60"/>
      <c r="ATL22" s="60"/>
      <c r="ATM22" s="60"/>
      <c r="ATN22" s="60"/>
      <c r="ATO22" s="60"/>
      <c r="ATP22" s="60"/>
      <c r="ATQ22" s="60"/>
      <c r="ATR22" s="60"/>
      <c r="ATS22" s="60"/>
      <c r="ATT22" s="60"/>
      <c r="ATU22" s="60"/>
      <c r="ATV22" s="60"/>
      <c r="ATW22" s="60"/>
      <c r="ATX22" s="60"/>
      <c r="ATY22" s="60"/>
      <c r="ATZ22" s="60"/>
      <c r="AUA22" s="60"/>
      <c r="AUB22" s="60"/>
      <c r="AUC22" s="60"/>
      <c r="AUD22" s="60"/>
      <c r="AUE22" s="60"/>
      <c r="AUF22" s="60"/>
      <c r="AUG22" s="60"/>
      <c r="AUH22" s="60"/>
      <c r="AUI22" s="60"/>
      <c r="AUJ22" s="60"/>
      <c r="AUK22" s="60"/>
      <c r="AUL22" s="60"/>
      <c r="AUM22" s="60"/>
      <c r="AUN22" s="60"/>
      <c r="AUO22" s="60"/>
      <c r="AUP22" s="60"/>
      <c r="AUQ22" s="60"/>
      <c r="AUR22" s="60"/>
      <c r="AUS22" s="60"/>
      <c r="AUT22" s="60"/>
      <c r="AUU22" s="60"/>
      <c r="AUV22" s="60"/>
      <c r="AUW22" s="60"/>
      <c r="AUX22" s="60"/>
      <c r="AUY22" s="60"/>
      <c r="AUZ22" s="60"/>
      <c r="AVA22" s="60"/>
      <c r="AVB22" s="60"/>
      <c r="AVC22" s="60"/>
      <c r="AVD22" s="60"/>
      <c r="AVE22" s="60"/>
      <c r="AVF22" s="60"/>
      <c r="AVG22" s="60"/>
      <c r="AVH22" s="60"/>
      <c r="AVI22" s="60"/>
      <c r="AVJ22" s="60"/>
      <c r="AVK22" s="60"/>
      <c r="AVL22" s="60"/>
      <c r="AVM22" s="60"/>
      <c r="AVN22" s="60"/>
      <c r="AVO22" s="60"/>
      <c r="AVP22" s="60"/>
      <c r="AVQ22" s="60"/>
      <c r="AVR22" s="60"/>
      <c r="AVS22" s="60"/>
      <c r="AVT22" s="60"/>
      <c r="AVU22" s="60"/>
      <c r="AVV22" s="60"/>
      <c r="AVW22" s="60"/>
      <c r="AVX22" s="60"/>
      <c r="AVY22" s="60"/>
      <c r="AVZ22" s="60"/>
      <c r="AWA22" s="60"/>
      <c r="AWB22" s="60"/>
      <c r="AWC22" s="60"/>
      <c r="AWD22" s="60"/>
      <c r="AWE22" s="60"/>
      <c r="AWF22" s="60"/>
      <c r="AWG22" s="60"/>
      <c r="AWH22" s="60"/>
      <c r="AWI22" s="60"/>
      <c r="AWJ22" s="60"/>
      <c r="AWK22" s="60"/>
      <c r="AWL22" s="60"/>
      <c r="AWM22" s="60"/>
      <c r="AWN22" s="60"/>
      <c r="AWO22" s="60"/>
      <c r="AWP22" s="60"/>
      <c r="AWQ22" s="60"/>
      <c r="AWR22" s="60"/>
      <c r="AWS22" s="60"/>
      <c r="AWT22" s="60"/>
      <c r="AWU22" s="60"/>
      <c r="AWV22" s="60"/>
      <c r="AWW22" s="60"/>
      <c r="AWX22" s="60"/>
      <c r="AWY22" s="60"/>
      <c r="AWZ22" s="60"/>
      <c r="AXA22" s="60"/>
      <c r="AXB22" s="60"/>
      <c r="AXC22" s="60"/>
      <c r="AXD22" s="60"/>
      <c r="AXE22" s="60"/>
      <c r="AXF22" s="60"/>
      <c r="AXG22" s="60"/>
      <c r="AXH22" s="60"/>
      <c r="AXI22" s="60"/>
      <c r="AXJ22" s="60"/>
      <c r="AXK22" s="60"/>
      <c r="AXL22" s="60"/>
      <c r="AXM22" s="60"/>
      <c r="AXN22" s="60"/>
      <c r="AXO22" s="60"/>
      <c r="AXP22" s="60"/>
      <c r="AXQ22" s="60"/>
      <c r="AXR22" s="60"/>
      <c r="AXS22" s="60"/>
      <c r="AXT22" s="60"/>
      <c r="AXU22" s="60"/>
      <c r="AXV22" s="60"/>
      <c r="AXW22" s="60"/>
      <c r="AXX22" s="60"/>
      <c r="AXY22" s="60"/>
      <c r="AXZ22" s="60"/>
      <c r="AYA22" s="60"/>
      <c r="AYB22" s="60"/>
      <c r="AYC22" s="60"/>
      <c r="AYD22" s="60"/>
      <c r="AYE22" s="60"/>
      <c r="AYF22" s="60"/>
      <c r="AYG22" s="60"/>
      <c r="AYH22" s="60"/>
      <c r="AYI22" s="60"/>
      <c r="AYJ22" s="60"/>
      <c r="AYK22" s="60"/>
      <c r="AYL22" s="60"/>
      <c r="AYM22" s="60"/>
      <c r="AYN22" s="60"/>
      <c r="AYO22" s="60"/>
      <c r="AYP22" s="60"/>
      <c r="AYQ22" s="60"/>
      <c r="AYR22" s="60"/>
      <c r="AYS22" s="60"/>
      <c r="AYT22" s="60"/>
      <c r="AYU22" s="60"/>
      <c r="AYV22" s="60"/>
      <c r="AYW22" s="60"/>
      <c r="AYX22" s="60"/>
      <c r="AYY22" s="60"/>
      <c r="AYZ22" s="60"/>
      <c r="AZA22" s="60"/>
      <c r="AZB22" s="60"/>
      <c r="AZC22" s="60"/>
      <c r="AZD22" s="60"/>
      <c r="AZE22" s="60"/>
      <c r="AZF22" s="60"/>
      <c r="AZG22" s="60"/>
      <c r="AZH22" s="60"/>
      <c r="AZI22" s="60"/>
      <c r="AZJ22" s="60"/>
      <c r="AZK22" s="60"/>
      <c r="AZL22" s="60"/>
      <c r="AZM22" s="60"/>
      <c r="AZN22" s="60"/>
      <c r="AZO22" s="60"/>
      <c r="AZP22" s="60"/>
      <c r="AZQ22" s="60"/>
      <c r="AZR22" s="60"/>
      <c r="AZS22" s="60"/>
      <c r="AZT22" s="60"/>
      <c r="AZU22" s="60"/>
      <c r="AZV22" s="60"/>
      <c r="AZW22" s="60"/>
      <c r="AZX22" s="60"/>
      <c r="AZY22" s="60"/>
      <c r="AZZ22" s="60"/>
      <c r="BAA22" s="60"/>
      <c r="BAB22" s="60"/>
      <c r="BAC22" s="60"/>
      <c r="BAD22" s="60"/>
      <c r="BAE22" s="60"/>
      <c r="BAF22" s="60"/>
      <c r="BAG22" s="60"/>
      <c r="BAH22" s="60"/>
      <c r="BAI22" s="60"/>
      <c r="BAJ22" s="60"/>
      <c r="BAK22" s="60"/>
      <c r="BAL22" s="60"/>
      <c r="BAM22" s="60"/>
      <c r="BAN22" s="60"/>
      <c r="BAO22" s="60"/>
      <c r="BAP22" s="60"/>
      <c r="BAQ22" s="60"/>
      <c r="BAR22" s="60"/>
      <c r="BAS22" s="60"/>
      <c r="BAT22" s="60"/>
      <c r="BAU22" s="60"/>
      <c r="BAV22" s="60"/>
      <c r="BAW22" s="60"/>
      <c r="BAX22" s="60"/>
      <c r="BAY22" s="60"/>
      <c r="BAZ22" s="60"/>
      <c r="BBA22" s="60"/>
      <c r="BBB22" s="60"/>
      <c r="BBC22" s="60"/>
      <c r="BBD22" s="60"/>
      <c r="BBE22" s="60"/>
      <c r="BBF22" s="60"/>
      <c r="BBG22" s="60"/>
      <c r="BBH22" s="60"/>
      <c r="BBI22" s="60"/>
      <c r="BBJ22" s="60"/>
      <c r="BBK22" s="60"/>
      <c r="BBL22" s="60"/>
      <c r="BBM22" s="60"/>
      <c r="BBN22" s="60"/>
      <c r="BBO22" s="60"/>
      <c r="BBP22" s="60"/>
      <c r="BBQ22" s="60"/>
      <c r="BBR22" s="60"/>
      <c r="BBS22" s="60"/>
      <c r="BBT22" s="60"/>
      <c r="BBU22" s="60"/>
      <c r="BBV22" s="60"/>
      <c r="BBW22" s="60"/>
      <c r="BBX22" s="60"/>
      <c r="BBY22" s="60"/>
      <c r="BBZ22" s="60"/>
      <c r="BCA22" s="60"/>
      <c r="BCB22" s="60"/>
      <c r="BCC22" s="60"/>
      <c r="BCD22" s="60"/>
      <c r="BCE22" s="60"/>
      <c r="BCF22" s="60"/>
      <c r="BCG22" s="60"/>
      <c r="BCH22" s="60"/>
      <c r="BCI22" s="60"/>
      <c r="BCJ22" s="60"/>
      <c r="BCK22" s="60"/>
      <c r="BCL22" s="60"/>
      <c r="BCM22" s="60"/>
      <c r="BCN22" s="60"/>
      <c r="BCO22" s="60"/>
      <c r="BCP22" s="60"/>
      <c r="BCQ22" s="60"/>
      <c r="BCR22" s="60"/>
      <c r="BCS22" s="60"/>
      <c r="BCT22" s="60"/>
      <c r="BCU22" s="60"/>
      <c r="BCV22" s="60"/>
      <c r="BCW22" s="60"/>
      <c r="BCX22" s="60"/>
      <c r="BCY22" s="60"/>
      <c r="BCZ22" s="60"/>
      <c r="BDA22" s="60"/>
      <c r="BDB22" s="60"/>
      <c r="BDC22" s="60"/>
      <c r="BDD22" s="60"/>
      <c r="BDE22" s="60"/>
      <c r="BDF22" s="60"/>
      <c r="BDG22" s="60"/>
      <c r="BDH22" s="60"/>
      <c r="BDI22" s="60"/>
      <c r="BDJ22" s="60"/>
      <c r="BDK22" s="60"/>
      <c r="BDL22" s="60"/>
      <c r="BDM22" s="60"/>
      <c r="BDN22" s="60"/>
      <c r="BDO22" s="60"/>
      <c r="BDP22" s="60"/>
      <c r="BDQ22" s="60"/>
      <c r="BDR22" s="60"/>
      <c r="BDS22" s="60"/>
      <c r="BDT22" s="60"/>
      <c r="BDU22" s="60"/>
      <c r="BDV22" s="60"/>
      <c r="BDW22" s="60"/>
      <c r="BDX22" s="60"/>
      <c r="BDY22" s="60"/>
      <c r="BDZ22" s="60"/>
      <c r="BEA22" s="60"/>
      <c r="BEB22" s="60"/>
      <c r="BEC22" s="60"/>
      <c r="BED22" s="60"/>
      <c r="BEE22" s="60"/>
      <c r="BEF22" s="60"/>
      <c r="BEG22" s="60"/>
      <c r="BEH22" s="60"/>
      <c r="BEI22" s="60"/>
      <c r="BEJ22" s="60"/>
      <c r="BEK22" s="60"/>
      <c r="BEL22" s="60"/>
      <c r="BEM22" s="60"/>
      <c r="BEN22" s="60"/>
      <c r="BEO22" s="60"/>
      <c r="BEP22" s="60"/>
      <c r="BEQ22" s="60"/>
      <c r="BER22" s="60"/>
      <c r="BES22" s="60"/>
      <c r="BET22" s="60"/>
      <c r="BEU22" s="60"/>
      <c r="BEV22" s="60"/>
      <c r="BEW22" s="60"/>
      <c r="BEX22" s="60"/>
      <c r="BEY22" s="60"/>
      <c r="BEZ22" s="60"/>
      <c r="BFA22" s="60"/>
      <c r="BFB22" s="60"/>
      <c r="BFC22" s="60"/>
      <c r="BFD22" s="60"/>
      <c r="BFE22" s="60"/>
      <c r="BFF22" s="60"/>
      <c r="BFG22" s="60"/>
      <c r="BFH22" s="60"/>
      <c r="BFI22" s="60"/>
      <c r="BFJ22" s="60"/>
      <c r="BFK22" s="60"/>
      <c r="BFL22" s="60"/>
      <c r="BFM22" s="60"/>
      <c r="BFN22" s="60"/>
      <c r="BFO22" s="60"/>
      <c r="BFP22" s="60"/>
      <c r="BFQ22" s="60"/>
      <c r="BFR22" s="60"/>
      <c r="BFS22" s="60"/>
      <c r="BFT22" s="60"/>
      <c r="BFU22" s="60"/>
      <c r="BFV22" s="60"/>
      <c r="BFW22" s="60"/>
      <c r="BFX22" s="60"/>
      <c r="BFY22" s="60"/>
      <c r="BFZ22" s="60"/>
      <c r="BGA22" s="60"/>
      <c r="BGB22" s="60"/>
      <c r="BGC22" s="60"/>
      <c r="BGD22" s="60"/>
      <c r="BGE22" s="60"/>
      <c r="BGF22" s="60"/>
      <c r="BGG22" s="60"/>
      <c r="BGH22" s="60"/>
      <c r="BGI22" s="60"/>
      <c r="BGJ22" s="60"/>
      <c r="BGK22" s="60"/>
      <c r="BGL22" s="60"/>
      <c r="BGM22" s="60"/>
      <c r="BGN22" s="60"/>
      <c r="BGO22" s="60"/>
      <c r="BGP22" s="60"/>
      <c r="BGQ22" s="60"/>
      <c r="BGR22" s="60"/>
      <c r="BGS22" s="60"/>
      <c r="BGT22" s="60"/>
      <c r="BGU22" s="60"/>
      <c r="BGV22" s="60"/>
      <c r="BGW22" s="60"/>
      <c r="BGX22" s="60"/>
      <c r="BGY22" s="60"/>
      <c r="BGZ22" s="60"/>
      <c r="BHA22" s="60"/>
      <c r="BHB22" s="60"/>
      <c r="BHC22" s="60"/>
      <c r="BHD22" s="60"/>
      <c r="BHE22" s="60"/>
      <c r="BHF22" s="60"/>
      <c r="BHG22" s="60"/>
      <c r="BHH22" s="60"/>
      <c r="BHI22" s="60"/>
      <c r="BHJ22" s="60"/>
      <c r="BHK22" s="60"/>
      <c r="BHL22" s="60"/>
      <c r="BHM22" s="60"/>
      <c r="BHN22" s="60"/>
      <c r="BHO22" s="60"/>
      <c r="BHP22" s="60"/>
      <c r="BHQ22" s="60"/>
      <c r="BHR22" s="60"/>
      <c r="BHS22" s="60"/>
      <c r="BHT22" s="60"/>
      <c r="BHU22" s="60"/>
      <c r="BHV22" s="60"/>
      <c r="BHW22" s="60"/>
      <c r="BHX22" s="60"/>
      <c r="BHY22" s="60"/>
      <c r="BHZ22" s="60"/>
      <c r="BIA22" s="60"/>
      <c r="BIB22" s="60"/>
      <c r="BIC22" s="60"/>
      <c r="BID22" s="60"/>
      <c r="BIE22" s="60"/>
      <c r="BIF22" s="60"/>
      <c r="BIG22" s="60"/>
      <c r="BIH22" s="60"/>
      <c r="BII22" s="60"/>
      <c r="BIJ22" s="60"/>
      <c r="BIK22" s="60"/>
      <c r="BIL22" s="60"/>
      <c r="BIM22" s="60"/>
      <c r="BIN22" s="60"/>
      <c r="BIO22" s="60"/>
      <c r="BIP22" s="60"/>
      <c r="BIQ22" s="60"/>
      <c r="BIR22" s="60"/>
      <c r="BIS22" s="60"/>
      <c r="BIT22" s="60"/>
      <c r="BIU22" s="60"/>
      <c r="BIV22" s="60"/>
      <c r="BIW22" s="60"/>
      <c r="BIX22" s="60"/>
      <c r="BIY22" s="60"/>
      <c r="BIZ22" s="60"/>
      <c r="BJA22" s="60"/>
      <c r="BJB22" s="60"/>
      <c r="BJC22" s="60"/>
      <c r="BJD22" s="60"/>
      <c r="BJE22" s="60"/>
      <c r="BJF22" s="60"/>
      <c r="BJG22" s="60"/>
      <c r="BJH22" s="60"/>
      <c r="BJI22" s="60"/>
      <c r="BJJ22" s="60"/>
      <c r="BJK22" s="60"/>
      <c r="BJL22" s="60"/>
      <c r="BJM22" s="60"/>
      <c r="BJN22" s="60"/>
      <c r="BJO22" s="60"/>
      <c r="BJP22" s="60"/>
      <c r="BJQ22" s="60"/>
      <c r="BJR22" s="60"/>
      <c r="BJS22" s="60"/>
      <c r="BJT22" s="60"/>
      <c r="BJU22" s="60"/>
      <c r="BJV22" s="60"/>
      <c r="BJW22" s="60"/>
      <c r="BJX22" s="60"/>
      <c r="BJY22" s="60"/>
      <c r="BJZ22" s="60"/>
      <c r="BKA22" s="60"/>
      <c r="BKB22" s="60"/>
      <c r="BKC22" s="60"/>
      <c r="BKD22" s="60"/>
      <c r="BKE22" s="60"/>
      <c r="BKF22" s="60"/>
      <c r="BKG22" s="60"/>
      <c r="BKH22" s="60"/>
      <c r="BKI22" s="60"/>
      <c r="BKJ22" s="60"/>
      <c r="BKK22" s="60"/>
      <c r="BKL22" s="60"/>
      <c r="BKM22" s="60"/>
      <c r="BKN22" s="60"/>
      <c r="BKO22" s="60"/>
      <c r="BKP22" s="60"/>
      <c r="BKQ22" s="60"/>
      <c r="BKR22" s="60"/>
      <c r="BKS22" s="60"/>
      <c r="BKT22" s="60"/>
      <c r="BKU22" s="60"/>
      <c r="BKV22" s="60"/>
      <c r="BKW22" s="60"/>
      <c r="BKX22" s="60"/>
      <c r="BKY22" s="60"/>
      <c r="BKZ22" s="60"/>
      <c r="BLA22" s="60"/>
      <c r="BLB22" s="60"/>
      <c r="BLC22" s="60"/>
      <c r="BLD22" s="60"/>
      <c r="BLE22" s="60"/>
      <c r="BLF22" s="60"/>
      <c r="BLG22" s="60"/>
      <c r="BLH22" s="60"/>
      <c r="BLI22" s="60"/>
      <c r="BLJ22" s="60"/>
      <c r="BLK22" s="60"/>
      <c r="BLL22" s="60"/>
      <c r="BLM22" s="60"/>
      <c r="BLN22" s="60"/>
      <c r="BLO22" s="60"/>
      <c r="BLP22" s="60"/>
      <c r="BLQ22" s="60"/>
      <c r="BLR22" s="60"/>
      <c r="BLS22" s="60"/>
      <c r="BLT22" s="60"/>
      <c r="BLU22" s="60"/>
      <c r="BLV22" s="60"/>
      <c r="BLW22" s="60"/>
      <c r="BLX22" s="60"/>
      <c r="BLY22" s="60"/>
      <c r="BLZ22" s="60"/>
      <c r="BMA22" s="60"/>
      <c r="BMB22" s="60"/>
      <c r="BMC22" s="60"/>
      <c r="BMD22" s="60"/>
      <c r="BME22" s="60"/>
      <c r="BMF22" s="60"/>
      <c r="BMG22" s="60"/>
      <c r="BMH22" s="60"/>
      <c r="BMI22" s="60"/>
      <c r="BMJ22" s="60"/>
      <c r="BMK22" s="60"/>
      <c r="BML22" s="60"/>
      <c r="BMM22" s="60"/>
      <c r="BMN22" s="60"/>
      <c r="BMO22" s="60"/>
      <c r="BMP22" s="60"/>
      <c r="BMQ22" s="60"/>
      <c r="BMR22" s="60"/>
      <c r="BMS22" s="60"/>
      <c r="BMT22" s="60"/>
      <c r="BMU22" s="60"/>
      <c r="BMV22" s="60"/>
      <c r="BMW22" s="60"/>
      <c r="BMX22" s="60"/>
      <c r="BMY22" s="60"/>
      <c r="BMZ22" s="60"/>
      <c r="BNA22" s="60"/>
      <c r="BNB22" s="60"/>
      <c r="BNC22" s="60"/>
      <c r="BND22" s="60"/>
      <c r="BNE22" s="60"/>
      <c r="BNF22" s="60"/>
      <c r="BNG22" s="60"/>
      <c r="BNH22" s="60"/>
      <c r="BNI22" s="60"/>
      <c r="BNJ22" s="60"/>
      <c r="BNK22" s="60"/>
      <c r="BNL22" s="60"/>
      <c r="BNM22" s="60"/>
      <c r="BNN22" s="60"/>
      <c r="BNO22" s="60"/>
      <c r="BNP22" s="60"/>
      <c r="BNQ22" s="60"/>
      <c r="BNR22" s="60"/>
      <c r="BNS22" s="60"/>
      <c r="BNT22" s="60"/>
      <c r="BNU22" s="60"/>
      <c r="BNV22" s="60"/>
      <c r="BNW22" s="60"/>
      <c r="BNX22" s="60"/>
      <c r="BNY22" s="60"/>
      <c r="BNZ22" s="60"/>
      <c r="BOA22" s="60"/>
      <c r="BOB22" s="60"/>
      <c r="BOC22" s="60"/>
      <c r="BOD22" s="60"/>
      <c r="BOE22" s="60"/>
      <c r="BOF22" s="60"/>
      <c r="BOG22" s="60"/>
      <c r="BOH22" s="60"/>
      <c r="BOI22" s="60"/>
      <c r="BOJ22" s="60"/>
      <c r="BOK22" s="60"/>
      <c r="BOL22" s="60"/>
      <c r="BOM22" s="60"/>
      <c r="BON22" s="60"/>
      <c r="BOO22" s="60"/>
      <c r="BOP22" s="60"/>
      <c r="BOQ22" s="60"/>
      <c r="BOR22" s="60"/>
      <c r="BOS22" s="60"/>
      <c r="BOT22" s="60"/>
      <c r="BOU22" s="60"/>
      <c r="BOV22" s="60"/>
      <c r="BOW22" s="60"/>
      <c r="BOX22" s="60"/>
      <c r="BOY22" s="60"/>
      <c r="BOZ22" s="60"/>
      <c r="BPA22" s="60"/>
      <c r="BPB22" s="60"/>
      <c r="BPC22" s="60"/>
      <c r="BPD22" s="60"/>
      <c r="BPE22" s="60"/>
      <c r="BPF22" s="60"/>
      <c r="BPG22" s="60"/>
      <c r="BPH22" s="60"/>
      <c r="BPI22" s="60"/>
      <c r="BPJ22" s="60"/>
      <c r="BPK22" s="60"/>
      <c r="BPL22" s="60"/>
      <c r="BPM22" s="60"/>
      <c r="BPN22" s="60"/>
      <c r="BPO22" s="60"/>
      <c r="BPP22" s="60"/>
      <c r="BPQ22" s="60"/>
      <c r="BPR22" s="60"/>
      <c r="BPS22" s="60"/>
      <c r="BPT22" s="60"/>
      <c r="BPU22" s="60"/>
      <c r="BPV22" s="60"/>
      <c r="BPW22" s="60"/>
      <c r="BPX22" s="60"/>
      <c r="BPY22" s="60"/>
      <c r="BPZ22" s="60"/>
      <c r="BQA22" s="60"/>
      <c r="BQB22" s="60"/>
      <c r="BQC22" s="60"/>
      <c r="BQD22" s="60"/>
      <c r="BQE22" s="60"/>
      <c r="BQF22" s="60"/>
      <c r="BQG22" s="60"/>
      <c r="BQH22" s="60"/>
      <c r="BQI22" s="60"/>
      <c r="BQJ22" s="60"/>
      <c r="BQK22" s="60"/>
      <c r="BQL22" s="60"/>
      <c r="BQM22" s="60"/>
      <c r="BQN22" s="60"/>
      <c r="BQO22" s="60"/>
      <c r="BQP22" s="60"/>
      <c r="BQQ22" s="60"/>
      <c r="BQR22" s="60"/>
      <c r="BQS22" s="60"/>
      <c r="BQT22" s="60"/>
      <c r="BQU22" s="60"/>
      <c r="BQV22" s="60"/>
      <c r="BQW22" s="60"/>
      <c r="BQX22" s="60"/>
      <c r="BQY22" s="60"/>
      <c r="BQZ22" s="60"/>
      <c r="BRA22" s="60"/>
      <c r="BRB22" s="60"/>
      <c r="BRC22" s="60"/>
      <c r="BRD22" s="60"/>
      <c r="BRE22" s="60"/>
      <c r="BRF22" s="60"/>
      <c r="BRG22" s="60"/>
      <c r="BRH22" s="60"/>
      <c r="BRI22" s="60"/>
      <c r="BRJ22" s="60"/>
      <c r="BRK22" s="60"/>
      <c r="BRL22" s="60"/>
      <c r="BRM22" s="60"/>
      <c r="BRN22" s="60"/>
      <c r="BRO22" s="60"/>
      <c r="BRP22" s="60"/>
      <c r="BRQ22" s="60"/>
      <c r="BRR22" s="60"/>
      <c r="BRS22" s="60"/>
      <c r="BRT22" s="60"/>
      <c r="BRU22" s="60"/>
      <c r="BRV22" s="60"/>
      <c r="BRW22" s="60"/>
      <c r="BRX22" s="60"/>
      <c r="BRY22" s="60"/>
      <c r="BRZ22" s="60"/>
      <c r="BSA22" s="60"/>
      <c r="BSB22" s="60"/>
      <c r="BSC22" s="60"/>
      <c r="BSD22" s="60"/>
      <c r="BSE22" s="60"/>
      <c r="BSF22" s="60"/>
      <c r="BSG22" s="60"/>
      <c r="BSH22" s="60"/>
      <c r="BSI22" s="60"/>
      <c r="BSJ22" s="60"/>
      <c r="BSK22" s="60"/>
      <c r="BSL22" s="60"/>
      <c r="BSM22" s="60"/>
      <c r="BSN22" s="60"/>
      <c r="BSO22" s="60"/>
      <c r="BSP22" s="60"/>
      <c r="BSQ22" s="60"/>
      <c r="BSR22" s="60"/>
      <c r="BSS22" s="60"/>
      <c r="BST22" s="60"/>
      <c r="BSU22" s="60"/>
      <c r="BSV22" s="60"/>
      <c r="BSW22" s="60"/>
      <c r="BSX22" s="60"/>
      <c r="BSY22" s="60"/>
      <c r="BSZ22" s="60"/>
      <c r="BTA22" s="60"/>
      <c r="BTB22" s="60"/>
      <c r="BTC22" s="60"/>
      <c r="BTD22" s="60"/>
      <c r="BTE22" s="60"/>
      <c r="BTF22" s="60"/>
      <c r="BTG22" s="60"/>
      <c r="BTH22" s="60"/>
      <c r="BTI22" s="60"/>
      <c r="BTJ22" s="60"/>
      <c r="BTK22" s="60"/>
      <c r="BTL22" s="60"/>
      <c r="BTM22" s="60"/>
      <c r="BTN22" s="60"/>
      <c r="BTO22" s="60"/>
      <c r="BTP22" s="60"/>
      <c r="BTQ22" s="60"/>
      <c r="BTR22" s="60"/>
      <c r="BTS22" s="60"/>
      <c r="BTT22" s="60"/>
      <c r="BTU22" s="60"/>
      <c r="BTV22" s="60"/>
      <c r="BTW22" s="60"/>
      <c r="BTX22" s="60"/>
      <c r="BTY22" s="60"/>
      <c r="BTZ22" s="60"/>
      <c r="BUA22" s="60"/>
      <c r="BUB22" s="60"/>
      <c r="BUC22" s="60"/>
      <c r="BUD22" s="60"/>
      <c r="BUE22" s="60"/>
      <c r="BUF22" s="60"/>
      <c r="BUG22" s="60"/>
      <c r="BUH22" s="60"/>
      <c r="BUI22" s="60"/>
      <c r="BUJ22" s="60"/>
      <c r="BUK22" s="60"/>
      <c r="BUL22" s="60"/>
      <c r="BUM22" s="60"/>
      <c r="BUN22" s="60"/>
      <c r="BUO22" s="60"/>
      <c r="BUP22" s="60"/>
      <c r="BUQ22" s="60"/>
      <c r="BUR22" s="60"/>
      <c r="BUS22" s="60"/>
      <c r="BUT22" s="60"/>
      <c r="BUU22" s="60"/>
      <c r="BUV22" s="60"/>
      <c r="BUW22" s="60"/>
      <c r="BUX22" s="60"/>
      <c r="BUY22" s="60"/>
      <c r="BUZ22" s="60"/>
      <c r="BVA22" s="60"/>
      <c r="BVB22" s="60"/>
      <c r="BVC22" s="60"/>
      <c r="BVD22" s="60"/>
      <c r="BVE22" s="60"/>
      <c r="BVF22" s="60"/>
      <c r="BVG22" s="60"/>
      <c r="BVH22" s="60"/>
      <c r="BVI22" s="60"/>
      <c r="BVJ22" s="60"/>
      <c r="BVK22" s="60"/>
      <c r="BVL22" s="60"/>
      <c r="BVM22" s="60"/>
      <c r="BVN22" s="60"/>
      <c r="BVO22" s="60"/>
      <c r="BVP22" s="60"/>
      <c r="BVQ22" s="60"/>
      <c r="BVR22" s="60"/>
      <c r="BVS22" s="60"/>
      <c r="BVT22" s="60"/>
      <c r="BVU22" s="60"/>
      <c r="BVV22" s="60"/>
      <c r="BVW22" s="60"/>
      <c r="BVX22" s="60"/>
      <c r="BVY22" s="60"/>
      <c r="BVZ22" s="60"/>
      <c r="BWA22" s="60"/>
      <c r="BWB22" s="60"/>
      <c r="BWC22" s="60"/>
      <c r="BWD22" s="60"/>
      <c r="BWE22" s="60"/>
      <c r="BWF22" s="60"/>
      <c r="BWG22" s="60"/>
      <c r="BWH22" s="60"/>
      <c r="BWI22" s="60"/>
      <c r="BWJ22" s="60"/>
      <c r="BWK22" s="60"/>
      <c r="BWL22" s="60"/>
    </row>
    <row r="23" spans="1:1962" s="61" customFormat="1">
      <c r="A23" s="70" t="s">
        <v>228</v>
      </c>
      <c r="B23" s="70">
        <f>B22/B21</f>
        <v>8.3333333333333339</v>
      </c>
      <c r="C23" s="70">
        <f t="shared" ref="C23:D23" si="10">C22/C21</f>
        <v>8.3333333333333339</v>
      </c>
      <c r="D23" s="70">
        <f t="shared" si="10"/>
        <v>8.3333333333333339</v>
      </c>
      <c r="E23" s="69"/>
      <c r="F23" s="70" t="s">
        <v>228</v>
      </c>
      <c r="G23" s="70">
        <f>G22/G21</f>
        <v>8.3333333333333339</v>
      </c>
      <c r="H23" s="70">
        <f t="shared" ref="H23" si="11">H22/H21</f>
        <v>8.3333333333333339</v>
      </c>
      <c r="I23" s="70">
        <f t="shared" ref="I23" si="12">I22/I21</f>
        <v>8.3333333333333339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  <c r="IT23" s="60"/>
      <c r="IU23" s="60"/>
      <c r="IV23" s="60"/>
      <c r="IW23" s="60"/>
      <c r="IX23" s="60"/>
      <c r="IY23" s="60"/>
      <c r="IZ23" s="60"/>
      <c r="JA23" s="60"/>
      <c r="JB23" s="60"/>
      <c r="JC23" s="60"/>
      <c r="JD23" s="60"/>
      <c r="JE23" s="60"/>
      <c r="JF23" s="60"/>
      <c r="JG23" s="60"/>
      <c r="JH23" s="60"/>
      <c r="JI23" s="60"/>
      <c r="JJ23" s="60"/>
      <c r="JK23" s="60"/>
      <c r="JL23" s="60"/>
      <c r="JM23" s="60"/>
      <c r="JN23" s="60"/>
      <c r="JO23" s="60"/>
      <c r="JP23" s="60"/>
      <c r="JQ23" s="60"/>
      <c r="JR23" s="60"/>
      <c r="JS23" s="60"/>
      <c r="JT23" s="60"/>
      <c r="JU23" s="60"/>
      <c r="JV23" s="60"/>
      <c r="JW23" s="60"/>
      <c r="JX23" s="60"/>
      <c r="JY23" s="60"/>
      <c r="JZ23" s="60"/>
      <c r="KA23" s="60"/>
      <c r="KB23" s="60"/>
      <c r="KC23" s="60"/>
      <c r="KD23" s="60"/>
      <c r="KE23" s="60"/>
      <c r="KF23" s="60"/>
      <c r="KG23" s="60"/>
      <c r="KH23" s="60"/>
      <c r="KI23" s="60"/>
      <c r="KJ23" s="60"/>
      <c r="KK23" s="60"/>
      <c r="KL23" s="60"/>
      <c r="KM23" s="60"/>
      <c r="KN23" s="60"/>
      <c r="KO23" s="60"/>
      <c r="KP23" s="60"/>
      <c r="KQ23" s="60"/>
      <c r="KR23" s="60"/>
      <c r="KS23" s="60"/>
      <c r="KT23" s="60"/>
      <c r="KU23" s="60"/>
      <c r="KV23" s="60"/>
      <c r="KW23" s="60"/>
      <c r="KX23" s="60"/>
      <c r="KY23" s="60"/>
      <c r="KZ23" s="60"/>
      <c r="LA23" s="60"/>
      <c r="LB23" s="60"/>
      <c r="LC23" s="60"/>
      <c r="LD23" s="60"/>
      <c r="LE23" s="60"/>
      <c r="LF23" s="60"/>
      <c r="LG23" s="60"/>
      <c r="LH23" s="60"/>
      <c r="LI23" s="60"/>
      <c r="LJ23" s="60"/>
      <c r="LK23" s="60"/>
      <c r="LL23" s="60"/>
      <c r="LM23" s="60"/>
      <c r="LN23" s="60"/>
      <c r="LO23" s="60"/>
      <c r="LP23" s="60"/>
      <c r="LQ23" s="60"/>
      <c r="LR23" s="60"/>
      <c r="LS23" s="60"/>
      <c r="LT23" s="60"/>
      <c r="LU23" s="60"/>
      <c r="LV23" s="60"/>
      <c r="LW23" s="60"/>
      <c r="LX23" s="60"/>
      <c r="LY23" s="60"/>
      <c r="LZ23" s="60"/>
      <c r="MA23" s="60"/>
      <c r="MB23" s="60"/>
      <c r="MC23" s="60"/>
      <c r="MD23" s="60"/>
      <c r="ME23" s="60"/>
      <c r="MF23" s="60"/>
      <c r="MG23" s="60"/>
      <c r="MH23" s="60"/>
      <c r="MI23" s="60"/>
      <c r="MJ23" s="60"/>
      <c r="MK23" s="60"/>
      <c r="ML23" s="60"/>
      <c r="MM23" s="60"/>
      <c r="MN23" s="60"/>
      <c r="MO23" s="60"/>
      <c r="MP23" s="60"/>
      <c r="MQ23" s="60"/>
      <c r="MR23" s="60"/>
      <c r="MS23" s="60"/>
      <c r="MT23" s="60"/>
      <c r="MU23" s="60"/>
      <c r="MV23" s="60"/>
      <c r="MW23" s="60"/>
      <c r="MX23" s="60"/>
      <c r="MY23" s="60"/>
      <c r="MZ23" s="60"/>
      <c r="NA23" s="60"/>
      <c r="NB23" s="60"/>
      <c r="NC23" s="60"/>
      <c r="ND23" s="60"/>
      <c r="NE23" s="60"/>
      <c r="NF23" s="60"/>
      <c r="NG23" s="60"/>
      <c r="NH23" s="60"/>
      <c r="NI23" s="60"/>
      <c r="NJ23" s="60"/>
      <c r="NK23" s="60"/>
      <c r="NL23" s="60"/>
      <c r="NM23" s="60"/>
      <c r="NN23" s="60"/>
      <c r="NO23" s="60"/>
      <c r="NP23" s="60"/>
      <c r="NQ23" s="60"/>
      <c r="NR23" s="60"/>
      <c r="NS23" s="60"/>
      <c r="NT23" s="60"/>
      <c r="NU23" s="60"/>
      <c r="NV23" s="60"/>
      <c r="NW23" s="60"/>
      <c r="NX23" s="60"/>
      <c r="NY23" s="60"/>
      <c r="NZ23" s="60"/>
      <c r="OA23" s="60"/>
      <c r="OB23" s="60"/>
      <c r="OC23" s="60"/>
      <c r="OD23" s="60"/>
      <c r="OE23" s="60"/>
      <c r="OF23" s="60"/>
      <c r="OG23" s="60"/>
      <c r="OH23" s="60"/>
      <c r="OI23" s="60"/>
      <c r="OJ23" s="60"/>
      <c r="OK23" s="60"/>
      <c r="OL23" s="60"/>
      <c r="OM23" s="60"/>
      <c r="ON23" s="60"/>
      <c r="OO23" s="60"/>
      <c r="OP23" s="60"/>
      <c r="OQ23" s="60"/>
      <c r="OR23" s="60"/>
      <c r="OS23" s="60"/>
      <c r="OT23" s="60"/>
      <c r="OU23" s="60"/>
      <c r="OV23" s="60"/>
      <c r="OW23" s="60"/>
      <c r="OX23" s="60"/>
      <c r="OY23" s="60"/>
      <c r="OZ23" s="60"/>
      <c r="PA23" s="60"/>
      <c r="PB23" s="60"/>
      <c r="PC23" s="60"/>
      <c r="PD23" s="60"/>
      <c r="PE23" s="60"/>
      <c r="PF23" s="60"/>
      <c r="PG23" s="60"/>
      <c r="PH23" s="60"/>
      <c r="PI23" s="60"/>
      <c r="PJ23" s="60"/>
      <c r="PK23" s="60"/>
      <c r="PL23" s="60"/>
      <c r="PM23" s="60"/>
      <c r="PN23" s="60"/>
      <c r="PO23" s="60"/>
      <c r="PP23" s="60"/>
      <c r="PQ23" s="60"/>
      <c r="PR23" s="60"/>
      <c r="PS23" s="60"/>
      <c r="PT23" s="60"/>
      <c r="PU23" s="60"/>
      <c r="PV23" s="60"/>
      <c r="PW23" s="60"/>
      <c r="PX23" s="60"/>
      <c r="PY23" s="60"/>
      <c r="PZ23" s="60"/>
      <c r="QA23" s="60"/>
      <c r="QB23" s="60"/>
      <c r="QC23" s="60"/>
      <c r="QD23" s="60"/>
      <c r="QE23" s="60"/>
      <c r="QF23" s="60"/>
      <c r="QG23" s="60"/>
      <c r="QH23" s="60"/>
      <c r="QI23" s="60"/>
      <c r="QJ23" s="60"/>
      <c r="QK23" s="60"/>
      <c r="QL23" s="60"/>
      <c r="QM23" s="60"/>
      <c r="QN23" s="60"/>
      <c r="QO23" s="60"/>
      <c r="QP23" s="60"/>
      <c r="QQ23" s="60"/>
      <c r="QR23" s="60"/>
      <c r="QS23" s="60"/>
      <c r="QT23" s="60"/>
      <c r="QU23" s="60"/>
      <c r="QV23" s="60"/>
      <c r="QW23" s="60"/>
      <c r="QX23" s="60"/>
      <c r="QY23" s="60"/>
      <c r="QZ23" s="60"/>
      <c r="RA23" s="60"/>
      <c r="RB23" s="60"/>
      <c r="RC23" s="60"/>
      <c r="RD23" s="60"/>
      <c r="RE23" s="60"/>
      <c r="RF23" s="60"/>
      <c r="RG23" s="60"/>
      <c r="RH23" s="60"/>
      <c r="RI23" s="60"/>
      <c r="RJ23" s="60"/>
      <c r="RK23" s="60"/>
      <c r="RL23" s="60"/>
      <c r="RM23" s="60"/>
      <c r="RN23" s="60"/>
      <c r="RO23" s="60"/>
      <c r="RP23" s="60"/>
      <c r="RQ23" s="60"/>
      <c r="RR23" s="60"/>
      <c r="RS23" s="60"/>
      <c r="RT23" s="60"/>
      <c r="RU23" s="60"/>
      <c r="RV23" s="60"/>
      <c r="RW23" s="60"/>
      <c r="RX23" s="60"/>
      <c r="RY23" s="60"/>
      <c r="RZ23" s="60"/>
      <c r="SA23" s="60"/>
      <c r="SB23" s="60"/>
      <c r="SC23" s="60"/>
      <c r="SD23" s="60"/>
      <c r="SE23" s="60"/>
      <c r="SF23" s="60"/>
      <c r="SG23" s="60"/>
      <c r="SH23" s="60"/>
      <c r="SI23" s="60"/>
      <c r="SJ23" s="60"/>
      <c r="SK23" s="60"/>
      <c r="SL23" s="60"/>
      <c r="SM23" s="60"/>
      <c r="SN23" s="60"/>
      <c r="SO23" s="60"/>
      <c r="SP23" s="60"/>
      <c r="SQ23" s="60"/>
      <c r="SR23" s="60"/>
      <c r="SS23" s="60"/>
      <c r="ST23" s="60"/>
      <c r="SU23" s="60"/>
      <c r="SV23" s="60"/>
      <c r="SW23" s="60"/>
      <c r="SX23" s="60"/>
      <c r="SY23" s="60"/>
      <c r="SZ23" s="60"/>
      <c r="TA23" s="60"/>
      <c r="TB23" s="60"/>
      <c r="TC23" s="60"/>
      <c r="TD23" s="60"/>
      <c r="TE23" s="60"/>
      <c r="TF23" s="60"/>
      <c r="TG23" s="60"/>
      <c r="TH23" s="60"/>
      <c r="TI23" s="60"/>
      <c r="TJ23" s="60"/>
      <c r="TK23" s="60"/>
      <c r="TL23" s="60"/>
      <c r="TM23" s="60"/>
      <c r="TN23" s="60"/>
      <c r="TO23" s="60"/>
      <c r="TP23" s="60"/>
      <c r="TQ23" s="60"/>
      <c r="TR23" s="60"/>
      <c r="TS23" s="60"/>
      <c r="TT23" s="60"/>
      <c r="TU23" s="60"/>
      <c r="TV23" s="60"/>
      <c r="TW23" s="60"/>
      <c r="TX23" s="60"/>
      <c r="TY23" s="60"/>
      <c r="TZ23" s="60"/>
      <c r="UA23" s="60"/>
      <c r="UB23" s="60"/>
      <c r="UC23" s="60"/>
      <c r="UD23" s="60"/>
      <c r="UE23" s="60"/>
      <c r="UF23" s="60"/>
      <c r="UG23" s="60"/>
      <c r="UH23" s="60"/>
      <c r="UI23" s="60"/>
      <c r="UJ23" s="60"/>
      <c r="UK23" s="60"/>
      <c r="UL23" s="60"/>
      <c r="UM23" s="60"/>
      <c r="UN23" s="60"/>
      <c r="UO23" s="60"/>
      <c r="UP23" s="60"/>
      <c r="UQ23" s="60"/>
      <c r="UR23" s="60"/>
      <c r="US23" s="60"/>
      <c r="UT23" s="60"/>
      <c r="UU23" s="60"/>
      <c r="UV23" s="60"/>
      <c r="UW23" s="60"/>
      <c r="UX23" s="60"/>
      <c r="UY23" s="60"/>
      <c r="UZ23" s="60"/>
      <c r="VA23" s="60"/>
      <c r="VB23" s="60"/>
      <c r="VC23" s="60"/>
      <c r="VD23" s="60"/>
      <c r="VE23" s="60"/>
      <c r="VF23" s="60"/>
      <c r="VG23" s="60"/>
      <c r="VH23" s="60"/>
      <c r="VI23" s="60"/>
      <c r="VJ23" s="60"/>
      <c r="VK23" s="60"/>
      <c r="VL23" s="60"/>
      <c r="VM23" s="60"/>
      <c r="VN23" s="60"/>
      <c r="VO23" s="60"/>
      <c r="VP23" s="60"/>
      <c r="VQ23" s="60"/>
      <c r="VR23" s="60"/>
      <c r="VS23" s="60"/>
      <c r="VT23" s="60"/>
      <c r="VU23" s="60"/>
      <c r="VV23" s="60"/>
      <c r="VW23" s="60"/>
      <c r="VX23" s="60"/>
      <c r="VY23" s="60"/>
      <c r="VZ23" s="60"/>
      <c r="WA23" s="60"/>
      <c r="WB23" s="60"/>
      <c r="WC23" s="60"/>
      <c r="WD23" s="60"/>
      <c r="WE23" s="60"/>
      <c r="WF23" s="60"/>
      <c r="WG23" s="60"/>
      <c r="WH23" s="60"/>
      <c r="WI23" s="60"/>
      <c r="WJ23" s="60"/>
      <c r="WK23" s="60"/>
      <c r="WL23" s="60"/>
      <c r="WM23" s="60"/>
      <c r="WN23" s="60"/>
      <c r="WO23" s="60"/>
      <c r="WP23" s="60"/>
      <c r="WQ23" s="60"/>
      <c r="WR23" s="60"/>
      <c r="WS23" s="60"/>
      <c r="WT23" s="60"/>
      <c r="WU23" s="60"/>
      <c r="WV23" s="60"/>
      <c r="WW23" s="60"/>
      <c r="WX23" s="60"/>
      <c r="WY23" s="60"/>
      <c r="WZ23" s="60"/>
      <c r="XA23" s="60"/>
      <c r="XB23" s="60"/>
      <c r="XC23" s="60"/>
      <c r="XD23" s="60"/>
      <c r="XE23" s="60"/>
      <c r="XF23" s="60"/>
      <c r="XG23" s="60"/>
      <c r="XH23" s="60"/>
      <c r="XI23" s="60"/>
      <c r="XJ23" s="60"/>
      <c r="XK23" s="60"/>
      <c r="XL23" s="60"/>
      <c r="XM23" s="60"/>
      <c r="XN23" s="60"/>
      <c r="XO23" s="60"/>
      <c r="XP23" s="60"/>
      <c r="XQ23" s="60"/>
      <c r="XR23" s="60"/>
      <c r="XS23" s="60"/>
      <c r="XT23" s="60"/>
      <c r="XU23" s="60"/>
      <c r="XV23" s="60"/>
      <c r="XW23" s="60"/>
      <c r="XX23" s="60"/>
      <c r="XY23" s="60"/>
      <c r="XZ23" s="60"/>
      <c r="YA23" s="60"/>
      <c r="YB23" s="60"/>
      <c r="YC23" s="60"/>
      <c r="YD23" s="60"/>
      <c r="YE23" s="60"/>
      <c r="YF23" s="60"/>
      <c r="YG23" s="60"/>
      <c r="YH23" s="60"/>
      <c r="YI23" s="60"/>
      <c r="YJ23" s="60"/>
      <c r="YK23" s="60"/>
      <c r="YL23" s="60"/>
      <c r="YM23" s="60"/>
      <c r="YN23" s="60"/>
      <c r="YO23" s="60"/>
      <c r="YP23" s="60"/>
      <c r="YQ23" s="60"/>
      <c r="YR23" s="60"/>
      <c r="YS23" s="60"/>
      <c r="YT23" s="60"/>
      <c r="YU23" s="60"/>
      <c r="YV23" s="60"/>
      <c r="YW23" s="60"/>
      <c r="YX23" s="60"/>
      <c r="YY23" s="60"/>
      <c r="YZ23" s="60"/>
      <c r="ZA23" s="60"/>
      <c r="ZB23" s="60"/>
      <c r="ZC23" s="60"/>
      <c r="ZD23" s="60"/>
      <c r="ZE23" s="60"/>
      <c r="ZF23" s="60"/>
      <c r="ZG23" s="60"/>
      <c r="ZH23" s="60"/>
      <c r="ZI23" s="60"/>
      <c r="ZJ23" s="60"/>
      <c r="ZK23" s="60"/>
      <c r="ZL23" s="60"/>
      <c r="ZM23" s="60"/>
      <c r="ZN23" s="60"/>
      <c r="ZO23" s="60"/>
      <c r="ZP23" s="60"/>
      <c r="ZQ23" s="60"/>
      <c r="ZR23" s="60"/>
      <c r="ZS23" s="60"/>
      <c r="ZT23" s="60"/>
      <c r="ZU23" s="60"/>
      <c r="ZV23" s="60"/>
      <c r="ZW23" s="60"/>
      <c r="ZX23" s="60"/>
      <c r="ZY23" s="60"/>
      <c r="ZZ23" s="60"/>
      <c r="AAA23" s="60"/>
      <c r="AAB23" s="60"/>
      <c r="AAC23" s="60"/>
      <c r="AAD23" s="60"/>
      <c r="AAE23" s="60"/>
      <c r="AAF23" s="60"/>
      <c r="AAG23" s="60"/>
      <c r="AAH23" s="60"/>
      <c r="AAI23" s="60"/>
      <c r="AAJ23" s="60"/>
      <c r="AAK23" s="60"/>
      <c r="AAL23" s="60"/>
      <c r="AAM23" s="60"/>
      <c r="AAN23" s="60"/>
      <c r="AAO23" s="60"/>
      <c r="AAP23" s="60"/>
      <c r="AAQ23" s="60"/>
      <c r="AAR23" s="60"/>
      <c r="AAS23" s="60"/>
      <c r="AAT23" s="60"/>
      <c r="AAU23" s="60"/>
      <c r="AAV23" s="60"/>
      <c r="AAW23" s="60"/>
      <c r="AAX23" s="60"/>
      <c r="AAY23" s="60"/>
      <c r="AAZ23" s="60"/>
      <c r="ABA23" s="60"/>
      <c r="ABB23" s="60"/>
      <c r="ABC23" s="60"/>
      <c r="ABD23" s="60"/>
      <c r="ABE23" s="60"/>
      <c r="ABF23" s="60"/>
      <c r="ABG23" s="60"/>
      <c r="ABH23" s="60"/>
      <c r="ABI23" s="60"/>
      <c r="ABJ23" s="60"/>
      <c r="ABK23" s="60"/>
      <c r="ABL23" s="60"/>
      <c r="ABM23" s="60"/>
      <c r="ABN23" s="60"/>
      <c r="ABO23" s="60"/>
      <c r="ABP23" s="60"/>
      <c r="ABQ23" s="60"/>
      <c r="ABR23" s="60"/>
      <c r="ABS23" s="60"/>
      <c r="ABT23" s="60"/>
      <c r="ABU23" s="60"/>
      <c r="ABV23" s="60"/>
      <c r="ABW23" s="60"/>
      <c r="ABX23" s="60"/>
      <c r="ABY23" s="60"/>
      <c r="ABZ23" s="60"/>
      <c r="ACA23" s="60"/>
      <c r="ACB23" s="60"/>
      <c r="ACC23" s="60"/>
      <c r="ACD23" s="60"/>
      <c r="ACE23" s="60"/>
      <c r="ACF23" s="60"/>
      <c r="ACG23" s="60"/>
      <c r="ACH23" s="60"/>
      <c r="ACI23" s="60"/>
      <c r="ACJ23" s="60"/>
      <c r="ACK23" s="60"/>
      <c r="ACL23" s="60"/>
      <c r="ACM23" s="60"/>
      <c r="ACN23" s="60"/>
      <c r="ACO23" s="60"/>
      <c r="ACP23" s="60"/>
      <c r="ACQ23" s="60"/>
      <c r="ACR23" s="60"/>
      <c r="ACS23" s="60"/>
      <c r="ACT23" s="60"/>
      <c r="ACU23" s="60"/>
      <c r="ACV23" s="60"/>
      <c r="ACW23" s="60"/>
      <c r="ACX23" s="60"/>
      <c r="ACY23" s="60"/>
      <c r="ACZ23" s="60"/>
      <c r="ADA23" s="60"/>
      <c r="ADB23" s="60"/>
      <c r="ADC23" s="60"/>
      <c r="ADD23" s="60"/>
      <c r="ADE23" s="60"/>
      <c r="ADF23" s="60"/>
      <c r="ADG23" s="60"/>
      <c r="ADH23" s="60"/>
      <c r="ADI23" s="60"/>
      <c r="ADJ23" s="60"/>
      <c r="ADK23" s="60"/>
      <c r="ADL23" s="60"/>
      <c r="ADM23" s="60"/>
      <c r="ADN23" s="60"/>
      <c r="ADO23" s="60"/>
      <c r="ADP23" s="60"/>
      <c r="ADQ23" s="60"/>
      <c r="ADR23" s="60"/>
      <c r="ADS23" s="60"/>
      <c r="ADT23" s="60"/>
      <c r="ADU23" s="60"/>
      <c r="ADV23" s="60"/>
      <c r="ADW23" s="60"/>
      <c r="ADX23" s="60"/>
      <c r="ADY23" s="60"/>
      <c r="ADZ23" s="60"/>
      <c r="AEA23" s="60"/>
      <c r="AEB23" s="60"/>
      <c r="AEC23" s="60"/>
      <c r="AED23" s="60"/>
      <c r="AEE23" s="60"/>
      <c r="AEF23" s="60"/>
      <c r="AEG23" s="60"/>
      <c r="AEH23" s="60"/>
      <c r="AEI23" s="60"/>
      <c r="AEJ23" s="60"/>
      <c r="AEK23" s="60"/>
      <c r="AEL23" s="60"/>
      <c r="AEM23" s="60"/>
      <c r="AEN23" s="60"/>
      <c r="AEO23" s="60"/>
      <c r="AEP23" s="60"/>
      <c r="AEQ23" s="60"/>
      <c r="AER23" s="60"/>
      <c r="AES23" s="60"/>
      <c r="AET23" s="60"/>
      <c r="AEU23" s="60"/>
      <c r="AEV23" s="60"/>
      <c r="AEW23" s="60"/>
      <c r="AEX23" s="60"/>
      <c r="AEY23" s="60"/>
      <c r="AEZ23" s="60"/>
      <c r="AFA23" s="60"/>
      <c r="AFB23" s="60"/>
      <c r="AFC23" s="60"/>
      <c r="AFD23" s="60"/>
      <c r="AFE23" s="60"/>
      <c r="AFF23" s="60"/>
      <c r="AFG23" s="60"/>
      <c r="AFH23" s="60"/>
      <c r="AFI23" s="60"/>
      <c r="AFJ23" s="60"/>
      <c r="AFK23" s="60"/>
      <c r="AFL23" s="60"/>
      <c r="AFM23" s="60"/>
      <c r="AFN23" s="60"/>
      <c r="AFO23" s="60"/>
      <c r="AFP23" s="60"/>
      <c r="AFQ23" s="60"/>
      <c r="AFR23" s="60"/>
      <c r="AFS23" s="60"/>
      <c r="AFT23" s="60"/>
      <c r="AFU23" s="60"/>
      <c r="AFV23" s="60"/>
      <c r="AFW23" s="60"/>
      <c r="AFX23" s="60"/>
      <c r="AFY23" s="60"/>
      <c r="AFZ23" s="60"/>
      <c r="AGA23" s="60"/>
      <c r="AGB23" s="60"/>
      <c r="AGC23" s="60"/>
      <c r="AGD23" s="60"/>
      <c r="AGE23" s="60"/>
      <c r="AGF23" s="60"/>
      <c r="AGG23" s="60"/>
      <c r="AGH23" s="60"/>
      <c r="AGI23" s="60"/>
      <c r="AGJ23" s="60"/>
      <c r="AGK23" s="60"/>
      <c r="AGL23" s="60"/>
      <c r="AGM23" s="60"/>
      <c r="AGN23" s="60"/>
      <c r="AGO23" s="60"/>
      <c r="AGP23" s="60"/>
      <c r="AGQ23" s="60"/>
      <c r="AGR23" s="60"/>
      <c r="AGS23" s="60"/>
      <c r="AGT23" s="60"/>
      <c r="AGU23" s="60"/>
      <c r="AGV23" s="60"/>
      <c r="AGW23" s="60"/>
      <c r="AGX23" s="60"/>
      <c r="AGY23" s="60"/>
      <c r="AGZ23" s="60"/>
      <c r="AHA23" s="60"/>
      <c r="AHB23" s="60"/>
      <c r="AHC23" s="60"/>
      <c r="AHD23" s="60"/>
      <c r="AHE23" s="60"/>
      <c r="AHF23" s="60"/>
      <c r="AHG23" s="60"/>
      <c r="AHH23" s="60"/>
      <c r="AHI23" s="60"/>
      <c r="AHJ23" s="60"/>
      <c r="AHK23" s="60"/>
      <c r="AHL23" s="60"/>
      <c r="AHM23" s="60"/>
      <c r="AHN23" s="60"/>
      <c r="AHO23" s="60"/>
      <c r="AHP23" s="60"/>
      <c r="AHQ23" s="60"/>
      <c r="AHR23" s="60"/>
      <c r="AHS23" s="60"/>
      <c r="AHT23" s="60"/>
      <c r="AHU23" s="60"/>
      <c r="AHV23" s="60"/>
      <c r="AHW23" s="60"/>
      <c r="AHX23" s="60"/>
      <c r="AHY23" s="60"/>
      <c r="AHZ23" s="60"/>
      <c r="AIA23" s="60"/>
      <c r="AIB23" s="60"/>
      <c r="AIC23" s="60"/>
      <c r="AID23" s="60"/>
      <c r="AIE23" s="60"/>
      <c r="AIF23" s="60"/>
      <c r="AIG23" s="60"/>
      <c r="AIH23" s="60"/>
      <c r="AII23" s="60"/>
      <c r="AIJ23" s="60"/>
      <c r="AIK23" s="60"/>
      <c r="AIL23" s="60"/>
      <c r="AIM23" s="60"/>
      <c r="AIN23" s="60"/>
      <c r="AIO23" s="60"/>
      <c r="AIP23" s="60"/>
      <c r="AIQ23" s="60"/>
      <c r="AIR23" s="60"/>
      <c r="AIS23" s="60"/>
      <c r="AIT23" s="60"/>
      <c r="AIU23" s="60"/>
      <c r="AIV23" s="60"/>
      <c r="AIW23" s="60"/>
      <c r="AIX23" s="60"/>
      <c r="AIY23" s="60"/>
      <c r="AIZ23" s="60"/>
      <c r="AJA23" s="60"/>
      <c r="AJB23" s="60"/>
      <c r="AJC23" s="60"/>
      <c r="AJD23" s="60"/>
      <c r="AJE23" s="60"/>
      <c r="AJF23" s="60"/>
      <c r="AJG23" s="60"/>
      <c r="AJH23" s="60"/>
      <c r="AJI23" s="60"/>
      <c r="AJJ23" s="60"/>
      <c r="AJK23" s="60"/>
      <c r="AJL23" s="60"/>
      <c r="AJM23" s="60"/>
      <c r="AJN23" s="60"/>
      <c r="AJO23" s="60"/>
      <c r="AJP23" s="60"/>
      <c r="AJQ23" s="60"/>
      <c r="AJR23" s="60"/>
      <c r="AJS23" s="60"/>
      <c r="AJT23" s="60"/>
      <c r="AJU23" s="60"/>
      <c r="AJV23" s="60"/>
      <c r="AJW23" s="60"/>
      <c r="AJX23" s="60"/>
      <c r="AJY23" s="60"/>
      <c r="AJZ23" s="60"/>
      <c r="AKA23" s="60"/>
      <c r="AKB23" s="60"/>
      <c r="AKC23" s="60"/>
      <c r="AKD23" s="60"/>
      <c r="AKE23" s="60"/>
      <c r="AKF23" s="60"/>
      <c r="AKG23" s="60"/>
      <c r="AKH23" s="60"/>
      <c r="AKI23" s="60"/>
      <c r="AKJ23" s="60"/>
      <c r="AKK23" s="60"/>
      <c r="AKL23" s="60"/>
      <c r="AKM23" s="60"/>
      <c r="AKN23" s="60"/>
      <c r="AKO23" s="60"/>
      <c r="AKP23" s="60"/>
      <c r="AKQ23" s="60"/>
      <c r="AKR23" s="60"/>
      <c r="AKS23" s="60"/>
      <c r="AKT23" s="60"/>
      <c r="AKU23" s="60"/>
      <c r="AKV23" s="60"/>
      <c r="AKW23" s="60"/>
      <c r="AKX23" s="60"/>
      <c r="AKY23" s="60"/>
      <c r="AKZ23" s="60"/>
      <c r="ALA23" s="60"/>
      <c r="ALB23" s="60"/>
      <c r="ALC23" s="60"/>
      <c r="ALD23" s="60"/>
      <c r="ALE23" s="60"/>
      <c r="ALF23" s="60"/>
      <c r="ALG23" s="60"/>
      <c r="ALH23" s="60"/>
      <c r="ALI23" s="60"/>
      <c r="ALJ23" s="60"/>
      <c r="ALK23" s="60"/>
      <c r="ALL23" s="60"/>
      <c r="ALM23" s="60"/>
      <c r="ALN23" s="60"/>
      <c r="ALO23" s="60"/>
      <c r="ALP23" s="60"/>
      <c r="ALQ23" s="60"/>
      <c r="ALR23" s="60"/>
      <c r="ALS23" s="60"/>
      <c r="ALT23" s="60"/>
      <c r="ALU23" s="60"/>
      <c r="ALV23" s="60"/>
      <c r="ALW23" s="60"/>
      <c r="ALX23" s="60"/>
      <c r="ALY23" s="60"/>
      <c r="ALZ23" s="60"/>
      <c r="AMA23" s="60"/>
      <c r="AMB23" s="60"/>
      <c r="AMC23" s="60"/>
      <c r="AMD23" s="60"/>
      <c r="AME23" s="60"/>
      <c r="AMF23" s="60"/>
      <c r="AMG23" s="60"/>
      <c r="AMH23" s="60"/>
      <c r="AMI23" s="60"/>
      <c r="AMJ23" s="60"/>
      <c r="AMK23" s="60"/>
      <c r="AML23" s="60"/>
      <c r="AMM23" s="60"/>
      <c r="AMN23" s="60"/>
      <c r="AMO23" s="60"/>
      <c r="AMP23" s="60"/>
      <c r="AMQ23" s="60"/>
      <c r="AMR23" s="60"/>
      <c r="AMS23" s="60"/>
      <c r="AMT23" s="60"/>
      <c r="AMU23" s="60"/>
      <c r="AMV23" s="60"/>
      <c r="AMW23" s="60"/>
      <c r="AMX23" s="60"/>
      <c r="AMY23" s="60"/>
      <c r="AMZ23" s="60"/>
      <c r="ANA23" s="60"/>
      <c r="ANB23" s="60"/>
      <c r="ANC23" s="60"/>
      <c r="AND23" s="60"/>
      <c r="ANE23" s="60"/>
      <c r="ANF23" s="60"/>
      <c r="ANG23" s="60"/>
      <c r="ANH23" s="60"/>
      <c r="ANI23" s="60"/>
      <c r="ANJ23" s="60"/>
      <c r="ANK23" s="60"/>
      <c r="ANL23" s="60"/>
      <c r="ANM23" s="60"/>
      <c r="ANN23" s="60"/>
      <c r="ANO23" s="60"/>
      <c r="ANP23" s="60"/>
      <c r="ANQ23" s="60"/>
      <c r="ANR23" s="60"/>
      <c r="ANS23" s="60"/>
      <c r="ANT23" s="60"/>
      <c r="ANU23" s="60"/>
      <c r="ANV23" s="60"/>
      <c r="ANW23" s="60"/>
      <c r="ANX23" s="60"/>
      <c r="ANY23" s="60"/>
      <c r="ANZ23" s="60"/>
      <c r="AOA23" s="60"/>
      <c r="AOB23" s="60"/>
      <c r="AOC23" s="60"/>
      <c r="AOD23" s="60"/>
      <c r="AOE23" s="60"/>
      <c r="AOF23" s="60"/>
      <c r="AOG23" s="60"/>
      <c r="AOH23" s="60"/>
      <c r="AOI23" s="60"/>
      <c r="AOJ23" s="60"/>
      <c r="AOK23" s="60"/>
      <c r="AOL23" s="60"/>
      <c r="AOM23" s="60"/>
      <c r="AON23" s="60"/>
      <c r="AOO23" s="60"/>
      <c r="AOP23" s="60"/>
      <c r="AOQ23" s="60"/>
      <c r="AOR23" s="60"/>
      <c r="AOS23" s="60"/>
      <c r="AOT23" s="60"/>
      <c r="AOU23" s="60"/>
      <c r="AOV23" s="60"/>
      <c r="AOW23" s="60"/>
      <c r="AOX23" s="60"/>
      <c r="AOY23" s="60"/>
      <c r="AOZ23" s="60"/>
      <c r="APA23" s="60"/>
      <c r="APB23" s="60"/>
      <c r="APC23" s="60"/>
      <c r="APD23" s="60"/>
      <c r="APE23" s="60"/>
      <c r="APF23" s="60"/>
      <c r="APG23" s="60"/>
      <c r="APH23" s="60"/>
      <c r="API23" s="60"/>
      <c r="APJ23" s="60"/>
      <c r="APK23" s="60"/>
      <c r="APL23" s="60"/>
      <c r="APM23" s="60"/>
      <c r="APN23" s="60"/>
      <c r="APO23" s="60"/>
      <c r="APP23" s="60"/>
      <c r="APQ23" s="60"/>
      <c r="APR23" s="60"/>
      <c r="APS23" s="60"/>
      <c r="APT23" s="60"/>
      <c r="APU23" s="60"/>
      <c r="APV23" s="60"/>
      <c r="APW23" s="60"/>
      <c r="APX23" s="60"/>
      <c r="APY23" s="60"/>
      <c r="APZ23" s="60"/>
      <c r="AQA23" s="60"/>
      <c r="AQB23" s="60"/>
      <c r="AQC23" s="60"/>
      <c r="AQD23" s="60"/>
      <c r="AQE23" s="60"/>
      <c r="AQF23" s="60"/>
      <c r="AQG23" s="60"/>
      <c r="AQH23" s="60"/>
      <c r="AQI23" s="60"/>
      <c r="AQJ23" s="60"/>
      <c r="AQK23" s="60"/>
      <c r="AQL23" s="60"/>
      <c r="AQM23" s="60"/>
      <c r="AQN23" s="60"/>
      <c r="AQO23" s="60"/>
      <c r="AQP23" s="60"/>
      <c r="AQQ23" s="60"/>
      <c r="AQR23" s="60"/>
      <c r="AQS23" s="60"/>
      <c r="AQT23" s="60"/>
      <c r="AQU23" s="60"/>
      <c r="AQV23" s="60"/>
      <c r="AQW23" s="60"/>
      <c r="AQX23" s="60"/>
      <c r="AQY23" s="60"/>
      <c r="AQZ23" s="60"/>
      <c r="ARA23" s="60"/>
      <c r="ARB23" s="60"/>
      <c r="ARC23" s="60"/>
      <c r="ARD23" s="60"/>
      <c r="ARE23" s="60"/>
      <c r="ARF23" s="60"/>
      <c r="ARG23" s="60"/>
      <c r="ARH23" s="60"/>
      <c r="ARI23" s="60"/>
      <c r="ARJ23" s="60"/>
      <c r="ARK23" s="60"/>
      <c r="ARL23" s="60"/>
      <c r="ARM23" s="60"/>
      <c r="ARN23" s="60"/>
      <c r="ARO23" s="60"/>
      <c r="ARP23" s="60"/>
      <c r="ARQ23" s="60"/>
      <c r="ARR23" s="60"/>
      <c r="ARS23" s="60"/>
      <c r="ART23" s="60"/>
      <c r="ARU23" s="60"/>
      <c r="ARV23" s="60"/>
      <c r="ARW23" s="60"/>
      <c r="ARX23" s="60"/>
      <c r="ARY23" s="60"/>
      <c r="ARZ23" s="60"/>
      <c r="ASA23" s="60"/>
      <c r="ASB23" s="60"/>
      <c r="ASC23" s="60"/>
      <c r="ASD23" s="60"/>
      <c r="ASE23" s="60"/>
      <c r="ASF23" s="60"/>
      <c r="ASG23" s="60"/>
      <c r="ASH23" s="60"/>
      <c r="ASI23" s="60"/>
      <c r="ASJ23" s="60"/>
      <c r="ASK23" s="60"/>
      <c r="ASL23" s="60"/>
      <c r="ASM23" s="60"/>
      <c r="ASN23" s="60"/>
      <c r="ASO23" s="60"/>
      <c r="ASP23" s="60"/>
      <c r="ASQ23" s="60"/>
      <c r="ASR23" s="60"/>
      <c r="ASS23" s="60"/>
      <c r="AST23" s="60"/>
      <c r="ASU23" s="60"/>
      <c r="ASV23" s="60"/>
      <c r="ASW23" s="60"/>
      <c r="ASX23" s="60"/>
      <c r="ASY23" s="60"/>
      <c r="ASZ23" s="60"/>
      <c r="ATA23" s="60"/>
      <c r="ATB23" s="60"/>
      <c r="ATC23" s="60"/>
      <c r="ATD23" s="60"/>
      <c r="ATE23" s="60"/>
      <c r="ATF23" s="60"/>
      <c r="ATG23" s="60"/>
      <c r="ATH23" s="60"/>
      <c r="ATI23" s="60"/>
      <c r="ATJ23" s="60"/>
      <c r="ATK23" s="60"/>
      <c r="ATL23" s="60"/>
      <c r="ATM23" s="60"/>
      <c r="ATN23" s="60"/>
      <c r="ATO23" s="60"/>
      <c r="ATP23" s="60"/>
      <c r="ATQ23" s="60"/>
      <c r="ATR23" s="60"/>
      <c r="ATS23" s="60"/>
      <c r="ATT23" s="60"/>
      <c r="ATU23" s="60"/>
      <c r="ATV23" s="60"/>
      <c r="ATW23" s="60"/>
      <c r="ATX23" s="60"/>
      <c r="ATY23" s="60"/>
      <c r="ATZ23" s="60"/>
      <c r="AUA23" s="60"/>
      <c r="AUB23" s="60"/>
      <c r="AUC23" s="60"/>
      <c r="AUD23" s="60"/>
      <c r="AUE23" s="60"/>
      <c r="AUF23" s="60"/>
      <c r="AUG23" s="60"/>
      <c r="AUH23" s="60"/>
      <c r="AUI23" s="60"/>
      <c r="AUJ23" s="60"/>
      <c r="AUK23" s="60"/>
      <c r="AUL23" s="60"/>
      <c r="AUM23" s="60"/>
      <c r="AUN23" s="60"/>
      <c r="AUO23" s="60"/>
      <c r="AUP23" s="60"/>
      <c r="AUQ23" s="60"/>
      <c r="AUR23" s="60"/>
      <c r="AUS23" s="60"/>
      <c r="AUT23" s="60"/>
      <c r="AUU23" s="60"/>
      <c r="AUV23" s="60"/>
      <c r="AUW23" s="60"/>
      <c r="AUX23" s="60"/>
      <c r="AUY23" s="60"/>
      <c r="AUZ23" s="60"/>
      <c r="AVA23" s="60"/>
      <c r="AVB23" s="60"/>
      <c r="AVC23" s="60"/>
      <c r="AVD23" s="60"/>
      <c r="AVE23" s="60"/>
      <c r="AVF23" s="60"/>
      <c r="AVG23" s="60"/>
      <c r="AVH23" s="60"/>
      <c r="AVI23" s="60"/>
      <c r="AVJ23" s="60"/>
      <c r="AVK23" s="60"/>
      <c r="AVL23" s="60"/>
      <c r="AVM23" s="60"/>
      <c r="AVN23" s="60"/>
      <c r="AVO23" s="60"/>
      <c r="AVP23" s="60"/>
      <c r="AVQ23" s="60"/>
      <c r="AVR23" s="60"/>
      <c r="AVS23" s="60"/>
      <c r="AVT23" s="60"/>
      <c r="AVU23" s="60"/>
      <c r="AVV23" s="60"/>
      <c r="AVW23" s="60"/>
      <c r="AVX23" s="60"/>
      <c r="AVY23" s="60"/>
      <c r="AVZ23" s="60"/>
      <c r="AWA23" s="60"/>
      <c r="AWB23" s="60"/>
      <c r="AWC23" s="60"/>
      <c r="AWD23" s="60"/>
      <c r="AWE23" s="60"/>
      <c r="AWF23" s="60"/>
      <c r="AWG23" s="60"/>
      <c r="AWH23" s="60"/>
      <c r="AWI23" s="60"/>
      <c r="AWJ23" s="60"/>
      <c r="AWK23" s="60"/>
      <c r="AWL23" s="60"/>
      <c r="AWM23" s="60"/>
      <c r="AWN23" s="60"/>
      <c r="AWO23" s="60"/>
      <c r="AWP23" s="60"/>
      <c r="AWQ23" s="60"/>
      <c r="AWR23" s="60"/>
      <c r="AWS23" s="60"/>
      <c r="AWT23" s="60"/>
      <c r="AWU23" s="60"/>
      <c r="AWV23" s="60"/>
      <c r="AWW23" s="60"/>
      <c r="AWX23" s="60"/>
      <c r="AWY23" s="60"/>
      <c r="AWZ23" s="60"/>
      <c r="AXA23" s="60"/>
      <c r="AXB23" s="60"/>
      <c r="AXC23" s="60"/>
      <c r="AXD23" s="60"/>
      <c r="AXE23" s="60"/>
      <c r="AXF23" s="60"/>
      <c r="AXG23" s="60"/>
      <c r="AXH23" s="60"/>
      <c r="AXI23" s="60"/>
      <c r="AXJ23" s="60"/>
      <c r="AXK23" s="60"/>
      <c r="AXL23" s="60"/>
      <c r="AXM23" s="60"/>
      <c r="AXN23" s="60"/>
      <c r="AXO23" s="60"/>
      <c r="AXP23" s="60"/>
      <c r="AXQ23" s="60"/>
      <c r="AXR23" s="60"/>
      <c r="AXS23" s="60"/>
      <c r="AXT23" s="60"/>
      <c r="AXU23" s="60"/>
      <c r="AXV23" s="60"/>
      <c r="AXW23" s="60"/>
      <c r="AXX23" s="60"/>
      <c r="AXY23" s="60"/>
      <c r="AXZ23" s="60"/>
      <c r="AYA23" s="60"/>
      <c r="AYB23" s="60"/>
      <c r="AYC23" s="60"/>
      <c r="AYD23" s="60"/>
      <c r="AYE23" s="60"/>
      <c r="AYF23" s="60"/>
      <c r="AYG23" s="60"/>
      <c r="AYH23" s="60"/>
      <c r="AYI23" s="60"/>
      <c r="AYJ23" s="60"/>
      <c r="AYK23" s="60"/>
      <c r="AYL23" s="60"/>
      <c r="AYM23" s="60"/>
      <c r="AYN23" s="60"/>
      <c r="AYO23" s="60"/>
      <c r="AYP23" s="60"/>
      <c r="AYQ23" s="60"/>
      <c r="AYR23" s="60"/>
      <c r="AYS23" s="60"/>
      <c r="AYT23" s="60"/>
      <c r="AYU23" s="60"/>
      <c r="AYV23" s="60"/>
      <c r="AYW23" s="60"/>
      <c r="AYX23" s="60"/>
      <c r="AYY23" s="60"/>
      <c r="AYZ23" s="60"/>
      <c r="AZA23" s="60"/>
      <c r="AZB23" s="60"/>
      <c r="AZC23" s="60"/>
      <c r="AZD23" s="60"/>
      <c r="AZE23" s="60"/>
      <c r="AZF23" s="60"/>
      <c r="AZG23" s="60"/>
      <c r="AZH23" s="60"/>
      <c r="AZI23" s="60"/>
      <c r="AZJ23" s="60"/>
      <c r="AZK23" s="60"/>
      <c r="AZL23" s="60"/>
      <c r="AZM23" s="60"/>
      <c r="AZN23" s="60"/>
      <c r="AZO23" s="60"/>
      <c r="AZP23" s="60"/>
      <c r="AZQ23" s="60"/>
      <c r="AZR23" s="60"/>
      <c r="AZS23" s="60"/>
      <c r="AZT23" s="60"/>
      <c r="AZU23" s="60"/>
      <c r="AZV23" s="60"/>
      <c r="AZW23" s="60"/>
      <c r="AZX23" s="60"/>
      <c r="AZY23" s="60"/>
      <c r="AZZ23" s="60"/>
      <c r="BAA23" s="60"/>
      <c r="BAB23" s="60"/>
      <c r="BAC23" s="60"/>
      <c r="BAD23" s="60"/>
      <c r="BAE23" s="60"/>
      <c r="BAF23" s="60"/>
      <c r="BAG23" s="60"/>
      <c r="BAH23" s="60"/>
      <c r="BAI23" s="60"/>
      <c r="BAJ23" s="60"/>
      <c r="BAK23" s="60"/>
      <c r="BAL23" s="60"/>
      <c r="BAM23" s="60"/>
      <c r="BAN23" s="60"/>
      <c r="BAO23" s="60"/>
      <c r="BAP23" s="60"/>
      <c r="BAQ23" s="60"/>
      <c r="BAR23" s="60"/>
      <c r="BAS23" s="60"/>
      <c r="BAT23" s="60"/>
      <c r="BAU23" s="60"/>
      <c r="BAV23" s="60"/>
      <c r="BAW23" s="60"/>
      <c r="BAX23" s="60"/>
      <c r="BAY23" s="60"/>
      <c r="BAZ23" s="60"/>
      <c r="BBA23" s="60"/>
      <c r="BBB23" s="60"/>
      <c r="BBC23" s="60"/>
      <c r="BBD23" s="60"/>
      <c r="BBE23" s="60"/>
      <c r="BBF23" s="60"/>
      <c r="BBG23" s="60"/>
      <c r="BBH23" s="60"/>
      <c r="BBI23" s="60"/>
      <c r="BBJ23" s="60"/>
      <c r="BBK23" s="60"/>
      <c r="BBL23" s="60"/>
      <c r="BBM23" s="60"/>
      <c r="BBN23" s="60"/>
      <c r="BBO23" s="60"/>
      <c r="BBP23" s="60"/>
      <c r="BBQ23" s="60"/>
      <c r="BBR23" s="60"/>
      <c r="BBS23" s="60"/>
      <c r="BBT23" s="60"/>
      <c r="BBU23" s="60"/>
      <c r="BBV23" s="60"/>
      <c r="BBW23" s="60"/>
      <c r="BBX23" s="60"/>
      <c r="BBY23" s="60"/>
      <c r="BBZ23" s="60"/>
      <c r="BCA23" s="60"/>
      <c r="BCB23" s="60"/>
      <c r="BCC23" s="60"/>
      <c r="BCD23" s="60"/>
      <c r="BCE23" s="60"/>
      <c r="BCF23" s="60"/>
      <c r="BCG23" s="60"/>
      <c r="BCH23" s="60"/>
      <c r="BCI23" s="60"/>
      <c r="BCJ23" s="60"/>
      <c r="BCK23" s="60"/>
      <c r="BCL23" s="60"/>
      <c r="BCM23" s="60"/>
      <c r="BCN23" s="60"/>
      <c r="BCO23" s="60"/>
      <c r="BCP23" s="60"/>
      <c r="BCQ23" s="60"/>
      <c r="BCR23" s="60"/>
      <c r="BCS23" s="60"/>
      <c r="BCT23" s="60"/>
      <c r="BCU23" s="60"/>
      <c r="BCV23" s="60"/>
      <c r="BCW23" s="60"/>
      <c r="BCX23" s="60"/>
      <c r="BCY23" s="60"/>
      <c r="BCZ23" s="60"/>
      <c r="BDA23" s="60"/>
      <c r="BDB23" s="60"/>
      <c r="BDC23" s="60"/>
      <c r="BDD23" s="60"/>
      <c r="BDE23" s="60"/>
      <c r="BDF23" s="60"/>
      <c r="BDG23" s="60"/>
      <c r="BDH23" s="60"/>
      <c r="BDI23" s="60"/>
      <c r="BDJ23" s="60"/>
      <c r="BDK23" s="60"/>
      <c r="BDL23" s="60"/>
      <c r="BDM23" s="60"/>
      <c r="BDN23" s="60"/>
      <c r="BDO23" s="60"/>
      <c r="BDP23" s="60"/>
      <c r="BDQ23" s="60"/>
      <c r="BDR23" s="60"/>
      <c r="BDS23" s="60"/>
      <c r="BDT23" s="60"/>
      <c r="BDU23" s="60"/>
      <c r="BDV23" s="60"/>
      <c r="BDW23" s="60"/>
      <c r="BDX23" s="60"/>
      <c r="BDY23" s="60"/>
      <c r="BDZ23" s="60"/>
      <c r="BEA23" s="60"/>
      <c r="BEB23" s="60"/>
      <c r="BEC23" s="60"/>
      <c r="BED23" s="60"/>
      <c r="BEE23" s="60"/>
      <c r="BEF23" s="60"/>
      <c r="BEG23" s="60"/>
      <c r="BEH23" s="60"/>
      <c r="BEI23" s="60"/>
      <c r="BEJ23" s="60"/>
      <c r="BEK23" s="60"/>
      <c r="BEL23" s="60"/>
      <c r="BEM23" s="60"/>
      <c r="BEN23" s="60"/>
      <c r="BEO23" s="60"/>
      <c r="BEP23" s="60"/>
      <c r="BEQ23" s="60"/>
      <c r="BER23" s="60"/>
      <c r="BES23" s="60"/>
      <c r="BET23" s="60"/>
      <c r="BEU23" s="60"/>
      <c r="BEV23" s="60"/>
      <c r="BEW23" s="60"/>
      <c r="BEX23" s="60"/>
      <c r="BEY23" s="60"/>
      <c r="BEZ23" s="60"/>
      <c r="BFA23" s="60"/>
      <c r="BFB23" s="60"/>
      <c r="BFC23" s="60"/>
      <c r="BFD23" s="60"/>
      <c r="BFE23" s="60"/>
      <c r="BFF23" s="60"/>
      <c r="BFG23" s="60"/>
      <c r="BFH23" s="60"/>
      <c r="BFI23" s="60"/>
      <c r="BFJ23" s="60"/>
      <c r="BFK23" s="60"/>
      <c r="BFL23" s="60"/>
      <c r="BFM23" s="60"/>
      <c r="BFN23" s="60"/>
      <c r="BFO23" s="60"/>
      <c r="BFP23" s="60"/>
      <c r="BFQ23" s="60"/>
      <c r="BFR23" s="60"/>
      <c r="BFS23" s="60"/>
      <c r="BFT23" s="60"/>
      <c r="BFU23" s="60"/>
      <c r="BFV23" s="60"/>
      <c r="BFW23" s="60"/>
      <c r="BFX23" s="60"/>
      <c r="BFY23" s="60"/>
      <c r="BFZ23" s="60"/>
      <c r="BGA23" s="60"/>
      <c r="BGB23" s="60"/>
      <c r="BGC23" s="60"/>
      <c r="BGD23" s="60"/>
      <c r="BGE23" s="60"/>
      <c r="BGF23" s="60"/>
      <c r="BGG23" s="60"/>
      <c r="BGH23" s="60"/>
      <c r="BGI23" s="60"/>
      <c r="BGJ23" s="60"/>
      <c r="BGK23" s="60"/>
      <c r="BGL23" s="60"/>
      <c r="BGM23" s="60"/>
      <c r="BGN23" s="60"/>
      <c r="BGO23" s="60"/>
      <c r="BGP23" s="60"/>
      <c r="BGQ23" s="60"/>
      <c r="BGR23" s="60"/>
      <c r="BGS23" s="60"/>
      <c r="BGT23" s="60"/>
      <c r="BGU23" s="60"/>
      <c r="BGV23" s="60"/>
      <c r="BGW23" s="60"/>
      <c r="BGX23" s="60"/>
      <c r="BGY23" s="60"/>
      <c r="BGZ23" s="60"/>
      <c r="BHA23" s="60"/>
      <c r="BHB23" s="60"/>
      <c r="BHC23" s="60"/>
      <c r="BHD23" s="60"/>
      <c r="BHE23" s="60"/>
      <c r="BHF23" s="60"/>
      <c r="BHG23" s="60"/>
      <c r="BHH23" s="60"/>
      <c r="BHI23" s="60"/>
      <c r="BHJ23" s="60"/>
      <c r="BHK23" s="60"/>
      <c r="BHL23" s="60"/>
      <c r="BHM23" s="60"/>
      <c r="BHN23" s="60"/>
      <c r="BHO23" s="60"/>
      <c r="BHP23" s="60"/>
      <c r="BHQ23" s="60"/>
      <c r="BHR23" s="60"/>
      <c r="BHS23" s="60"/>
      <c r="BHT23" s="60"/>
      <c r="BHU23" s="60"/>
      <c r="BHV23" s="60"/>
      <c r="BHW23" s="60"/>
      <c r="BHX23" s="60"/>
      <c r="BHY23" s="60"/>
      <c r="BHZ23" s="60"/>
      <c r="BIA23" s="60"/>
      <c r="BIB23" s="60"/>
      <c r="BIC23" s="60"/>
      <c r="BID23" s="60"/>
      <c r="BIE23" s="60"/>
      <c r="BIF23" s="60"/>
      <c r="BIG23" s="60"/>
      <c r="BIH23" s="60"/>
      <c r="BII23" s="60"/>
      <c r="BIJ23" s="60"/>
      <c r="BIK23" s="60"/>
      <c r="BIL23" s="60"/>
      <c r="BIM23" s="60"/>
      <c r="BIN23" s="60"/>
      <c r="BIO23" s="60"/>
      <c r="BIP23" s="60"/>
      <c r="BIQ23" s="60"/>
      <c r="BIR23" s="60"/>
      <c r="BIS23" s="60"/>
      <c r="BIT23" s="60"/>
      <c r="BIU23" s="60"/>
      <c r="BIV23" s="60"/>
      <c r="BIW23" s="60"/>
      <c r="BIX23" s="60"/>
      <c r="BIY23" s="60"/>
      <c r="BIZ23" s="60"/>
      <c r="BJA23" s="60"/>
      <c r="BJB23" s="60"/>
      <c r="BJC23" s="60"/>
      <c r="BJD23" s="60"/>
      <c r="BJE23" s="60"/>
      <c r="BJF23" s="60"/>
      <c r="BJG23" s="60"/>
      <c r="BJH23" s="60"/>
      <c r="BJI23" s="60"/>
      <c r="BJJ23" s="60"/>
      <c r="BJK23" s="60"/>
      <c r="BJL23" s="60"/>
      <c r="BJM23" s="60"/>
      <c r="BJN23" s="60"/>
      <c r="BJO23" s="60"/>
      <c r="BJP23" s="60"/>
      <c r="BJQ23" s="60"/>
      <c r="BJR23" s="60"/>
      <c r="BJS23" s="60"/>
      <c r="BJT23" s="60"/>
      <c r="BJU23" s="60"/>
      <c r="BJV23" s="60"/>
      <c r="BJW23" s="60"/>
      <c r="BJX23" s="60"/>
      <c r="BJY23" s="60"/>
      <c r="BJZ23" s="60"/>
      <c r="BKA23" s="60"/>
      <c r="BKB23" s="60"/>
      <c r="BKC23" s="60"/>
      <c r="BKD23" s="60"/>
      <c r="BKE23" s="60"/>
      <c r="BKF23" s="60"/>
      <c r="BKG23" s="60"/>
      <c r="BKH23" s="60"/>
      <c r="BKI23" s="60"/>
      <c r="BKJ23" s="60"/>
      <c r="BKK23" s="60"/>
      <c r="BKL23" s="60"/>
      <c r="BKM23" s="60"/>
      <c r="BKN23" s="60"/>
      <c r="BKO23" s="60"/>
      <c r="BKP23" s="60"/>
      <c r="BKQ23" s="60"/>
      <c r="BKR23" s="60"/>
      <c r="BKS23" s="60"/>
      <c r="BKT23" s="60"/>
      <c r="BKU23" s="60"/>
      <c r="BKV23" s="60"/>
      <c r="BKW23" s="60"/>
      <c r="BKX23" s="60"/>
      <c r="BKY23" s="60"/>
      <c r="BKZ23" s="60"/>
      <c r="BLA23" s="60"/>
      <c r="BLB23" s="60"/>
      <c r="BLC23" s="60"/>
      <c r="BLD23" s="60"/>
      <c r="BLE23" s="60"/>
      <c r="BLF23" s="60"/>
      <c r="BLG23" s="60"/>
      <c r="BLH23" s="60"/>
      <c r="BLI23" s="60"/>
      <c r="BLJ23" s="60"/>
      <c r="BLK23" s="60"/>
      <c r="BLL23" s="60"/>
      <c r="BLM23" s="60"/>
      <c r="BLN23" s="60"/>
      <c r="BLO23" s="60"/>
      <c r="BLP23" s="60"/>
      <c r="BLQ23" s="60"/>
      <c r="BLR23" s="60"/>
      <c r="BLS23" s="60"/>
      <c r="BLT23" s="60"/>
      <c r="BLU23" s="60"/>
      <c r="BLV23" s="60"/>
      <c r="BLW23" s="60"/>
      <c r="BLX23" s="60"/>
      <c r="BLY23" s="60"/>
      <c r="BLZ23" s="60"/>
      <c r="BMA23" s="60"/>
      <c r="BMB23" s="60"/>
      <c r="BMC23" s="60"/>
      <c r="BMD23" s="60"/>
      <c r="BME23" s="60"/>
      <c r="BMF23" s="60"/>
      <c r="BMG23" s="60"/>
      <c r="BMH23" s="60"/>
      <c r="BMI23" s="60"/>
      <c r="BMJ23" s="60"/>
      <c r="BMK23" s="60"/>
      <c r="BML23" s="60"/>
      <c r="BMM23" s="60"/>
      <c r="BMN23" s="60"/>
      <c r="BMO23" s="60"/>
      <c r="BMP23" s="60"/>
      <c r="BMQ23" s="60"/>
      <c r="BMR23" s="60"/>
      <c r="BMS23" s="60"/>
      <c r="BMT23" s="60"/>
      <c r="BMU23" s="60"/>
      <c r="BMV23" s="60"/>
      <c r="BMW23" s="60"/>
      <c r="BMX23" s="60"/>
      <c r="BMY23" s="60"/>
      <c r="BMZ23" s="60"/>
      <c r="BNA23" s="60"/>
      <c r="BNB23" s="60"/>
      <c r="BNC23" s="60"/>
      <c r="BND23" s="60"/>
      <c r="BNE23" s="60"/>
      <c r="BNF23" s="60"/>
      <c r="BNG23" s="60"/>
      <c r="BNH23" s="60"/>
      <c r="BNI23" s="60"/>
      <c r="BNJ23" s="60"/>
      <c r="BNK23" s="60"/>
      <c r="BNL23" s="60"/>
      <c r="BNM23" s="60"/>
      <c r="BNN23" s="60"/>
      <c r="BNO23" s="60"/>
      <c r="BNP23" s="60"/>
      <c r="BNQ23" s="60"/>
      <c r="BNR23" s="60"/>
      <c r="BNS23" s="60"/>
      <c r="BNT23" s="60"/>
      <c r="BNU23" s="60"/>
      <c r="BNV23" s="60"/>
      <c r="BNW23" s="60"/>
      <c r="BNX23" s="60"/>
      <c r="BNY23" s="60"/>
      <c r="BNZ23" s="60"/>
      <c r="BOA23" s="60"/>
      <c r="BOB23" s="60"/>
      <c r="BOC23" s="60"/>
      <c r="BOD23" s="60"/>
      <c r="BOE23" s="60"/>
      <c r="BOF23" s="60"/>
      <c r="BOG23" s="60"/>
      <c r="BOH23" s="60"/>
      <c r="BOI23" s="60"/>
      <c r="BOJ23" s="60"/>
      <c r="BOK23" s="60"/>
      <c r="BOL23" s="60"/>
      <c r="BOM23" s="60"/>
      <c r="BON23" s="60"/>
      <c r="BOO23" s="60"/>
      <c r="BOP23" s="60"/>
      <c r="BOQ23" s="60"/>
      <c r="BOR23" s="60"/>
      <c r="BOS23" s="60"/>
      <c r="BOT23" s="60"/>
      <c r="BOU23" s="60"/>
      <c r="BOV23" s="60"/>
      <c r="BOW23" s="60"/>
      <c r="BOX23" s="60"/>
      <c r="BOY23" s="60"/>
      <c r="BOZ23" s="60"/>
      <c r="BPA23" s="60"/>
      <c r="BPB23" s="60"/>
      <c r="BPC23" s="60"/>
      <c r="BPD23" s="60"/>
      <c r="BPE23" s="60"/>
      <c r="BPF23" s="60"/>
      <c r="BPG23" s="60"/>
      <c r="BPH23" s="60"/>
      <c r="BPI23" s="60"/>
      <c r="BPJ23" s="60"/>
      <c r="BPK23" s="60"/>
      <c r="BPL23" s="60"/>
      <c r="BPM23" s="60"/>
      <c r="BPN23" s="60"/>
      <c r="BPO23" s="60"/>
      <c r="BPP23" s="60"/>
      <c r="BPQ23" s="60"/>
      <c r="BPR23" s="60"/>
      <c r="BPS23" s="60"/>
      <c r="BPT23" s="60"/>
      <c r="BPU23" s="60"/>
      <c r="BPV23" s="60"/>
      <c r="BPW23" s="60"/>
      <c r="BPX23" s="60"/>
      <c r="BPY23" s="60"/>
      <c r="BPZ23" s="60"/>
      <c r="BQA23" s="60"/>
      <c r="BQB23" s="60"/>
      <c r="BQC23" s="60"/>
      <c r="BQD23" s="60"/>
      <c r="BQE23" s="60"/>
      <c r="BQF23" s="60"/>
      <c r="BQG23" s="60"/>
      <c r="BQH23" s="60"/>
      <c r="BQI23" s="60"/>
      <c r="BQJ23" s="60"/>
      <c r="BQK23" s="60"/>
      <c r="BQL23" s="60"/>
      <c r="BQM23" s="60"/>
      <c r="BQN23" s="60"/>
      <c r="BQO23" s="60"/>
      <c r="BQP23" s="60"/>
      <c r="BQQ23" s="60"/>
      <c r="BQR23" s="60"/>
      <c r="BQS23" s="60"/>
      <c r="BQT23" s="60"/>
      <c r="BQU23" s="60"/>
      <c r="BQV23" s="60"/>
      <c r="BQW23" s="60"/>
      <c r="BQX23" s="60"/>
      <c r="BQY23" s="60"/>
      <c r="BQZ23" s="60"/>
      <c r="BRA23" s="60"/>
      <c r="BRB23" s="60"/>
      <c r="BRC23" s="60"/>
      <c r="BRD23" s="60"/>
      <c r="BRE23" s="60"/>
      <c r="BRF23" s="60"/>
      <c r="BRG23" s="60"/>
      <c r="BRH23" s="60"/>
      <c r="BRI23" s="60"/>
      <c r="BRJ23" s="60"/>
      <c r="BRK23" s="60"/>
      <c r="BRL23" s="60"/>
      <c r="BRM23" s="60"/>
      <c r="BRN23" s="60"/>
      <c r="BRO23" s="60"/>
      <c r="BRP23" s="60"/>
      <c r="BRQ23" s="60"/>
      <c r="BRR23" s="60"/>
      <c r="BRS23" s="60"/>
      <c r="BRT23" s="60"/>
      <c r="BRU23" s="60"/>
      <c r="BRV23" s="60"/>
      <c r="BRW23" s="60"/>
      <c r="BRX23" s="60"/>
      <c r="BRY23" s="60"/>
      <c r="BRZ23" s="60"/>
      <c r="BSA23" s="60"/>
      <c r="BSB23" s="60"/>
      <c r="BSC23" s="60"/>
      <c r="BSD23" s="60"/>
      <c r="BSE23" s="60"/>
      <c r="BSF23" s="60"/>
      <c r="BSG23" s="60"/>
      <c r="BSH23" s="60"/>
      <c r="BSI23" s="60"/>
      <c r="BSJ23" s="60"/>
      <c r="BSK23" s="60"/>
      <c r="BSL23" s="60"/>
      <c r="BSM23" s="60"/>
      <c r="BSN23" s="60"/>
      <c r="BSO23" s="60"/>
      <c r="BSP23" s="60"/>
      <c r="BSQ23" s="60"/>
      <c r="BSR23" s="60"/>
      <c r="BSS23" s="60"/>
      <c r="BST23" s="60"/>
      <c r="BSU23" s="60"/>
      <c r="BSV23" s="60"/>
      <c r="BSW23" s="60"/>
      <c r="BSX23" s="60"/>
      <c r="BSY23" s="60"/>
      <c r="BSZ23" s="60"/>
      <c r="BTA23" s="60"/>
      <c r="BTB23" s="60"/>
      <c r="BTC23" s="60"/>
      <c r="BTD23" s="60"/>
      <c r="BTE23" s="60"/>
      <c r="BTF23" s="60"/>
      <c r="BTG23" s="60"/>
      <c r="BTH23" s="60"/>
      <c r="BTI23" s="60"/>
      <c r="BTJ23" s="60"/>
      <c r="BTK23" s="60"/>
      <c r="BTL23" s="60"/>
      <c r="BTM23" s="60"/>
      <c r="BTN23" s="60"/>
      <c r="BTO23" s="60"/>
      <c r="BTP23" s="60"/>
      <c r="BTQ23" s="60"/>
      <c r="BTR23" s="60"/>
      <c r="BTS23" s="60"/>
      <c r="BTT23" s="60"/>
      <c r="BTU23" s="60"/>
      <c r="BTV23" s="60"/>
      <c r="BTW23" s="60"/>
      <c r="BTX23" s="60"/>
      <c r="BTY23" s="60"/>
      <c r="BTZ23" s="60"/>
      <c r="BUA23" s="60"/>
      <c r="BUB23" s="60"/>
      <c r="BUC23" s="60"/>
      <c r="BUD23" s="60"/>
      <c r="BUE23" s="60"/>
      <c r="BUF23" s="60"/>
      <c r="BUG23" s="60"/>
      <c r="BUH23" s="60"/>
      <c r="BUI23" s="60"/>
      <c r="BUJ23" s="60"/>
      <c r="BUK23" s="60"/>
      <c r="BUL23" s="60"/>
      <c r="BUM23" s="60"/>
      <c r="BUN23" s="60"/>
      <c r="BUO23" s="60"/>
      <c r="BUP23" s="60"/>
      <c r="BUQ23" s="60"/>
      <c r="BUR23" s="60"/>
      <c r="BUS23" s="60"/>
      <c r="BUT23" s="60"/>
      <c r="BUU23" s="60"/>
      <c r="BUV23" s="60"/>
      <c r="BUW23" s="60"/>
      <c r="BUX23" s="60"/>
      <c r="BUY23" s="60"/>
      <c r="BUZ23" s="60"/>
      <c r="BVA23" s="60"/>
      <c r="BVB23" s="60"/>
      <c r="BVC23" s="60"/>
      <c r="BVD23" s="60"/>
      <c r="BVE23" s="60"/>
      <c r="BVF23" s="60"/>
      <c r="BVG23" s="60"/>
      <c r="BVH23" s="60"/>
      <c r="BVI23" s="60"/>
      <c r="BVJ23" s="60"/>
      <c r="BVK23" s="60"/>
      <c r="BVL23" s="60"/>
      <c r="BVM23" s="60"/>
      <c r="BVN23" s="60"/>
      <c r="BVO23" s="60"/>
      <c r="BVP23" s="60"/>
      <c r="BVQ23" s="60"/>
      <c r="BVR23" s="60"/>
      <c r="BVS23" s="60"/>
      <c r="BVT23" s="60"/>
      <c r="BVU23" s="60"/>
      <c r="BVV23" s="60"/>
      <c r="BVW23" s="60"/>
      <c r="BVX23" s="60"/>
      <c r="BVY23" s="60"/>
      <c r="BVZ23" s="60"/>
      <c r="BWA23" s="60"/>
      <c r="BWB23" s="60"/>
      <c r="BWC23" s="60"/>
      <c r="BWD23" s="60"/>
      <c r="BWE23" s="60"/>
      <c r="BWF23" s="60"/>
      <c r="BWG23" s="60"/>
      <c r="BWH23" s="60"/>
      <c r="BWI23" s="60"/>
      <c r="BWJ23" s="60"/>
      <c r="BWK23" s="60"/>
      <c r="BWL23" s="60"/>
    </row>
    <row r="24" spans="1:1962">
      <c r="A24" s="62"/>
      <c r="B24" s="62"/>
      <c r="C24" s="62"/>
      <c r="D24" s="62"/>
      <c r="E24" s="69"/>
      <c r="F24" s="62"/>
      <c r="G24" s="62"/>
      <c r="H24" s="62"/>
      <c r="I24" s="62"/>
    </row>
    <row r="25" spans="1:1962" s="26" customFormat="1">
      <c r="A25" s="79" t="s">
        <v>229</v>
      </c>
      <c r="B25" s="79">
        <f>B19*B23</f>
        <v>2864250</v>
      </c>
      <c r="C25" s="79">
        <f t="shared" ref="C25:D25" si="13">C19*C23</f>
        <v>5273333.333333334</v>
      </c>
      <c r="D25" s="79">
        <f t="shared" si="13"/>
        <v>5897230.3921568627</v>
      </c>
      <c r="E25" s="69"/>
      <c r="F25" s="79" t="s">
        <v>229</v>
      </c>
      <c r="G25" s="79">
        <f>G19*G23</f>
        <v>2864250</v>
      </c>
      <c r="H25" s="79">
        <f t="shared" ref="H25:I25" si="14">H19*H23</f>
        <v>5273333.333333334</v>
      </c>
      <c r="I25" s="79">
        <f t="shared" si="14"/>
        <v>5897230.3921568627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60"/>
      <c r="JG25" s="60"/>
      <c r="JH25" s="60"/>
      <c r="JI25" s="60"/>
      <c r="JJ25" s="60"/>
      <c r="JK25" s="60"/>
      <c r="JL25" s="60"/>
      <c r="JM25" s="60"/>
      <c r="JN25" s="60"/>
      <c r="JO25" s="60"/>
      <c r="JP25" s="60"/>
      <c r="JQ25" s="60"/>
      <c r="JR25" s="60"/>
      <c r="JS25" s="60"/>
      <c r="JT25" s="60"/>
      <c r="JU25" s="60"/>
      <c r="JV25" s="60"/>
      <c r="JW25" s="60"/>
      <c r="JX25" s="60"/>
      <c r="JY25" s="60"/>
      <c r="JZ25" s="60"/>
      <c r="KA25" s="60"/>
      <c r="KB25" s="60"/>
      <c r="KC25" s="60"/>
      <c r="KD25" s="60"/>
      <c r="KE25" s="60"/>
      <c r="KF25" s="60"/>
      <c r="KG25" s="60"/>
      <c r="KH25" s="60"/>
      <c r="KI25" s="60"/>
      <c r="KJ25" s="60"/>
      <c r="KK25" s="60"/>
      <c r="KL25" s="60"/>
      <c r="KM25" s="60"/>
      <c r="KN25" s="60"/>
      <c r="KO25" s="60"/>
      <c r="KP25" s="60"/>
      <c r="KQ25" s="60"/>
      <c r="KR25" s="60"/>
      <c r="KS25" s="60"/>
      <c r="KT25" s="60"/>
      <c r="KU25" s="60"/>
      <c r="KV25" s="60"/>
      <c r="KW25" s="60"/>
      <c r="KX25" s="60"/>
      <c r="KY25" s="60"/>
      <c r="KZ25" s="60"/>
      <c r="LA25" s="60"/>
      <c r="LB25" s="60"/>
      <c r="LC25" s="60"/>
      <c r="LD25" s="60"/>
      <c r="LE25" s="60"/>
      <c r="LF25" s="60"/>
      <c r="LG25" s="60"/>
      <c r="LH25" s="60"/>
      <c r="LI25" s="60"/>
      <c r="LJ25" s="60"/>
      <c r="LK25" s="60"/>
      <c r="LL25" s="60"/>
      <c r="LM25" s="60"/>
      <c r="LN25" s="60"/>
      <c r="LO25" s="60"/>
      <c r="LP25" s="60"/>
      <c r="LQ25" s="60"/>
      <c r="LR25" s="60"/>
      <c r="LS25" s="60"/>
      <c r="LT25" s="60"/>
      <c r="LU25" s="60"/>
      <c r="LV25" s="60"/>
      <c r="LW25" s="60"/>
      <c r="LX25" s="60"/>
      <c r="LY25" s="60"/>
      <c r="LZ25" s="60"/>
      <c r="MA25" s="60"/>
      <c r="MB25" s="60"/>
      <c r="MC25" s="60"/>
      <c r="MD25" s="60"/>
      <c r="ME25" s="60"/>
      <c r="MF25" s="60"/>
      <c r="MG25" s="60"/>
      <c r="MH25" s="60"/>
      <c r="MI25" s="60"/>
      <c r="MJ25" s="60"/>
      <c r="MK25" s="60"/>
      <c r="ML25" s="60"/>
      <c r="MM25" s="60"/>
      <c r="MN25" s="60"/>
      <c r="MO25" s="60"/>
      <c r="MP25" s="60"/>
      <c r="MQ25" s="60"/>
      <c r="MR25" s="60"/>
      <c r="MS25" s="60"/>
      <c r="MT25" s="60"/>
      <c r="MU25" s="60"/>
      <c r="MV25" s="60"/>
      <c r="MW25" s="60"/>
      <c r="MX25" s="60"/>
      <c r="MY25" s="60"/>
      <c r="MZ25" s="60"/>
      <c r="NA25" s="60"/>
      <c r="NB25" s="60"/>
      <c r="NC25" s="60"/>
      <c r="ND25" s="60"/>
      <c r="NE25" s="60"/>
      <c r="NF25" s="60"/>
      <c r="NG25" s="60"/>
      <c r="NH25" s="60"/>
      <c r="NI25" s="60"/>
      <c r="NJ25" s="60"/>
      <c r="NK25" s="60"/>
      <c r="NL25" s="60"/>
      <c r="NM25" s="60"/>
      <c r="NN25" s="60"/>
      <c r="NO25" s="60"/>
      <c r="NP25" s="60"/>
      <c r="NQ25" s="60"/>
      <c r="NR25" s="60"/>
      <c r="NS25" s="60"/>
      <c r="NT25" s="60"/>
      <c r="NU25" s="60"/>
      <c r="NV25" s="60"/>
      <c r="NW25" s="60"/>
      <c r="NX25" s="60"/>
      <c r="NY25" s="60"/>
      <c r="NZ25" s="60"/>
      <c r="OA25" s="60"/>
      <c r="OB25" s="60"/>
      <c r="OC25" s="60"/>
      <c r="OD25" s="60"/>
      <c r="OE25" s="60"/>
      <c r="OF25" s="60"/>
      <c r="OG25" s="60"/>
      <c r="OH25" s="60"/>
      <c r="OI25" s="60"/>
      <c r="OJ25" s="60"/>
      <c r="OK25" s="60"/>
      <c r="OL25" s="60"/>
      <c r="OM25" s="60"/>
      <c r="ON25" s="60"/>
      <c r="OO25" s="60"/>
      <c r="OP25" s="60"/>
      <c r="OQ25" s="60"/>
      <c r="OR25" s="60"/>
      <c r="OS25" s="60"/>
      <c r="OT25" s="60"/>
      <c r="OU25" s="60"/>
      <c r="OV25" s="60"/>
      <c r="OW25" s="60"/>
      <c r="OX25" s="60"/>
      <c r="OY25" s="60"/>
      <c r="OZ25" s="60"/>
      <c r="PA25" s="60"/>
      <c r="PB25" s="60"/>
      <c r="PC25" s="60"/>
      <c r="PD25" s="60"/>
      <c r="PE25" s="60"/>
      <c r="PF25" s="60"/>
      <c r="PG25" s="60"/>
      <c r="PH25" s="60"/>
      <c r="PI25" s="60"/>
      <c r="PJ25" s="60"/>
      <c r="PK25" s="60"/>
      <c r="PL25" s="60"/>
      <c r="PM25" s="60"/>
      <c r="PN25" s="60"/>
      <c r="PO25" s="60"/>
      <c r="PP25" s="60"/>
      <c r="PQ25" s="60"/>
      <c r="PR25" s="60"/>
      <c r="PS25" s="60"/>
      <c r="PT25" s="60"/>
      <c r="PU25" s="60"/>
      <c r="PV25" s="60"/>
      <c r="PW25" s="60"/>
      <c r="PX25" s="60"/>
      <c r="PY25" s="60"/>
      <c r="PZ25" s="60"/>
      <c r="QA25" s="60"/>
      <c r="QB25" s="60"/>
      <c r="QC25" s="60"/>
      <c r="QD25" s="60"/>
      <c r="QE25" s="60"/>
      <c r="QF25" s="60"/>
      <c r="QG25" s="60"/>
      <c r="QH25" s="60"/>
      <c r="QI25" s="60"/>
      <c r="QJ25" s="60"/>
      <c r="QK25" s="60"/>
      <c r="QL25" s="60"/>
      <c r="QM25" s="60"/>
      <c r="QN25" s="60"/>
      <c r="QO25" s="60"/>
      <c r="QP25" s="60"/>
      <c r="QQ25" s="60"/>
      <c r="QR25" s="60"/>
      <c r="QS25" s="60"/>
      <c r="QT25" s="60"/>
      <c r="QU25" s="60"/>
      <c r="QV25" s="60"/>
      <c r="QW25" s="60"/>
      <c r="QX25" s="60"/>
      <c r="QY25" s="60"/>
      <c r="QZ25" s="60"/>
      <c r="RA25" s="60"/>
      <c r="RB25" s="60"/>
      <c r="RC25" s="60"/>
      <c r="RD25" s="60"/>
      <c r="RE25" s="60"/>
      <c r="RF25" s="60"/>
      <c r="RG25" s="60"/>
      <c r="RH25" s="60"/>
      <c r="RI25" s="60"/>
      <c r="RJ25" s="60"/>
      <c r="RK25" s="60"/>
      <c r="RL25" s="60"/>
      <c r="RM25" s="60"/>
      <c r="RN25" s="60"/>
      <c r="RO25" s="60"/>
      <c r="RP25" s="60"/>
      <c r="RQ25" s="60"/>
      <c r="RR25" s="60"/>
      <c r="RS25" s="60"/>
      <c r="RT25" s="60"/>
      <c r="RU25" s="60"/>
      <c r="RV25" s="60"/>
      <c r="RW25" s="60"/>
      <c r="RX25" s="60"/>
      <c r="RY25" s="60"/>
      <c r="RZ25" s="60"/>
      <c r="SA25" s="60"/>
      <c r="SB25" s="60"/>
      <c r="SC25" s="60"/>
      <c r="SD25" s="60"/>
      <c r="SE25" s="60"/>
      <c r="SF25" s="60"/>
      <c r="SG25" s="60"/>
      <c r="SH25" s="60"/>
      <c r="SI25" s="60"/>
      <c r="SJ25" s="60"/>
      <c r="SK25" s="60"/>
      <c r="SL25" s="60"/>
      <c r="SM25" s="60"/>
      <c r="SN25" s="60"/>
      <c r="SO25" s="60"/>
      <c r="SP25" s="60"/>
      <c r="SQ25" s="60"/>
      <c r="SR25" s="60"/>
      <c r="SS25" s="60"/>
      <c r="ST25" s="60"/>
      <c r="SU25" s="60"/>
      <c r="SV25" s="60"/>
      <c r="SW25" s="60"/>
      <c r="SX25" s="60"/>
      <c r="SY25" s="60"/>
      <c r="SZ25" s="60"/>
      <c r="TA25" s="60"/>
      <c r="TB25" s="60"/>
      <c r="TC25" s="60"/>
      <c r="TD25" s="60"/>
      <c r="TE25" s="60"/>
      <c r="TF25" s="60"/>
      <c r="TG25" s="60"/>
      <c r="TH25" s="60"/>
      <c r="TI25" s="60"/>
      <c r="TJ25" s="60"/>
      <c r="TK25" s="60"/>
      <c r="TL25" s="60"/>
      <c r="TM25" s="60"/>
      <c r="TN25" s="60"/>
      <c r="TO25" s="60"/>
      <c r="TP25" s="60"/>
      <c r="TQ25" s="60"/>
      <c r="TR25" s="60"/>
      <c r="TS25" s="60"/>
      <c r="TT25" s="60"/>
      <c r="TU25" s="60"/>
      <c r="TV25" s="60"/>
      <c r="TW25" s="60"/>
      <c r="TX25" s="60"/>
      <c r="TY25" s="60"/>
      <c r="TZ25" s="60"/>
      <c r="UA25" s="60"/>
      <c r="UB25" s="60"/>
      <c r="UC25" s="60"/>
      <c r="UD25" s="60"/>
      <c r="UE25" s="60"/>
      <c r="UF25" s="60"/>
      <c r="UG25" s="60"/>
      <c r="UH25" s="60"/>
      <c r="UI25" s="60"/>
      <c r="UJ25" s="60"/>
      <c r="UK25" s="60"/>
      <c r="UL25" s="60"/>
      <c r="UM25" s="60"/>
      <c r="UN25" s="60"/>
      <c r="UO25" s="60"/>
      <c r="UP25" s="60"/>
      <c r="UQ25" s="60"/>
      <c r="UR25" s="60"/>
      <c r="US25" s="60"/>
      <c r="UT25" s="60"/>
      <c r="UU25" s="60"/>
      <c r="UV25" s="60"/>
      <c r="UW25" s="60"/>
      <c r="UX25" s="60"/>
      <c r="UY25" s="60"/>
      <c r="UZ25" s="60"/>
      <c r="VA25" s="60"/>
      <c r="VB25" s="60"/>
      <c r="VC25" s="60"/>
      <c r="VD25" s="60"/>
      <c r="VE25" s="60"/>
      <c r="VF25" s="60"/>
      <c r="VG25" s="60"/>
      <c r="VH25" s="60"/>
      <c r="VI25" s="60"/>
      <c r="VJ25" s="60"/>
      <c r="VK25" s="60"/>
      <c r="VL25" s="60"/>
      <c r="VM25" s="60"/>
      <c r="VN25" s="60"/>
      <c r="VO25" s="60"/>
      <c r="VP25" s="60"/>
      <c r="VQ25" s="60"/>
      <c r="VR25" s="60"/>
      <c r="VS25" s="60"/>
      <c r="VT25" s="60"/>
      <c r="VU25" s="60"/>
      <c r="VV25" s="60"/>
      <c r="VW25" s="60"/>
      <c r="VX25" s="60"/>
      <c r="VY25" s="60"/>
      <c r="VZ25" s="60"/>
      <c r="WA25" s="60"/>
      <c r="WB25" s="60"/>
      <c r="WC25" s="60"/>
      <c r="WD25" s="60"/>
      <c r="WE25" s="60"/>
      <c r="WF25" s="60"/>
      <c r="WG25" s="60"/>
      <c r="WH25" s="60"/>
      <c r="WI25" s="60"/>
      <c r="WJ25" s="60"/>
      <c r="WK25" s="60"/>
      <c r="WL25" s="60"/>
      <c r="WM25" s="60"/>
      <c r="WN25" s="60"/>
      <c r="WO25" s="60"/>
      <c r="WP25" s="60"/>
      <c r="WQ25" s="60"/>
      <c r="WR25" s="60"/>
      <c r="WS25" s="60"/>
      <c r="WT25" s="60"/>
      <c r="WU25" s="60"/>
      <c r="WV25" s="60"/>
      <c r="WW25" s="60"/>
      <c r="WX25" s="60"/>
      <c r="WY25" s="60"/>
      <c r="WZ25" s="60"/>
      <c r="XA25" s="60"/>
      <c r="XB25" s="60"/>
      <c r="XC25" s="60"/>
      <c r="XD25" s="60"/>
      <c r="XE25" s="60"/>
      <c r="XF25" s="60"/>
      <c r="XG25" s="60"/>
      <c r="XH25" s="60"/>
      <c r="XI25" s="60"/>
      <c r="XJ25" s="60"/>
      <c r="XK25" s="60"/>
      <c r="XL25" s="60"/>
      <c r="XM25" s="60"/>
      <c r="XN25" s="60"/>
      <c r="XO25" s="60"/>
      <c r="XP25" s="60"/>
      <c r="XQ25" s="60"/>
      <c r="XR25" s="60"/>
      <c r="XS25" s="60"/>
      <c r="XT25" s="60"/>
      <c r="XU25" s="60"/>
      <c r="XV25" s="60"/>
      <c r="XW25" s="60"/>
      <c r="XX25" s="60"/>
      <c r="XY25" s="60"/>
      <c r="XZ25" s="60"/>
      <c r="YA25" s="60"/>
      <c r="YB25" s="60"/>
      <c r="YC25" s="60"/>
      <c r="YD25" s="60"/>
      <c r="YE25" s="60"/>
      <c r="YF25" s="60"/>
      <c r="YG25" s="60"/>
      <c r="YH25" s="60"/>
      <c r="YI25" s="60"/>
      <c r="YJ25" s="60"/>
      <c r="YK25" s="60"/>
      <c r="YL25" s="60"/>
      <c r="YM25" s="60"/>
      <c r="YN25" s="60"/>
      <c r="YO25" s="60"/>
      <c r="YP25" s="60"/>
      <c r="YQ25" s="60"/>
      <c r="YR25" s="60"/>
      <c r="YS25" s="60"/>
      <c r="YT25" s="60"/>
      <c r="YU25" s="60"/>
      <c r="YV25" s="60"/>
      <c r="YW25" s="60"/>
      <c r="YX25" s="60"/>
      <c r="YY25" s="60"/>
      <c r="YZ25" s="60"/>
      <c r="ZA25" s="60"/>
      <c r="ZB25" s="60"/>
      <c r="ZC25" s="60"/>
      <c r="ZD25" s="60"/>
      <c r="ZE25" s="60"/>
      <c r="ZF25" s="60"/>
      <c r="ZG25" s="60"/>
      <c r="ZH25" s="60"/>
      <c r="ZI25" s="60"/>
      <c r="ZJ25" s="60"/>
      <c r="ZK25" s="60"/>
      <c r="ZL25" s="60"/>
      <c r="ZM25" s="60"/>
      <c r="ZN25" s="60"/>
      <c r="ZO25" s="60"/>
      <c r="ZP25" s="60"/>
      <c r="ZQ25" s="60"/>
      <c r="ZR25" s="60"/>
      <c r="ZS25" s="60"/>
      <c r="ZT25" s="60"/>
      <c r="ZU25" s="60"/>
      <c r="ZV25" s="60"/>
      <c r="ZW25" s="60"/>
      <c r="ZX25" s="60"/>
      <c r="ZY25" s="60"/>
      <c r="ZZ25" s="60"/>
      <c r="AAA25" s="60"/>
      <c r="AAB25" s="60"/>
      <c r="AAC25" s="60"/>
      <c r="AAD25" s="60"/>
      <c r="AAE25" s="60"/>
      <c r="AAF25" s="60"/>
      <c r="AAG25" s="60"/>
      <c r="AAH25" s="60"/>
      <c r="AAI25" s="60"/>
      <c r="AAJ25" s="60"/>
      <c r="AAK25" s="60"/>
      <c r="AAL25" s="60"/>
      <c r="AAM25" s="60"/>
      <c r="AAN25" s="60"/>
      <c r="AAO25" s="60"/>
      <c r="AAP25" s="60"/>
      <c r="AAQ25" s="60"/>
      <c r="AAR25" s="60"/>
      <c r="AAS25" s="60"/>
      <c r="AAT25" s="60"/>
      <c r="AAU25" s="60"/>
      <c r="AAV25" s="60"/>
      <c r="AAW25" s="60"/>
      <c r="AAX25" s="60"/>
      <c r="AAY25" s="60"/>
      <c r="AAZ25" s="60"/>
      <c r="ABA25" s="60"/>
      <c r="ABB25" s="60"/>
      <c r="ABC25" s="60"/>
      <c r="ABD25" s="60"/>
      <c r="ABE25" s="60"/>
      <c r="ABF25" s="60"/>
      <c r="ABG25" s="60"/>
      <c r="ABH25" s="60"/>
      <c r="ABI25" s="60"/>
      <c r="ABJ25" s="60"/>
      <c r="ABK25" s="60"/>
      <c r="ABL25" s="60"/>
      <c r="ABM25" s="60"/>
      <c r="ABN25" s="60"/>
      <c r="ABO25" s="60"/>
      <c r="ABP25" s="60"/>
      <c r="ABQ25" s="60"/>
      <c r="ABR25" s="60"/>
      <c r="ABS25" s="60"/>
      <c r="ABT25" s="60"/>
      <c r="ABU25" s="60"/>
      <c r="ABV25" s="60"/>
      <c r="ABW25" s="60"/>
      <c r="ABX25" s="60"/>
      <c r="ABY25" s="60"/>
      <c r="ABZ25" s="60"/>
      <c r="ACA25" s="60"/>
      <c r="ACB25" s="60"/>
      <c r="ACC25" s="60"/>
      <c r="ACD25" s="60"/>
      <c r="ACE25" s="60"/>
      <c r="ACF25" s="60"/>
      <c r="ACG25" s="60"/>
      <c r="ACH25" s="60"/>
      <c r="ACI25" s="60"/>
      <c r="ACJ25" s="60"/>
      <c r="ACK25" s="60"/>
      <c r="ACL25" s="60"/>
      <c r="ACM25" s="60"/>
      <c r="ACN25" s="60"/>
      <c r="ACO25" s="60"/>
      <c r="ACP25" s="60"/>
      <c r="ACQ25" s="60"/>
      <c r="ACR25" s="60"/>
      <c r="ACS25" s="60"/>
      <c r="ACT25" s="60"/>
      <c r="ACU25" s="60"/>
      <c r="ACV25" s="60"/>
      <c r="ACW25" s="60"/>
      <c r="ACX25" s="60"/>
      <c r="ACY25" s="60"/>
      <c r="ACZ25" s="60"/>
      <c r="ADA25" s="60"/>
      <c r="ADB25" s="60"/>
      <c r="ADC25" s="60"/>
      <c r="ADD25" s="60"/>
      <c r="ADE25" s="60"/>
      <c r="ADF25" s="60"/>
      <c r="ADG25" s="60"/>
      <c r="ADH25" s="60"/>
      <c r="ADI25" s="60"/>
      <c r="ADJ25" s="60"/>
      <c r="ADK25" s="60"/>
      <c r="ADL25" s="60"/>
      <c r="ADM25" s="60"/>
      <c r="ADN25" s="60"/>
      <c r="ADO25" s="60"/>
      <c r="ADP25" s="60"/>
      <c r="ADQ25" s="60"/>
      <c r="ADR25" s="60"/>
      <c r="ADS25" s="60"/>
      <c r="ADT25" s="60"/>
      <c r="ADU25" s="60"/>
      <c r="ADV25" s="60"/>
      <c r="ADW25" s="60"/>
      <c r="ADX25" s="60"/>
      <c r="ADY25" s="60"/>
      <c r="ADZ25" s="60"/>
      <c r="AEA25" s="60"/>
      <c r="AEB25" s="60"/>
      <c r="AEC25" s="60"/>
      <c r="AED25" s="60"/>
      <c r="AEE25" s="60"/>
      <c r="AEF25" s="60"/>
      <c r="AEG25" s="60"/>
      <c r="AEH25" s="60"/>
      <c r="AEI25" s="60"/>
      <c r="AEJ25" s="60"/>
      <c r="AEK25" s="60"/>
      <c r="AEL25" s="60"/>
      <c r="AEM25" s="60"/>
      <c r="AEN25" s="60"/>
      <c r="AEO25" s="60"/>
      <c r="AEP25" s="60"/>
      <c r="AEQ25" s="60"/>
      <c r="AER25" s="60"/>
      <c r="AES25" s="60"/>
      <c r="AET25" s="60"/>
      <c r="AEU25" s="60"/>
      <c r="AEV25" s="60"/>
      <c r="AEW25" s="60"/>
      <c r="AEX25" s="60"/>
      <c r="AEY25" s="60"/>
      <c r="AEZ25" s="60"/>
      <c r="AFA25" s="60"/>
      <c r="AFB25" s="60"/>
      <c r="AFC25" s="60"/>
      <c r="AFD25" s="60"/>
      <c r="AFE25" s="60"/>
      <c r="AFF25" s="60"/>
      <c r="AFG25" s="60"/>
      <c r="AFH25" s="60"/>
      <c r="AFI25" s="60"/>
      <c r="AFJ25" s="60"/>
      <c r="AFK25" s="60"/>
      <c r="AFL25" s="60"/>
      <c r="AFM25" s="60"/>
      <c r="AFN25" s="60"/>
      <c r="AFO25" s="60"/>
      <c r="AFP25" s="60"/>
      <c r="AFQ25" s="60"/>
      <c r="AFR25" s="60"/>
      <c r="AFS25" s="60"/>
      <c r="AFT25" s="60"/>
      <c r="AFU25" s="60"/>
      <c r="AFV25" s="60"/>
      <c r="AFW25" s="60"/>
      <c r="AFX25" s="60"/>
      <c r="AFY25" s="60"/>
      <c r="AFZ25" s="60"/>
      <c r="AGA25" s="60"/>
      <c r="AGB25" s="60"/>
      <c r="AGC25" s="60"/>
      <c r="AGD25" s="60"/>
      <c r="AGE25" s="60"/>
      <c r="AGF25" s="60"/>
      <c r="AGG25" s="60"/>
      <c r="AGH25" s="60"/>
      <c r="AGI25" s="60"/>
      <c r="AGJ25" s="60"/>
      <c r="AGK25" s="60"/>
      <c r="AGL25" s="60"/>
      <c r="AGM25" s="60"/>
      <c r="AGN25" s="60"/>
      <c r="AGO25" s="60"/>
      <c r="AGP25" s="60"/>
      <c r="AGQ25" s="60"/>
      <c r="AGR25" s="60"/>
      <c r="AGS25" s="60"/>
      <c r="AGT25" s="60"/>
      <c r="AGU25" s="60"/>
      <c r="AGV25" s="60"/>
      <c r="AGW25" s="60"/>
      <c r="AGX25" s="60"/>
      <c r="AGY25" s="60"/>
      <c r="AGZ25" s="60"/>
      <c r="AHA25" s="60"/>
      <c r="AHB25" s="60"/>
      <c r="AHC25" s="60"/>
      <c r="AHD25" s="60"/>
      <c r="AHE25" s="60"/>
      <c r="AHF25" s="60"/>
      <c r="AHG25" s="60"/>
      <c r="AHH25" s="60"/>
      <c r="AHI25" s="60"/>
      <c r="AHJ25" s="60"/>
      <c r="AHK25" s="60"/>
      <c r="AHL25" s="60"/>
      <c r="AHM25" s="60"/>
      <c r="AHN25" s="60"/>
      <c r="AHO25" s="60"/>
      <c r="AHP25" s="60"/>
      <c r="AHQ25" s="60"/>
      <c r="AHR25" s="60"/>
      <c r="AHS25" s="60"/>
      <c r="AHT25" s="60"/>
      <c r="AHU25" s="60"/>
      <c r="AHV25" s="60"/>
      <c r="AHW25" s="60"/>
      <c r="AHX25" s="60"/>
      <c r="AHY25" s="60"/>
      <c r="AHZ25" s="60"/>
      <c r="AIA25" s="60"/>
      <c r="AIB25" s="60"/>
      <c r="AIC25" s="60"/>
      <c r="AID25" s="60"/>
      <c r="AIE25" s="60"/>
      <c r="AIF25" s="60"/>
      <c r="AIG25" s="60"/>
      <c r="AIH25" s="60"/>
      <c r="AII25" s="60"/>
      <c r="AIJ25" s="60"/>
      <c r="AIK25" s="60"/>
      <c r="AIL25" s="60"/>
      <c r="AIM25" s="60"/>
      <c r="AIN25" s="60"/>
      <c r="AIO25" s="60"/>
      <c r="AIP25" s="60"/>
      <c r="AIQ25" s="60"/>
      <c r="AIR25" s="60"/>
      <c r="AIS25" s="60"/>
      <c r="AIT25" s="60"/>
      <c r="AIU25" s="60"/>
      <c r="AIV25" s="60"/>
      <c r="AIW25" s="60"/>
      <c r="AIX25" s="60"/>
      <c r="AIY25" s="60"/>
      <c r="AIZ25" s="60"/>
      <c r="AJA25" s="60"/>
      <c r="AJB25" s="60"/>
      <c r="AJC25" s="60"/>
      <c r="AJD25" s="60"/>
      <c r="AJE25" s="60"/>
      <c r="AJF25" s="60"/>
      <c r="AJG25" s="60"/>
      <c r="AJH25" s="60"/>
      <c r="AJI25" s="60"/>
      <c r="AJJ25" s="60"/>
      <c r="AJK25" s="60"/>
      <c r="AJL25" s="60"/>
      <c r="AJM25" s="60"/>
      <c r="AJN25" s="60"/>
      <c r="AJO25" s="60"/>
      <c r="AJP25" s="60"/>
      <c r="AJQ25" s="60"/>
      <c r="AJR25" s="60"/>
      <c r="AJS25" s="60"/>
      <c r="AJT25" s="60"/>
      <c r="AJU25" s="60"/>
      <c r="AJV25" s="60"/>
      <c r="AJW25" s="60"/>
      <c r="AJX25" s="60"/>
      <c r="AJY25" s="60"/>
      <c r="AJZ25" s="60"/>
      <c r="AKA25" s="60"/>
      <c r="AKB25" s="60"/>
      <c r="AKC25" s="60"/>
      <c r="AKD25" s="60"/>
      <c r="AKE25" s="60"/>
      <c r="AKF25" s="60"/>
      <c r="AKG25" s="60"/>
      <c r="AKH25" s="60"/>
      <c r="AKI25" s="60"/>
      <c r="AKJ25" s="60"/>
      <c r="AKK25" s="60"/>
      <c r="AKL25" s="60"/>
      <c r="AKM25" s="60"/>
      <c r="AKN25" s="60"/>
      <c r="AKO25" s="60"/>
      <c r="AKP25" s="60"/>
      <c r="AKQ25" s="60"/>
      <c r="AKR25" s="60"/>
      <c r="AKS25" s="60"/>
      <c r="AKT25" s="60"/>
      <c r="AKU25" s="60"/>
      <c r="AKV25" s="60"/>
      <c r="AKW25" s="60"/>
      <c r="AKX25" s="60"/>
      <c r="AKY25" s="60"/>
      <c r="AKZ25" s="60"/>
      <c r="ALA25" s="60"/>
      <c r="ALB25" s="60"/>
      <c r="ALC25" s="60"/>
      <c r="ALD25" s="60"/>
      <c r="ALE25" s="60"/>
      <c r="ALF25" s="60"/>
      <c r="ALG25" s="60"/>
      <c r="ALH25" s="60"/>
      <c r="ALI25" s="60"/>
      <c r="ALJ25" s="60"/>
      <c r="ALK25" s="60"/>
      <c r="ALL25" s="60"/>
      <c r="ALM25" s="60"/>
      <c r="ALN25" s="60"/>
      <c r="ALO25" s="60"/>
      <c r="ALP25" s="60"/>
      <c r="ALQ25" s="60"/>
      <c r="ALR25" s="60"/>
      <c r="ALS25" s="60"/>
      <c r="ALT25" s="60"/>
      <c r="ALU25" s="60"/>
      <c r="ALV25" s="60"/>
      <c r="ALW25" s="60"/>
      <c r="ALX25" s="60"/>
      <c r="ALY25" s="60"/>
      <c r="ALZ25" s="60"/>
      <c r="AMA25" s="60"/>
      <c r="AMB25" s="60"/>
      <c r="AMC25" s="60"/>
      <c r="AMD25" s="60"/>
      <c r="AME25" s="60"/>
      <c r="AMF25" s="60"/>
      <c r="AMG25" s="60"/>
      <c r="AMH25" s="60"/>
      <c r="AMI25" s="60"/>
      <c r="AMJ25" s="60"/>
      <c r="AMK25" s="60"/>
      <c r="AML25" s="60"/>
      <c r="AMM25" s="60"/>
      <c r="AMN25" s="60"/>
      <c r="AMO25" s="60"/>
      <c r="AMP25" s="60"/>
      <c r="AMQ25" s="60"/>
      <c r="AMR25" s="60"/>
      <c r="AMS25" s="60"/>
      <c r="AMT25" s="60"/>
      <c r="AMU25" s="60"/>
      <c r="AMV25" s="60"/>
      <c r="AMW25" s="60"/>
      <c r="AMX25" s="60"/>
      <c r="AMY25" s="60"/>
      <c r="AMZ25" s="60"/>
      <c r="ANA25" s="60"/>
      <c r="ANB25" s="60"/>
      <c r="ANC25" s="60"/>
      <c r="AND25" s="60"/>
      <c r="ANE25" s="60"/>
      <c r="ANF25" s="60"/>
      <c r="ANG25" s="60"/>
      <c r="ANH25" s="60"/>
      <c r="ANI25" s="60"/>
      <c r="ANJ25" s="60"/>
      <c r="ANK25" s="60"/>
      <c r="ANL25" s="60"/>
      <c r="ANM25" s="60"/>
      <c r="ANN25" s="60"/>
      <c r="ANO25" s="60"/>
      <c r="ANP25" s="60"/>
      <c r="ANQ25" s="60"/>
      <c r="ANR25" s="60"/>
      <c r="ANS25" s="60"/>
      <c r="ANT25" s="60"/>
      <c r="ANU25" s="60"/>
      <c r="ANV25" s="60"/>
      <c r="ANW25" s="60"/>
      <c r="ANX25" s="60"/>
      <c r="ANY25" s="60"/>
      <c r="ANZ25" s="60"/>
      <c r="AOA25" s="60"/>
      <c r="AOB25" s="60"/>
      <c r="AOC25" s="60"/>
      <c r="AOD25" s="60"/>
      <c r="AOE25" s="60"/>
      <c r="AOF25" s="60"/>
      <c r="AOG25" s="60"/>
      <c r="AOH25" s="60"/>
      <c r="AOI25" s="60"/>
      <c r="AOJ25" s="60"/>
      <c r="AOK25" s="60"/>
      <c r="AOL25" s="60"/>
      <c r="AOM25" s="60"/>
      <c r="AON25" s="60"/>
      <c r="AOO25" s="60"/>
      <c r="AOP25" s="60"/>
      <c r="AOQ25" s="60"/>
      <c r="AOR25" s="60"/>
      <c r="AOS25" s="60"/>
      <c r="AOT25" s="60"/>
      <c r="AOU25" s="60"/>
      <c r="AOV25" s="60"/>
      <c r="AOW25" s="60"/>
      <c r="AOX25" s="60"/>
      <c r="AOY25" s="60"/>
      <c r="AOZ25" s="60"/>
      <c r="APA25" s="60"/>
      <c r="APB25" s="60"/>
      <c r="APC25" s="60"/>
      <c r="APD25" s="60"/>
      <c r="APE25" s="60"/>
      <c r="APF25" s="60"/>
      <c r="APG25" s="60"/>
      <c r="APH25" s="60"/>
      <c r="API25" s="60"/>
      <c r="APJ25" s="60"/>
      <c r="APK25" s="60"/>
      <c r="APL25" s="60"/>
      <c r="APM25" s="60"/>
      <c r="APN25" s="60"/>
      <c r="APO25" s="60"/>
      <c r="APP25" s="60"/>
      <c r="APQ25" s="60"/>
      <c r="APR25" s="60"/>
      <c r="APS25" s="60"/>
      <c r="APT25" s="60"/>
      <c r="APU25" s="60"/>
      <c r="APV25" s="60"/>
      <c r="APW25" s="60"/>
      <c r="APX25" s="60"/>
      <c r="APY25" s="60"/>
      <c r="APZ25" s="60"/>
      <c r="AQA25" s="60"/>
      <c r="AQB25" s="60"/>
      <c r="AQC25" s="60"/>
      <c r="AQD25" s="60"/>
      <c r="AQE25" s="60"/>
      <c r="AQF25" s="60"/>
      <c r="AQG25" s="60"/>
      <c r="AQH25" s="60"/>
      <c r="AQI25" s="60"/>
      <c r="AQJ25" s="60"/>
      <c r="AQK25" s="60"/>
      <c r="AQL25" s="60"/>
      <c r="AQM25" s="60"/>
      <c r="AQN25" s="60"/>
      <c r="AQO25" s="60"/>
      <c r="AQP25" s="60"/>
      <c r="AQQ25" s="60"/>
      <c r="AQR25" s="60"/>
      <c r="AQS25" s="60"/>
      <c r="AQT25" s="60"/>
      <c r="AQU25" s="60"/>
      <c r="AQV25" s="60"/>
      <c r="AQW25" s="60"/>
      <c r="AQX25" s="60"/>
      <c r="AQY25" s="60"/>
      <c r="AQZ25" s="60"/>
      <c r="ARA25" s="60"/>
      <c r="ARB25" s="60"/>
      <c r="ARC25" s="60"/>
      <c r="ARD25" s="60"/>
      <c r="ARE25" s="60"/>
      <c r="ARF25" s="60"/>
      <c r="ARG25" s="60"/>
      <c r="ARH25" s="60"/>
      <c r="ARI25" s="60"/>
      <c r="ARJ25" s="60"/>
      <c r="ARK25" s="60"/>
      <c r="ARL25" s="60"/>
      <c r="ARM25" s="60"/>
      <c r="ARN25" s="60"/>
      <c r="ARO25" s="60"/>
      <c r="ARP25" s="60"/>
      <c r="ARQ25" s="60"/>
      <c r="ARR25" s="60"/>
      <c r="ARS25" s="60"/>
      <c r="ART25" s="60"/>
      <c r="ARU25" s="60"/>
      <c r="ARV25" s="60"/>
      <c r="ARW25" s="60"/>
      <c r="ARX25" s="60"/>
      <c r="ARY25" s="60"/>
      <c r="ARZ25" s="60"/>
      <c r="ASA25" s="60"/>
      <c r="ASB25" s="60"/>
      <c r="ASC25" s="60"/>
      <c r="ASD25" s="60"/>
      <c r="ASE25" s="60"/>
      <c r="ASF25" s="60"/>
      <c r="ASG25" s="60"/>
      <c r="ASH25" s="60"/>
      <c r="ASI25" s="60"/>
      <c r="ASJ25" s="60"/>
      <c r="ASK25" s="60"/>
      <c r="ASL25" s="60"/>
      <c r="ASM25" s="60"/>
      <c r="ASN25" s="60"/>
      <c r="ASO25" s="60"/>
      <c r="ASP25" s="60"/>
      <c r="ASQ25" s="60"/>
      <c r="ASR25" s="60"/>
      <c r="ASS25" s="60"/>
      <c r="AST25" s="60"/>
      <c r="ASU25" s="60"/>
      <c r="ASV25" s="60"/>
      <c r="ASW25" s="60"/>
      <c r="ASX25" s="60"/>
      <c r="ASY25" s="60"/>
      <c r="ASZ25" s="60"/>
      <c r="ATA25" s="60"/>
      <c r="ATB25" s="60"/>
      <c r="ATC25" s="60"/>
      <c r="ATD25" s="60"/>
      <c r="ATE25" s="60"/>
      <c r="ATF25" s="60"/>
      <c r="ATG25" s="60"/>
      <c r="ATH25" s="60"/>
      <c r="ATI25" s="60"/>
      <c r="ATJ25" s="60"/>
      <c r="ATK25" s="60"/>
      <c r="ATL25" s="60"/>
      <c r="ATM25" s="60"/>
      <c r="ATN25" s="60"/>
      <c r="ATO25" s="60"/>
      <c r="ATP25" s="60"/>
      <c r="ATQ25" s="60"/>
      <c r="ATR25" s="60"/>
      <c r="ATS25" s="60"/>
      <c r="ATT25" s="60"/>
      <c r="ATU25" s="60"/>
      <c r="ATV25" s="60"/>
      <c r="ATW25" s="60"/>
      <c r="ATX25" s="60"/>
      <c r="ATY25" s="60"/>
      <c r="ATZ25" s="60"/>
      <c r="AUA25" s="60"/>
      <c r="AUB25" s="60"/>
      <c r="AUC25" s="60"/>
      <c r="AUD25" s="60"/>
      <c r="AUE25" s="60"/>
      <c r="AUF25" s="60"/>
      <c r="AUG25" s="60"/>
      <c r="AUH25" s="60"/>
      <c r="AUI25" s="60"/>
      <c r="AUJ25" s="60"/>
      <c r="AUK25" s="60"/>
      <c r="AUL25" s="60"/>
      <c r="AUM25" s="60"/>
      <c r="AUN25" s="60"/>
      <c r="AUO25" s="60"/>
      <c r="AUP25" s="60"/>
      <c r="AUQ25" s="60"/>
      <c r="AUR25" s="60"/>
      <c r="AUS25" s="60"/>
      <c r="AUT25" s="60"/>
      <c r="AUU25" s="60"/>
      <c r="AUV25" s="60"/>
      <c r="AUW25" s="60"/>
      <c r="AUX25" s="60"/>
      <c r="AUY25" s="60"/>
      <c r="AUZ25" s="60"/>
      <c r="AVA25" s="60"/>
      <c r="AVB25" s="60"/>
      <c r="AVC25" s="60"/>
      <c r="AVD25" s="60"/>
      <c r="AVE25" s="60"/>
      <c r="AVF25" s="60"/>
      <c r="AVG25" s="60"/>
      <c r="AVH25" s="60"/>
      <c r="AVI25" s="60"/>
      <c r="AVJ25" s="60"/>
      <c r="AVK25" s="60"/>
      <c r="AVL25" s="60"/>
      <c r="AVM25" s="60"/>
      <c r="AVN25" s="60"/>
      <c r="AVO25" s="60"/>
      <c r="AVP25" s="60"/>
      <c r="AVQ25" s="60"/>
      <c r="AVR25" s="60"/>
      <c r="AVS25" s="60"/>
      <c r="AVT25" s="60"/>
      <c r="AVU25" s="60"/>
      <c r="AVV25" s="60"/>
      <c r="AVW25" s="60"/>
      <c r="AVX25" s="60"/>
      <c r="AVY25" s="60"/>
      <c r="AVZ25" s="60"/>
      <c r="AWA25" s="60"/>
      <c r="AWB25" s="60"/>
      <c r="AWC25" s="60"/>
      <c r="AWD25" s="60"/>
      <c r="AWE25" s="60"/>
      <c r="AWF25" s="60"/>
      <c r="AWG25" s="60"/>
      <c r="AWH25" s="60"/>
      <c r="AWI25" s="60"/>
      <c r="AWJ25" s="60"/>
      <c r="AWK25" s="60"/>
      <c r="AWL25" s="60"/>
      <c r="AWM25" s="60"/>
      <c r="AWN25" s="60"/>
      <c r="AWO25" s="60"/>
      <c r="AWP25" s="60"/>
      <c r="AWQ25" s="60"/>
      <c r="AWR25" s="60"/>
      <c r="AWS25" s="60"/>
      <c r="AWT25" s="60"/>
      <c r="AWU25" s="60"/>
      <c r="AWV25" s="60"/>
      <c r="AWW25" s="60"/>
      <c r="AWX25" s="60"/>
      <c r="AWY25" s="60"/>
      <c r="AWZ25" s="60"/>
      <c r="AXA25" s="60"/>
      <c r="AXB25" s="60"/>
      <c r="AXC25" s="60"/>
      <c r="AXD25" s="60"/>
      <c r="AXE25" s="60"/>
      <c r="AXF25" s="60"/>
      <c r="AXG25" s="60"/>
      <c r="AXH25" s="60"/>
      <c r="AXI25" s="60"/>
      <c r="AXJ25" s="60"/>
      <c r="AXK25" s="60"/>
      <c r="AXL25" s="60"/>
      <c r="AXM25" s="60"/>
      <c r="AXN25" s="60"/>
      <c r="AXO25" s="60"/>
      <c r="AXP25" s="60"/>
      <c r="AXQ25" s="60"/>
      <c r="AXR25" s="60"/>
      <c r="AXS25" s="60"/>
      <c r="AXT25" s="60"/>
      <c r="AXU25" s="60"/>
      <c r="AXV25" s="60"/>
      <c r="AXW25" s="60"/>
      <c r="AXX25" s="60"/>
      <c r="AXY25" s="60"/>
      <c r="AXZ25" s="60"/>
      <c r="AYA25" s="60"/>
      <c r="AYB25" s="60"/>
      <c r="AYC25" s="60"/>
      <c r="AYD25" s="60"/>
      <c r="AYE25" s="60"/>
      <c r="AYF25" s="60"/>
      <c r="AYG25" s="60"/>
      <c r="AYH25" s="60"/>
      <c r="AYI25" s="60"/>
      <c r="AYJ25" s="60"/>
      <c r="AYK25" s="60"/>
      <c r="AYL25" s="60"/>
      <c r="AYM25" s="60"/>
      <c r="AYN25" s="60"/>
      <c r="AYO25" s="60"/>
      <c r="AYP25" s="60"/>
      <c r="AYQ25" s="60"/>
      <c r="AYR25" s="60"/>
      <c r="AYS25" s="60"/>
      <c r="AYT25" s="60"/>
      <c r="AYU25" s="60"/>
      <c r="AYV25" s="60"/>
      <c r="AYW25" s="60"/>
      <c r="AYX25" s="60"/>
      <c r="AYY25" s="60"/>
      <c r="AYZ25" s="60"/>
      <c r="AZA25" s="60"/>
      <c r="AZB25" s="60"/>
      <c r="AZC25" s="60"/>
      <c r="AZD25" s="60"/>
      <c r="AZE25" s="60"/>
      <c r="AZF25" s="60"/>
      <c r="AZG25" s="60"/>
      <c r="AZH25" s="60"/>
      <c r="AZI25" s="60"/>
      <c r="AZJ25" s="60"/>
      <c r="AZK25" s="60"/>
      <c r="AZL25" s="60"/>
      <c r="AZM25" s="60"/>
      <c r="AZN25" s="60"/>
      <c r="AZO25" s="60"/>
      <c r="AZP25" s="60"/>
      <c r="AZQ25" s="60"/>
      <c r="AZR25" s="60"/>
      <c r="AZS25" s="60"/>
      <c r="AZT25" s="60"/>
      <c r="AZU25" s="60"/>
      <c r="AZV25" s="60"/>
      <c r="AZW25" s="60"/>
      <c r="AZX25" s="60"/>
      <c r="AZY25" s="60"/>
      <c r="AZZ25" s="60"/>
      <c r="BAA25" s="60"/>
      <c r="BAB25" s="60"/>
      <c r="BAC25" s="60"/>
      <c r="BAD25" s="60"/>
      <c r="BAE25" s="60"/>
      <c r="BAF25" s="60"/>
      <c r="BAG25" s="60"/>
      <c r="BAH25" s="60"/>
      <c r="BAI25" s="60"/>
      <c r="BAJ25" s="60"/>
      <c r="BAK25" s="60"/>
      <c r="BAL25" s="60"/>
      <c r="BAM25" s="60"/>
      <c r="BAN25" s="60"/>
      <c r="BAO25" s="60"/>
      <c r="BAP25" s="60"/>
      <c r="BAQ25" s="60"/>
      <c r="BAR25" s="60"/>
      <c r="BAS25" s="60"/>
      <c r="BAT25" s="60"/>
      <c r="BAU25" s="60"/>
      <c r="BAV25" s="60"/>
      <c r="BAW25" s="60"/>
      <c r="BAX25" s="60"/>
      <c r="BAY25" s="60"/>
      <c r="BAZ25" s="60"/>
      <c r="BBA25" s="60"/>
      <c r="BBB25" s="60"/>
      <c r="BBC25" s="60"/>
      <c r="BBD25" s="60"/>
      <c r="BBE25" s="60"/>
      <c r="BBF25" s="60"/>
      <c r="BBG25" s="60"/>
      <c r="BBH25" s="60"/>
      <c r="BBI25" s="60"/>
      <c r="BBJ25" s="60"/>
      <c r="BBK25" s="60"/>
      <c r="BBL25" s="60"/>
      <c r="BBM25" s="60"/>
      <c r="BBN25" s="60"/>
      <c r="BBO25" s="60"/>
      <c r="BBP25" s="60"/>
      <c r="BBQ25" s="60"/>
      <c r="BBR25" s="60"/>
      <c r="BBS25" s="60"/>
      <c r="BBT25" s="60"/>
      <c r="BBU25" s="60"/>
      <c r="BBV25" s="60"/>
      <c r="BBW25" s="60"/>
      <c r="BBX25" s="60"/>
      <c r="BBY25" s="60"/>
      <c r="BBZ25" s="60"/>
      <c r="BCA25" s="60"/>
      <c r="BCB25" s="60"/>
      <c r="BCC25" s="60"/>
      <c r="BCD25" s="60"/>
      <c r="BCE25" s="60"/>
      <c r="BCF25" s="60"/>
      <c r="BCG25" s="60"/>
      <c r="BCH25" s="60"/>
      <c r="BCI25" s="60"/>
      <c r="BCJ25" s="60"/>
      <c r="BCK25" s="60"/>
      <c r="BCL25" s="60"/>
      <c r="BCM25" s="60"/>
      <c r="BCN25" s="60"/>
      <c r="BCO25" s="60"/>
      <c r="BCP25" s="60"/>
      <c r="BCQ25" s="60"/>
      <c r="BCR25" s="60"/>
      <c r="BCS25" s="60"/>
      <c r="BCT25" s="60"/>
      <c r="BCU25" s="60"/>
      <c r="BCV25" s="60"/>
      <c r="BCW25" s="60"/>
      <c r="BCX25" s="60"/>
      <c r="BCY25" s="60"/>
      <c r="BCZ25" s="60"/>
      <c r="BDA25" s="60"/>
      <c r="BDB25" s="60"/>
      <c r="BDC25" s="60"/>
      <c r="BDD25" s="60"/>
      <c r="BDE25" s="60"/>
      <c r="BDF25" s="60"/>
      <c r="BDG25" s="60"/>
      <c r="BDH25" s="60"/>
      <c r="BDI25" s="60"/>
      <c r="BDJ25" s="60"/>
      <c r="BDK25" s="60"/>
      <c r="BDL25" s="60"/>
      <c r="BDM25" s="60"/>
      <c r="BDN25" s="60"/>
      <c r="BDO25" s="60"/>
      <c r="BDP25" s="60"/>
      <c r="BDQ25" s="60"/>
      <c r="BDR25" s="60"/>
      <c r="BDS25" s="60"/>
      <c r="BDT25" s="60"/>
      <c r="BDU25" s="60"/>
      <c r="BDV25" s="60"/>
      <c r="BDW25" s="60"/>
      <c r="BDX25" s="60"/>
      <c r="BDY25" s="60"/>
      <c r="BDZ25" s="60"/>
      <c r="BEA25" s="60"/>
      <c r="BEB25" s="60"/>
      <c r="BEC25" s="60"/>
      <c r="BED25" s="60"/>
      <c r="BEE25" s="60"/>
      <c r="BEF25" s="60"/>
      <c r="BEG25" s="60"/>
      <c r="BEH25" s="60"/>
      <c r="BEI25" s="60"/>
      <c r="BEJ25" s="60"/>
      <c r="BEK25" s="60"/>
      <c r="BEL25" s="60"/>
      <c r="BEM25" s="60"/>
      <c r="BEN25" s="60"/>
      <c r="BEO25" s="60"/>
      <c r="BEP25" s="60"/>
      <c r="BEQ25" s="60"/>
      <c r="BER25" s="60"/>
      <c r="BES25" s="60"/>
      <c r="BET25" s="60"/>
      <c r="BEU25" s="60"/>
      <c r="BEV25" s="60"/>
      <c r="BEW25" s="60"/>
      <c r="BEX25" s="60"/>
      <c r="BEY25" s="60"/>
      <c r="BEZ25" s="60"/>
      <c r="BFA25" s="60"/>
      <c r="BFB25" s="60"/>
      <c r="BFC25" s="60"/>
      <c r="BFD25" s="60"/>
      <c r="BFE25" s="60"/>
      <c r="BFF25" s="60"/>
      <c r="BFG25" s="60"/>
      <c r="BFH25" s="60"/>
      <c r="BFI25" s="60"/>
      <c r="BFJ25" s="60"/>
      <c r="BFK25" s="60"/>
      <c r="BFL25" s="60"/>
      <c r="BFM25" s="60"/>
      <c r="BFN25" s="60"/>
      <c r="BFO25" s="60"/>
      <c r="BFP25" s="60"/>
      <c r="BFQ25" s="60"/>
      <c r="BFR25" s="60"/>
      <c r="BFS25" s="60"/>
      <c r="BFT25" s="60"/>
      <c r="BFU25" s="60"/>
      <c r="BFV25" s="60"/>
      <c r="BFW25" s="60"/>
      <c r="BFX25" s="60"/>
      <c r="BFY25" s="60"/>
      <c r="BFZ25" s="60"/>
      <c r="BGA25" s="60"/>
      <c r="BGB25" s="60"/>
      <c r="BGC25" s="60"/>
      <c r="BGD25" s="60"/>
      <c r="BGE25" s="60"/>
      <c r="BGF25" s="60"/>
      <c r="BGG25" s="60"/>
      <c r="BGH25" s="60"/>
      <c r="BGI25" s="60"/>
      <c r="BGJ25" s="60"/>
      <c r="BGK25" s="60"/>
      <c r="BGL25" s="60"/>
      <c r="BGM25" s="60"/>
      <c r="BGN25" s="60"/>
      <c r="BGO25" s="60"/>
      <c r="BGP25" s="60"/>
      <c r="BGQ25" s="60"/>
      <c r="BGR25" s="60"/>
      <c r="BGS25" s="60"/>
      <c r="BGT25" s="60"/>
      <c r="BGU25" s="60"/>
      <c r="BGV25" s="60"/>
      <c r="BGW25" s="60"/>
      <c r="BGX25" s="60"/>
      <c r="BGY25" s="60"/>
      <c r="BGZ25" s="60"/>
      <c r="BHA25" s="60"/>
      <c r="BHB25" s="60"/>
      <c r="BHC25" s="60"/>
      <c r="BHD25" s="60"/>
      <c r="BHE25" s="60"/>
      <c r="BHF25" s="60"/>
      <c r="BHG25" s="60"/>
      <c r="BHH25" s="60"/>
      <c r="BHI25" s="60"/>
      <c r="BHJ25" s="60"/>
      <c r="BHK25" s="60"/>
      <c r="BHL25" s="60"/>
      <c r="BHM25" s="60"/>
      <c r="BHN25" s="60"/>
      <c r="BHO25" s="60"/>
      <c r="BHP25" s="60"/>
      <c r="BHQ25" s="60"/>
      <c r="BHR25" s="60"/>
      <c r="BHS25" s="60"/>
      <c r="BHT25" s="60"/>
      <c r="BHU25" s="60"/>
      <c r="BHV25" s="60"/>
      <c r="BHW25" s="60"/>
      <c r="BHX25" s="60"/>
      <c r="BHY25" s="60"/>
      <c r="BHZ25" s="60"/>
      <c r="BIA25" s="60"/>
      <c r="BIB25" s="60"/>
      <c r="BIC25" s="60"/>
      <c r="BID25" s="60"/>
      <c r="BIE25" s="60"/>
      <c r="BIF25" s="60"/>
      <c r="BIG25" s="60"/>
      <c r="BIH25" s="60"/>
      <c r="BII25" s="60"/>
      <c r="BIJ25" s="60"/>
      <c r="BIK25" s="60"/>
      <c r="BIL25" s="60"/>
      <c r="BIM25" s="60"/>
      <c r="BIN25" s="60"/>
      <c r="BIO25" s="60"/>
      <c r="BIP25" s="60"/>
      <c r="BIQ25" s="60"/>
      <c r="BIR25" s="60"/>
      <c r="BIS25" s="60"/>
      <c r="BIT25" s="60"/>
      <c r="BIU25" s="60"/>
      <c r="BIV25" s="60"/>
      <c r="BIW25" s="60"/>
      <c r="BIX25" s="60"/>
      <c r="BIY25" s="60"/>
      <c r="BIZ25" s="60"/>
      <c r="BJA25" s="60"/>
      <c r="BJB25" s="60"/>
      <c r="BJC25" s="60"/>
      <c r="BJD25" s="60"/>
      <c r="BJE25" s="60"/>
      <c r="BJF25" s="60"/>
      <c r="BJG25" s="60"/>
      <c r="BJH25" s="60"/>
      <c r="BJI25" s="60"/>
      <c r="BJJ25" s="60"/>
      <c r="BJK25" s="60"/>
      <c r="BJL25" s="60"/>
      <c r="BJM25" s="60"/>
      <c r="BJN25" s="60"/>
      <c r="BJO25" s="60"/>
      <c r="BJP25" s="60"/>
      <c r="BJQ25" s="60"/>
      <c r="BJR25" s="60"/>
      <c r="BJS25" s="60"/>
      <c r="BJT25" s="60"/>
      <c r="BJU25" s="60"/>
      <c r="BJV25" s="60"/>
      <c r="BJW25" s="60"/>
      <c r="BJX25" s="60"/>
      <c r="BJY25" s="60"/>
      <c r="BJZ25" s="60"/>
      <c r="BKA25" s="60"/>
      <c r="BKB25" s="60"/>
      <c r="BKC25" s="60"/>
      <c r="BKD25" s="60"/>
      <c r="BKE25" s="60"/>
      <c r="BKF25" s="60"/>
      <c r="BKG25" s="60"/>
      <c r="BKH25" s="60"/>
      <c r="BKI25" s="60"/>
      <c r="BKJ25" s="60"/>
      <c r="BKK25" s="60"/>
      <c r="BKL25" s="60"/>
      <c r="BKM25" s="60"/>
      <c r="BKN25" s="60"/>
      <c r="BKO25" s="60"/>
      <c r="BKP25" s="60"/>
      <c r="BKQ25" s="60"/>
      <c r="BKR25" s="60"/>
      <c r="BKS25" s="60"/>
      <c r="BKT25" s="60"/>
      <c r="BKU25" s="60"/>
      <c r="BKV25" s="60"/>
      <c r="BKW25" s="60"/>
      <c r="BKX25" s="60"/>
      <c r="BKY25" s="60"/>
      <c r="BKZ25" s="60"/>
      <c r="BLA25" s="60"/>
      <c r="BLB25" s="60"/>
      <c r="BLC25" s="60"/>
      <c r="BLD25" s="60"/>
      <c r="BLE25" s="60"/>
      <c r="BLF25" s="60"/>
      <c r="BLG25" s="60"/>
      <c r="BLH25" s="60"/>
      <c r="BLI25" s="60"/>
      <c r="BLJ25" s="60"/>
      <c r="BLK25" s="60"/>
      <c r="BLL25" s="60"/>
      <c r="BLM25" s="60"/>
      <c r="BLN25" s="60"/>
      <c r="BLO25" s="60"/>
      <c r="BLP25" s="60"/>
      <c r="BLQ25" s="60"/>
      <c r="BLR25" s="60"/>
      <c r="BLS25" s="60"/>
      <c r="BLT25" s="60"/>
      <c r="BLU25" s="60"/>
      <c r="BLV25" s="60"/>
      <c r="BLW25" s="60"/>
      <c r="BLX25" s="60"/>
      <c r="BLY25" s="60"/>
      <c r="BLZ25" s="60"/>
      <c r="BMA25" s="60"/>
      <c r="BMB25" s="60"/>
      <c r="BMC25" s="60"/>
      <c r="BMD25" s="60"/>
      <c r="BME25" s="60"/>
      <c r="BMF25" s="60"/>
      <c r="BMG25" s="60"/>
      <c r="BMH25" s="60"/>
      <c r="BMI25" s="60"/>
      <c r="BMJ25" s="60"/>
      <c r="BMK25" s="60"/>
      <c r="BML25" s="60"/>
      <c r="BMM25" s="60"/>
      <c r="BMN25" s="60"/>
      <c r="BMO25" s="60"/>
      <c r="BMP25" s="60"/>
      <c r="BMQ25" s="60"/>
      <c r="BMR25" s="60"/>
      <c r="BMS25" s="60"/>
      <c r="BMT25" s="60"/>
      <c r="BMU25" s="60"/>
      <c r="BMV25" s="60"/>
      <c r="BMW25" s="60"/>
      <c r="BMX25" s="60"/>
      <c r="BMY25" s="60"/>
      <c r="BMZ25" s="60"/>
      <c r="BNA25" s="60"/>
      <c r="BNB25" s="60"/>
      <c r="BNC25" s="60"/>
      <c r="BND25" s="60"/>
      <c r="BNE25" s="60"/>
      <c r="BNF25" s="60"/>
      <c r="BNG25" s="60"/>
      <c r="BNH25" s="60"/>
      <c r="BNI25" s="60"/>
      <c r="BNJ25" s="60"/>
      <c r="BNK25" s="60"/>
      <c r="BNL25" s="60"/>
      <c r="BNM25" s="60"/>
      <c r="BNN25" s="60"/>
      <c r="BNO25" s="60"/>
      <c r="BNP25" s="60"/>
      <c r="BNQ25" s="60"/>
      <c r="BNR25" s="60"/>
      <c r="BNS25" s="60"/>
      <c r="BNT25" s="60"/>
      <c r="BNU25" s="60"/>
      <c r="BNV25" s="60"/>
      <c r="BNW25" s="60"/>
      <c r="BNX25" s="60"/>
      <c r="BNY25" s="60"/>
      <c r="BNZ25" s="60"/>
      <c r="BOA25" s="60"/>
      <c r="BOB25" s="60"/>
      <c r="BOC25" s="60"/>
      <c r="BOD25" s="60"/>
      <c r="BOE25" s="60"/>
      <c r="BOF25" s="60"/>
      <c r="BOG25" s="60"/>
      <c r="BOH25" s="60"/>
      <c r="BOI25" s="60"/>
      <c r="BOJ25" s="60"/>
      <c r="BOK25" s="60"/>
      <c r="BOL25" s="60"/>
      <c r="BOM25" s="60"/>
      <c r="BON25" s="60"/>
      <c r="BOO25" s="60"/>
      <c r="BOP25" s="60"/>
      <c r="BOQ25" s="60"/>
      <c r="BOR25" s="60"/>
      <c r="BOS25" s="60"/>
      <c r="BOT25" s="60"/>
      <c r="BOU25" s="60"/>
      <c r="BOV25" s="60"/>
      <c r="BOW25" s="60"/>
      <c r="BOX25" s="60"/>
      <c r="BOY25" s="60"/>
      <c r="BOZ25" s="60"/>
      <c r="BPA25" s="60"/>
      <c r="BPB25" s="60"/>
      <c r="BPC25" s="60"/>
      <c r="BPD25" s="60"/>
      <c r="BPE25" s="60"/>
      <c r="BPF25" s="60"/>
      <c r="BPG25" s="60"/>
      <c r="BPH25" s="60"/>
      <c r="BPI25" s="60"/>
      <c r="BPJ25" s="60"/>
      <c r="BPK25" s="60"/>
      <c r="BPL25" s="60"/>
      <c r="BPM25" s="60"/>
      <c r="BPN25" s="60"/>
      <c r="BPO25" s="60"/>
      <c r="BPP25" s="60"/>
      <c r="BPQ25" s="60"/>
      <c r="BPR25" s="60"/>
      <c r="BPS25" s="60"/>
      <c r="BPT25" s="60"/>
      <c r="BPU25" s="60"/>
      <c r="BPV25" s="60"/>
      <c r="BPW25" s="60"/>
      <c r="BPX25" s="60"/>
      <c r="BPY25" s="60"/>
      <c r="BPZ25" s="60"/>
      <c r="BQA25" s="60"/>
      <c r="BQB25" s="60"/>
      <c r="BQC25" s="60"/>
      <c r="BQD25" s="60"/>
      <c r="BQE25" s="60"/>
      <c r="BQF25" s="60"/>
      <c r="BQG25" s="60"/>
      <c r="BQH25" s="60"/>
      <c r="BQI25" s="60"/>
      <c r="BQJ25" s="60"/>
      <c r="BQK25" s="60"/>
      <c r="BQL25" s="60"/>
      <c r="BQM25" s="60"/>
      <c r="BQN25" s="60"/>
      <c r="BQO25" s="60"/>
      <c r="BQP25" s="60"/>
      <c r="BQQ25" s="60"/>
      <c r="BQR25" s="60"/>
      <c r="BQS25" s="60"/>
      <c r="BQT25" s="60"/>
      <c r="BQU25" s="60"/>
      <c r="BQV25" s="60"/>
      <c r="BQW25" s="60"/>
      <c r="BQX25" s="60"/>
      <c r="BQY25" s="60"/>
      <c r="BQZ25" s="60"/>
      <c r="BRA25" s="60"/>
      <c r="BRB25" s="60"/>
      <c r="BRC25" s="60"/>
      <c r="BRD25" s="60"/>
      <c r="BRE25" s="60"/>
      <c r="BRF25" s="60"/>
      <c r="BRG25" s="60"/>
      <c r="BRH25" s="60"/>
      <c r="BRI25" s="60"/>
      <c r="BRJ25" s="60"/>
      <c r="BRK25" s="60"/>
      <c r="BRL25" s="60"/>
      <c r="BRM25" s="60"/>
      <c r="BRN25" s="60"/>
      <c r="BRO25" s="60"/>
      <c r="BRP25" s="60"/>
      <c r="BRQ25" s="60"/>
      <c r="BRR25" s="60"/>
      <c r="BRS25" s="60"/>
      <c r="BRT25" s="60"/>
      <c r="BRU25" s="60"/>
      <c r="BRV25" s="60"/>
      <c r="BRW25" s="60"/>
      <c r="BRX25" s="60"/>
      <c r="BRY25" s="60"/>
      <c r="BRZ25" s="60"/>
      <c r="BSA25" s="60"/>
      <c r="BSB25" s="60"/>
      <c r="BSC25" s="60"/>
      <c r="BSD25" s="60"/>
      <c r="BSE25" s="60"/>
      <c r="BSF25" s="60"/>
      <c r="BSG25" s="60"/>
      <c r="BSH25" s="60"/>
      <c r="BSI25" s="60"/>
      <c r="BSJ25" s="60"/>
      <c r="BSK25" s="60"/>
      <c r="BSL25" s="60"/>
      <c r="BSM25" s="60"/>
      <c r="BSN25" s="60"/>
      <c r="BSO25" s="60"/>
      <c r="BSP25" s="60"/>
      <c r="BSQ25" s="60"/>
      <c r="BSR25" s="60"/>
      <c r="BSS25" s="60"/>
      <c r="BST25" s="60"/>
      <c r="BSU25" s="60"/>
      <c r="BSV25" s="60"/>
      <c r="BSW25" s="60"/>
      <c r="BSX25" s="60"/>
      <c r="BSY25" s="60"/>
      <c r="BSZ25" s="60"/>
      <c r="BTA25" s="60"/>
      <c r="BTB25" s="60"/>
      <c r="BTC25" s="60"/>
      <c r="BTD25" s="60"/>
      <c r="BTE25" s="60"/>
      <c r="BTF25" s="60"/>
      <c r="BTG25" s="60"/>
      <c r="BTH25" s="60"/>
      <c r="BTI25" s="60"/>
      <c r="BTJ25" s="60"/>
      <c r="BTK25" s="60"/>
      <c r="BTL25" s="60"/>
      <c r="BTM25" s="60"/>
      <c r="BTN25" s="60"/>
      <c r="BTO25" s="60"/>
      <c r="BTP25" s="60"/>
      <c r="BTQ25" s="60"/>
      <c r="BTR25" s="60"/>
      <c r="BTS25" s="60"/>
      <c r="BTT25" s="60"/>
      <c r="BTU25" s="60"/>
      <c r="BTV25" s="60"/>
      <c r="BTW25" s="60"/>
      <c r="BTX25" s="60"/>
      <c r="BTY25" s="60"/>
      <c r="BTZ25" s="60"/>
      <c r="BUA25" s="60"/>
      <c r="BUB25" s="60"/>
      <c r="BUC25" s="60"/>
      <c r="BUD25" s="60"/>
      <c r="BUE25" s="60"/>
      <c r="BUF25" s="60"/>
      <c r="BUG25" s="60"/>
      <c r="BUH25" s="60"/>
      <c r="BUI25" s="60"/>
      <c r="BUJ25" s="60"/>
      <c r="BUK25" s="60"/>
      <c r="BUL25" s="60"/>
      <c r="BUM25" s="60"/>
      <c r="BUN25" s="60"/>
      <c r="BUO25" s="60"/>
      <c r="BUP25" s="60"/>
      <c r="BUQ25" s="60"/>
      <c r="BUR25" s="60"/>
      <c r="BUS25" s="60"/>
      <c r="BUT25" s="60"/>
      <c r="BUU25" s="60"/>
      <c r="BUV25" s="60"/>
      <c r="BUW25" s="60"/>
      <c r="BUX25" s="60"/>
      <c r="BUY25" s="60"/>
      <c r="BUZ25" s="60"/>
      <c r="BVA25" s="60"/>
      <c r="BVB25" s="60"/>
      <c r="BVC25" s="60"/>
      <c r="BVD25" s="60"/>
      <c r="BVE25" s="60"/>
      <c r="BVF25" s="60"/>
      <c r="BVG25" s="60"/>
      <c r="BVH25" s="60"/>
      <c r="BVI25" s="60"/>
      <c r="BVJ25" s="60"/>
      <c r="BVK25" s="60"/>
      <c r="BVL25" s="60"/>
      <c r="BVM25" s="60"/>
      <c r="BVN25" s="60"/>
      <c r="BVO25" s="60"/>
      <c r="BVP25" s="60"/>
      <c r="BVQ25" s="60"/>
      <c r="BVR25" s="60"/>
      <c r="BVS25" s="60"/>
      <c r="BVT25" s="60"/>
      <c r="BVU25" s="60"/>
      <c r="BVV25" s="60"/>
      <c r="BVW25" s="60"/>
      <c r="BVX25" s="60"/>
      <c r="BVY25" s="60"/>
      <c r="BVZ25" s="60"/>
      <c r="BWA25" s="60"/>
      <c r="BWB25" s="60"/>
      <c r="BWC25" s="60"/>
      <c r="BWD25" s="60"/>
      <c r="BWE25" s="60"/>
      <c r="BWF25" s="60"/>
      <c r="BWG25" s="60"/>
      <c r="BWH25" s="60"/>
      <c r="BWI25" s="60"/>
      <c r="BWJ25" s="60"/>
      <c r="BWK25" s="60"/>
      <c r="BWL25" s="60"/>
    </row>
    <row r="26" spans="1:1962">
      <c r="A26" s="62"/>
      <c r="B26" s="62"/>
      <c r="C26" s="62"/>
      <c r="D26" s="62"/>
      <c r="E26" s="69"/>
      <c r="F26" s="62"/>
      <c r="G26" s="62"/>
      <c r="H26" s="62"/>
      <c r="I26" s="62"/>
    </row>
    <row r="27" spans="1:1962" s="25" customFormat="1">
      <c r="A27" s="80" t="s">
        <v>230</v>
      </c>
      <c r="B27" s="80">
        <f>B25+B6</f>
        <v>2880200</v>
      </c>
      <c r="C27" s="80">
        <f t="shared" ref="C27:D27" si="15">C25+C6</f>
        <v>5307433.333333334</v>
      </c>
      <c r="D27" s="80">
        <f t="shared" si="15"/>
        <v>5976430.3921568627</v>
      </c>
      <c r="E27" s="69"/>
      <c r="F27" s="80" t="s">
        <v>230</v>
      </c>
      <c r="G27" s="80">
        <f>G25+G6</f>
        <v>2886000</v>
      </c>
      <c r="H27" s="80">
        <f t="shared" ref="H27:I27" si="16">H25+H6</f>
        <v>5319833.333333334</v>
      </c>
      <c r="I27" s="80">
        <f t="shared" si="16"/>
        <v>6005230.3921568627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  <c r="IT27" s="60"/>
      <c r="IU27" s="60"/>
      <c r="IV27" s="60"/>
      <c r="IW27" s="60"/>
      <c r="IX27" s="60"/>
      <c r="IY27" s="60"/>
      <c r="IZ27" s="60"/>
      <c r="JA27" s="60"/>
      <c r="JB27" s="60"/>
      <c r="JC27" s="60"/>
      <c r="JD27" s="60"/>
      <c r="JE27" s="60"/>
      <c r="JF27" s="60"/>
      <c r="JG27" s="60"/>
      <c r="JH27" s="60"/>
      <c r="JI27" s="60"/>
      <c r="JJ27" s="60"/>
      <c r="JK27" s="60"/>
      <c r="JL27" s="60"/>
      <c r="JM27" s="60"/>
      <c r="JN27" s="60"/>
      <c r="JO27" s="60"/>
      <c r="JP27" s="60"/>
      <c r="JQ27" s="60"/>
      <c r="JR27" s="60"/>
      <c r="JS27" s="60"/>
      <c r="JT27" s="60"/>
      <c r="JU27" s="60"/>
      <c r="JV27" s="60"/>
      <c r="JW27" s="60"/>
      <c r="JX27" s="60"/>
      <c r="JY27" s="60"/>
      <c r="JZ27" s="60"/>
      <c r="KA27" s="60"/>
      <c r="KB27" s="60"/>
      <c r="KC27" s="60"/>
      <c r="KD27" s="60"/>
      <c r="KE27" s="60"/>
      <c r="KF27" s="60"/>
      <c r="KG27" s="60"/>
      <c r="KH27" s="60"/>
      <c r="KI27" s="60"/>
      <c r="KJ27" s="60"/>
      <c r="KK27" s="60"/>
      <c r="KL27" s="60"/>
      <c r="KM27" s="60"/>
      <c r="KN27" s="60"/>
      <c r="KO27" s="60"/>
      <c r="KP27" s="60"/>
      <c r="KQ27" s="60"/>
      <c r="KR27" s="60"/>
      <c r="KS27" s="60"/>
      <c r="KT27" s="60"/>
      <c r="KU27" s="60"/>
      <c r="KV27" s="60"/>
      <c r="KW27" s="60"/>
      <c r="KX27" s="60"/>
      <c r="KY27" s="60"/>
      <c r="KZ27" s="60"/>
      <c r="LA27" s="60"/>
      <c r="LB27" s="60"/>
      <c r="LC27" s="60"/>
      <c r="LD27" s="60"/>
      <c r="LE27" s="60"/>
      <c r="LF27" s="60"/>
      <c r="LG27" s="60"/>
      <c r="LH27" s="60"/>
      <c r="LI27" s="60"/>
      <c r="LJ27" s="60"/>
      <c r="LK27" s="60"/>
      <c r="LL27" s="60"/>
      <c r="LM27" s="60"/>
      <c r="LN27" s="60"/>
      <c r="LO27" s="60"/>
      <c r="LP27" s="60"/>
      <c r="LQ27" s="60"/>
      <c r="LR27" s="60"/>
      <c r="LS27" s="60"/>
      <c r="LT27" s="60"/>
      <c r="LU27" s="60"/>
      <c r="LV27" s="60"/>
      <c r="LW27" s="60"/>
      <c r="LX27" s="60"/>
      <c r="LY27" s="60"/>
      <c r="LZ27" s="60"/>
      <c r="MA27" s="60"/>
      <c r="MB27" s="60"/>
      <c r="MC27" s="60"/>
      <c r="MD27" s="60"/>
      <c r="ME27" s="60"/>
      <c r="MF27" s="60"/>
      <c r="MG27" s="60"/>
      <c r="MH27" s="60"/>
      <c r="MI27" s="60"/>
      <c r="MJ27" s="60"/>
      <c r="MK27" s="60"/>
      <c r="ML27" s="60"/>
      <c r="MM27" s="60"/>
      <c r="MN27" s="60"/>
      <c r="MO27" s="60"/>
      <c r="MP27" s="60"/>
      <c r="MQ27" s="60"/>
      <c r="MR27" s="60"/>
      <c r="MS27" s="60"/>
      <c r="MT27" s="60"/>
      <c r="MU27" s="60"/>
      <c r="MV27" s="60"/>
      <c r="MW27" s="60"/>
      <c r="MX27" s="60"/>
      <c r="MY27" s="60"/>
      <c r="MZ27" s="60"/>
      <c r="NA27" s="60"/>
      <c r="NB27" s="60"/>
      <c r="NC27" s="60"/>
      <c r="ND27" s="60"/>
      <c r="NE27" s="60"/>
      <c r="NF27" s="60"/>
      <c r="NG27" s="60"/>
      <c r="NH27" s="60"/>
      <c r="NI27" s="60"/>
      <c r="NJ27" s="60"/>
      <c r="NK27" s="60"/>
      <c r="NL27" s="60"/>
      <c r="NM27" s="60"/>
      <c r="NN27" s="60"/>
      <c r="NO27" s="60"/>
      <c r="NP27" s="60"/>
      <c r="NQ27" s="60"/>
      <c r="NR27" s="60"/>
      <c r="NS27" s="60"/>
      <c r="NT27" s="60"/>
      <c r="NU27" s="60"/>
      <c r="NV27" s="60"/>
      <c r="NW27" s="60"/>
      <c r="NX27" s="60"/>
      <c r="NY27" s="60"/>
      <c r="NZ27" s="60"/>
      <c r="OA27" s="60"/>
      <c r="OB27" s="60"/>
      <c r="OC27" s="60"/>
      <c r="OD27" s="60"/>
      <c r="OE27" s="60"/>
      <c r="OF27" s="60"/>
      <c r="OG27" s="60"/>
      <c r="OH27" s="60"/>
      <c r="OI27" s="60"/>
      <c r="OJ27" s="60"/>
      <c r="OK27" s="60"/>
      <c r="OL27" s="60"/>
      <c r="OM27" s="60"/>
      <c r="ON27" s="60"/>
      <c r="OO27" s="60"/>
      <c r="OP27" s="60"/>
      <c r="OQ27" s="60"/>
      <c r="OR27" s="60"/>
      <c r="OS27" s="60"/>
      <c r="OT27" s="60"/>
      <c r="OU27" s="60"/>
      <c r="OV27" s="60"/>
      <c r="OW27" s="60"/>
      <c r="OX27" s="60"/>
      <c r="OY27" s="60"/>
      <c r="OZ27" s="60"/>
      <c r="PA27" s="60"/>
      <c r="PB27" s="60"/>
      <c r="PC27" s="60"/>
      <c r="PD27" s="60"/>
      <c r="PE27" s="60"/>
      <c r="PF27" s="60"/>
      <c r="PG27" s="60"/>
      <c r="PH27" s="60"/>
      <c r="PI27" s="60"/>
      <c r="PJ27" s="60"/>
      <c r="PK27" s="60"/>
      <c r="PL27" s="60"/>
      <c r="PM27" s="60"/>
      <c r="PN27" s="60"/>
      <c r="PO27" s="60"/>
      <c r="PP27" s="60"/>
      <c r="PQ27" s="60"/>
      <c r="PR27" s="60"/>
      <c r="PS27" s="60"/>
      <c r="PT27" s="60"/>
      <c r="PU27" s="60"/>
      <c r="PV27" s="60"/>
      <c r="PW27" s="60"/>
      <c r="PX27" s="60"/>
      <c r="PY27" s="60"/>
      <c r="PZ27" s="60"/>
      <c r="QA27" s="60"/>
      <c r="QB27" s="60"/>
      <c r="QC27" s="60"/>
      <c r="QD27" s="60"/>
      <c r="QE27" s="60"/>
      <c r="QF27" s="60"/>
      <c r="QG27" s="60"/>
      <c r="QH27" s="60"/>
      <c r="QI27" s="60"/>
      <c r="QJ27" s="60"/>
      <c r="QK27" s="60"/>
      <c r="QL27" s="60"/>
      <c r="QM27" s="60"/>
      <c r="QN27" s="60"/>
      <c r="QO27" s="60"/>
      <c r="QP27" s="60"/>
      <c r="QQ27" s="60"/>
      <c r="QR27" s="60"/>
      <c r="QS27" s="60"/>
      <c r="QT27" s="60"/>
      <c r="QU27" s="60"/>
      <c r="QV27" s="60"/>
      <c r="QW27" s="60"/>
      <c r="QX27" s="60"/>
      <c r="QY27" s="60"/>
      <c r="QZ27" s="60"/>
      <c r="RA27" s="60"/>
      <c r="RB27" s="60"/>
      <c r="RC27" s="60"/>
      <c r="RD27" s="60"/>
      <c r="RE27" s="60"/>
      <c r="RF27" s="60"/>
      <c r="RG27" s="60"/>
      <c r="RH27" s="60"/>
      <c r="RI27" s="60"/>
      <c r="RJ27" s="60"/>
      <c r="RK27" s="60"/>
      <c r="RL27" s="60"/>
      <c r="RM27" s="60"/>
      <c r="RN27" s="60"/>
      <c r="RO27" s="60"/>
      <c r="RP27" s="60"/>
      <c r="RQ27" s="60"/>
      <c r="RR27" s="60"/>
      <c r="RS27" s="60"/>
      <c r="RT27" s="60"/>
      <c r="RU27" s="60"/>
      <c r="RV27" s="60"/>
      <c r="RW27" s="60"/>
      <c r="RX27" s="60"/>
      <c r="RY27" s="60"/>
      <c r="RZ27" s="60"/>
      <c r="SA27" s="60"/>
      <c r="SB27" s="60"/>
      <c r="SC27" s="60"/>
      <c r="SD27" s="60"/>
      <c r="SE27" s="60"/>
      <c r="SF27" s="60"/>
      <c r="SG27" s="60"/>
      <c r="SH27" s="60"/>
      <c r="SI27" s="60"/>
      <c r="SJ27" s="60"/>
      <c r="SK27" s="60"/>
      <c r="SL27" s="60"/>
      <c r="SM27" s="60"/>
      <c r="SN27" s="60"/>
      <c r="SO27" s="60"/>
      <c r="SP27" s="60"/>
      <c r="SQ27" s="60"/>
      <c r="SR27" s="60"/>
      <c r="SS27" s="60"/>
      <c r="ST27" s="60"/>
      <c r="SU27" s="60"/>
      <c r="SV27" s="60"/>
      <c r="SW27" s="60"/>
      <c r="SX27" s="60"/>
      <c r="SY27" s="60"/>
      <c r="SZ27" s="60"/>
      <c r="TA27" s="60"/>
      <c r="TB27" s="60"/>
      <c r="TC27" s="60"/>
      <c r="TD27" s="60"/>
      <c r="TE27" s="60"/>
      <c r="TF27" s="60"/>
      <c r="TG27" s="60"/>
      <c r="TH27" s="60"/>
      <c r="TI27" s="60"/>
      <c r="TJ27" s="60"/>
      <c r="TK27" s="60"/>
      <c r="TL27" s="60"/>
      <c r="TM27" s="60"/>
      <c r="TN27" s="60"/>
      <c r="TO27" s="60"/>
      <c r="TP27" s="60"/>
      <c r="TQ27" s="60"/>
      <c r="TR27" s="60"/>
      <c r="TS27" s="60"/>
      <c r="TT27" s="60"/>
      <c r="TU27" s="60"/>
      <c r="TV27" s="60"/>
      <c r="TW27" s="60"/>
      <c r="TX27" s="60"/>
      <c r="TY27" s="60"/>
      <c r="TZ27" s="60"/>
      <c r="UA27" s="60"/>
      <c r="UB27" s="60"/>
      <c r="UC27" s="60"/>
      <c r="UD27" s="60"/>
      <c r="UE27" s="60"/>
      <c r="UF27" s="60"/>
      <c r="UG27" s="60"/>
      <c r="UH27" s="60"/>
      <c r="UI27" s="60"/>
      <c r="UJ27" s="60"/>
      <c r="UK27" s="60"/>
      <c r="UL27" s="60"/>
      <c r="UM27" s="60"/>
      <c r="UN27" s="60"/>
      <c r="UO27" s="60"/>
      <c r="UP27" s="60"/>
      <c r="UQ27" s="60"/>
      <c r="UR27" s="60"/>
      <c r="US27" s="60"/>
      <c r="UT27" s="60"/>
      <c r="UU27" s="60"/>
      <c r="UV27" s="60"/>
      <c r="UW27" s="60"/>
      <c r="UX27" s="60"/>
      <c r="UY27" s="60"/>
      <c r="UZ27" s="60"/>
      <c r="VA27" s="60"/>
      <c r="VB27" s="60"/>
      <c r="VC27" s="60"/>
      <c r="VD27" s="60"/>
      <c r="VE27" s="60"/>
      <c r="VF27" s="60"/>
      <c r="VG27" s="60"/>
      <c r="VH27" s="60"/>
      <c r="VI27" s="60"/>
      <c r="VJ27" s="60"/>
      <c r="VK27" s="60"/>
      <c r="VL27" s="60"/>
      <c r="VM27" s="60"/>
      <c r="VN27" s="60"/>
      <c r="VO27" s="60"/>
      <c r="VP27" s="60"/>
      <c r="VQ27" s="60"/>
      <c r="VR27" s="60"/>
      <c r="VS27" s="60"/>
      <c r="VT27" s="60"/>
      <c r="VU27" s="60"/>
      <c r="VV27" s="60"/>
      <c r="VW27" s="60"/>
      <c r="VX27" s="60"/>
      <c r="VY27" s="60"/>
      <c r="VZ27" s="60"/>
      <c r="WA27" s="60"/>
      <c r="WB27" s="60"/>
      <c r="WC27" s="60"/>
      <c r="WD27" s="60"/>
      <c r="WE27" s="60"/>
      <c r="WF27" s="60"/>
      <c r="WG27" s="60"/>
      <c r="WH27" s="60"/>
      <c r="WI27" s="60"/>
      <c r="WJ27" s="60"/>
      <c r="WK27" s="60"/>
      <c r="WL27" s="60"/>
      <c r="WM27" s="60"/>
      <c r="WN27" s="60"/>
      <c r="WO27" s="60"/>
      <c r="WP27" s="60"/>
      <c r="WQ27" s="60"/>
      <c r="WR27" s="60"/>
      <c r="WS27" s="60"/>
      <c r="WT27" s="60"/>
      <c r="WU27" s="60"/>
      <c r="WV27" s="60"/>
      <c r="WW27" s="60"/>
      <c r="WX27" s="60"/>
      <c r="WY27" s="60"/>
      <c r="WZ27" s="60"/>
      <c r="XA27" s="60"/>
      <c r="XB27" s="60"/>
      <c r="XC27" s="60"/>
      <c r="XD27" s="60"/>
      <c r="XE27" s="60"/>
      <c r="XF27" s="60"/>
      <c r="XG27" s="60"/>
      <c r="XH27" s="60"/>
      <c r="XI27" s="60"/>
      <c r="XJ27" s="60"/>
      <c r="XK27" s="60"/>
      <c r="XL27" s="60"/>
      <c r="XM27" s="60"/>
      <c r="XN27" s="60"/>
      <c r="XO27" s="60"/>
      <c r="XP27" s="60"/>
      <c r="XQ27" s="60"/>
      <c r="XR27" s="60"/>
      <c r="XS27" s="60"/>
      <c r="XT27" s="60"/>
      <c r="XU27" s="60"/>
      <c r="XV27" s="60"/>
      <c r="XW27" s="60"/>
      <c r="XX27" s="60"/>
      <c r="XY27" s="60"/>
      <c r="XZ27" s="60"/>
      <c r="YA27" s="60"/>
      <c r="YB27" s="60"/>
      <c r="YC27" s="60"/>
      <c r="YD27" s="60"/>
      <c r="YE27" s="60"/>
      <c r="YF27" s="60"/>
      <c r="YG27" s="60"/>
      <c r="YH27" s="60"/>
      <c r="YI27" s="60"/>
      <c r="YJ27" s="60"/>
      <c r="YK27" s="60"/>
      <c r="YL27" s="60"/>
      <c r="YM27" s="60"/>
      <c r="YN27" s="60"/>
      <c r="YO27" s="60"/>
      <c r="YP27" s="60"/>
      <c r="YQ27" s="60"/>
      <c r="YR27" s="60"/>
      <c r="YS27" s="60"/>
      <c r="YT27" s="60"/>
      <c r="YU27" s="60"/>
      <c r="YV27" s="60"/>
      <c r="YW27" s="60"/>
      <c r="YX27" s="60"/>
      <c r="YY27" s="60"/>
      <c r="YZ27" s="60"/>
      <c r="ZA27" s="60"/>
      <c r="ZB27" s="60"/>
      <c r="ZC27" s="60"/>
      <c r="ZD27" s="60"/>
      <c r="ZE27" s="60"/>
      <c r="ZF27" s="60"/>
      <c r="ZG27" s="60"/>
      <c r="ZH27" s="60"/>
      <c r="ZI27" s="60"/>
      <c r="ZJ27" s="60"/>
      <c r="ZK27" s="60"/>
      <c r="ZL27" s="60"/>
      <c r="ZM27" s="60"/>
      <c r="ZN27" s="60"/>
      <c r="ZO27" s="60"/>
      <c r="ZP27" s="60"/>
      <c r="ZQ27" s="60"/>
      <c r="ZR27" s="60"/>
      <c r="ZS27" s="60"/>
      <c r="ZT27" s="60"/>
      <c r="ZU27" s="60"/>
      <c r="ZV27" s="60"/>
      <c r="ZW27" s="60"/>
      <c r="ZX27" s="60"/>
      <c r="ZY27" s="60"/>
      <c r="ZZ27" s="60"/>
      <c r="AAA27" s="60"/>
      <c r="AAB27" s="60"/>
      <c r="AAC27" s="60"/>
      <c r="AAD27" s="60"/>
      <c r="AAE27" s="60"/>
      <c r="AAF27" s="60"/>
      <c r="AAG27" s="60"/>
      <c r="AAH27" s="60"/>
      <c r="AAI27" s="60"/>
      <c r="AAJ27" s="60"/>
      <c r="AAK27" s="60"/>
      <c r="AAL27" s="60"/>
      <c r="AAM27" s="60"/>
      <c r="AAN27" s="60"/>
      <c r="AAO27" s="60"/>
      <c r="AAP27" s="60"/>
      <c r="AAQ27" s="60"/>
      <c r="AAR27" s="60"/>
      <c r="AAS27" s="60"/>
      <c r="AAT27" s="60"/>
      <c r="AAU27" s="60"/>
      <c r="AAV27" s="60"/>
      <c r="AAW27" s="60"/>
      <c r="AAX27" s="60"/>
      <c r="AAY27" s="60"/>
      <c r="AAZ27" s="60"/>
      <c r="ABA27" s="60"/>
      <c r="ABB27" s="60"/>
      <c r="ABC27" s="60"/>
      <c r="ABD27" s="60"/>
      <c r="ABE27" s="60"/>
      <c r="ABF27" s="60"/>
      <c r="ABG27" s="60"/>
      <c r="ABH27" s="60"/>
      <c r="ABI27" s="60"/>
      <c r="ABJ27" s="60"/>
      <c r="ABK27" s="60"/>
      <c r="ABL27" s="60"/>
      <c r="ABM27" s="60"/>
      <c r="ABN27" s="60"/>
      <c r="ABO27" s="60"/>
      <c r="ABP27" s="60"/>
      <c r="ABQ27" s="60"/>
      <c r="ABR27" s="60"/>
      <c r="ABS27" s="60"/>
      <c r="ABT27" s="60"/>
      <c r="ABU27" s="60"/>
      <c r="ABV27" s="60"/>
      <c r="ABW27" s="60"/>
      <c r="ABX27" s="60"/>
      <c r="ABY27" s="60"/>
      <c r="ABZ27" s="60"/>
      <c r="ACA27" s="60"/>
      <c r="ACB27" s="60"/>
      <c r="ACC27" s="60"/>
      <c r="ACD27" s="60"/>
      <c r="ACE27" s="60"/>
      <c r="ACF27" s="60"/>
      <c r="ACG27" s="60"/>
      <c r="ACH27" s="60"/>
      <c r="ACI27" s="60"/>
      <c r="ACJ27" s="60"/>
      <c r="ACK27" s="60"/>
      <c r="ACL27" s="60"/>
      <c r="ACM27" s="60"/>
      <c r="ACN27" s="60"/>
      <c r="ACO27" s="60"/>
      <c r="ACP27" s="60"/>
      <c r="ACQ27" s="60"/>
      <c r="ACR27" s="60"/>
      <c r="ACS27" s="60"/>
      <c r="ACT27" s="60"/>
      <c r="ACU27" s="60"/>
      <c r="ACV27" s="60"/>
      <c r="ACW27" s="60"/>
      <c r="ACX27" s="60"/>
      <c r="ACY27" s="60"/>
      <c r="ACZ27" s="60"/>
      <c r="ADA27" s="60"/>
      <c r="ADB27" s="60"/>
      <c r="ADC27" s="60"/>
      <c r="ADD27" s="60"/>
      <c r="ADE27" s="60"/>
      <c r="ADF27" s="60"/>
      <c r="ADG27" s="60"/>
      <c r="ADH27" s="60"/>
      <c r="ADI27" s="60"/>
      <c r="ADJ27" s="60"/>
      <c r="ADK27" s="60"/>
      <c r="ADL27" s="60"/>
      <c r="ADM27" s="60"/>
      <c r="ADN27" s="60"/>
      <c r="ADO27" s="60"/>
      <c r="ADP27" s="60"/>
      <c r="ADQ27" s="60"/>
      <c r="ADR27" s="60"/>
      <c r="ADS27" s="60"/>
      <c r="ADT27" s="60"/>
      <c r="ADU27" s="60"/>
      <c r="ADV27" s="60"/>
      <c r="ADW27" s="60"/>
      <c r="ADX27" s="60"/>
      <c r="ADY27" s="60"/>
      <c r="ADZ27" s="60"/>
      <c r="AEA27" s="60"/>
      <c r="AEB27" s="60"/>
      <c r="AEC27" s="60"/>
      <c r="AED27" s="60"/>
      <c r="AEE27" s="60"/>
      <c r="AEF27" s="60"/>
      <c r="AEG27" s="60"/>
      <c r="AEH27" s="60"/>
      <c r="AEI27" s="60"/>
      <c r="AEJ27" s="60"/>
      <c r="AEK27" s="60"/>
      <c r="AEL27" s="60"/>
      <c r="AEM27" s="60"/>
      <c r="AEN27" s="60"/>
      <c r="AEO27" s="60"/>
      <c r="AEP27" s="60"/>
      <c r="AEQ27" s="60"/>
      <c r="AER27" s="60"/>
      <c r="AES27" s="60"/>
      <c r="AET27" s="60"/>
      <c r="AEU27" s="60"/>
      <c r="AEV27" s="60"/>
      <c r="AEW27" s="60"/>
      <c r="AEX27" s="60"/>
      <c r="AEY27" s="60"/>
      <c r="AEZ27" s="60"/>
      <c r="AFA27" s="60"/>
      <c r="AFB27" s="60"/>
      <c r="AFC27" s="60"/>
      <c r="AFD27" s="60"/>
      <c r="AFE27" s="60"/>
      <c r="AFF27" s="60"/>
      <c r="AFG27" s="60"/>
      <c r="AFH27" s="60"/>
      <c r="AFI27" s="60"/>
      <c r="AFJ27" s="60"/>
      <c r="AFK27" s="60"/>
      <c r="AFL27" s="60"/>
      <c r="AFM27" s="60"/>
      <c r="AFN27" s="60"/>
      <c r="AFO27" s="60"/>
      <c r="AFP27" s="60"/>
      <c r="AFQ27" s="60"/>
      <c r="AFR27" s="60"/>
      <c r="AFS27" s="60"/>
      <c r="AFT27" s="60"/>
      <c r="AFU27" s="60"/>
      <c r="AFV27" s="60"/>
      <c r="AFW27" s="60"/>
      <c r="AFX27" s="60"/>
      <c r="AFY27" s="60"/>
      <c r="AFZ27" s="60"/>
      <c r="AGA27" s="60"/>
      <c r="AGB27" s="60"/>
      <c r="AGC27" s="60"/>
      <c r="AGD27" s="60"/>
      <c r="AGE27" s="60"/>
      <c r="AGF27" s="60"/>
      <c r="AGG27" s="60"/>
      <c r="AGH27" s="60"/>
      <c r="AGI27" s="60"/>
      <c r="AGJ27" s="60"/>
      <c r="AGK27" s="60"/>
      <c r="AGL27" s="60"/>
      <c r="AGM27" s="60"/>
      <c r="AGN27" s="60"/>
      <c r="AGO27" s="60"/>
      <c r="AGP27" s="60"/>
      <c r="AGQ27" s="60"/>
      <c r="AGR27" s="60"/>
      <c r="AGS27" s="60"/>
      <c r="AGT27" s="60"/>
      <c r="AGU27" s="60"/>
      <c r="AGV27" s="60"/>
      <c r="AGW27" s="60"/>
      <c r="AGX27" s="60"/>
      <c r="AGY27" s="60"/>
      <c r="AGZ27" s="60"/>
      <c r="AHA27" s="60"/>
      <c r="AHB27" s="60"/>
      <c r="AHC27" s="60"/>
      <c r="AHD27" s="60"/>
      <c r="AHE27" s="60"/>
      <c r="AHF27" s="60"/>
      <c r="AHG27" s="60"/>
      <c r="AHH27" s="60"/>
      <c r="AHI27" s="60"/>
      <c r="AHJ27" s="60"/>
      <c r="AHK27" s="60"/>
      <c r="AHL27" s="60"/>
      <c r="AHM27" s="60"/>
      <c r="AHN27" s="60"/>
      <c r="AHO27" s="60"/>
      <c r="AHP27" s="60"/>
      <c r="AHQ27" s="60"/>
      <c r="AHR27" s="60"/>
      <c r="AHS27" s="60"/>
      <c r="AHT27" s="60"/>
      <c r="AHU27" s="60"/>
      <c r="AHV27" s="60"/>
      <c r="AHW27" s="60"/>
      <c r="AHX27" s="60"/>
      <c r="AHY27" s="60"/>
      <c r="AHZ27" s="60"/>
      <c r="AIA27" s="60"/>
      <c r="AIB27" s="60"/>
      <c r="AIC27" s="60"/>
      <c r="AID27" s="60"/>
      <c r="AIE27" s="60"/>
      <c r="AIF27" s="60"/>
      <c r="AIG27" s="60"/>
      <c r="AIH27" s="60"/>
      <c r="AII27" s="60"/>
      <c r="AIJ27" s="60"/>
      <c r="AIK27" s="60"/>
      <c r="AIL27" s="60"/>
      <c r="AIM27" s="60"/>
      <c r="AIN27" s="60"/>
      <c r="AIO27" s="60"/>
      <c r="AIP27" s="60"/>
      <c r="AIQ27" s="60"/>
      <c r="AIR27" s="60"/>
      <c r="AIS27" s="60"/>
      <c r="AIT27" s="60"/>
      <c r="AIU27" s="60"/>
      <c r="AIV27" s="60"/>
      <c r="AIW27" s="60"/>
      <c r="AIX27" s="60"/>
      <c r="AIY27" s="60"/>
      <c r="AIZ27" s="60"/>
      <c r="AJA27" s="60"/>
      <c r="AJB27" s="60"/>
      <c r="AJC27" s="60"/>
      <c r="AJD27" s="60"/>
      <c r="AJE27" s="60"/>
      <c r="AJF27" s="60"/>
      <c r="AJG27" s="60"/>
      <c r="AJH27" s="60"/>
      <c r="AJI27" s="60"/>
      <c r="AJJ27" s="60"/>
      <c r="AJK27" s="60"/>
      <c r="AJL27" s="60"/>
      <c r="AJM27" s="60"/>
      <c r="AJN27" s="60"/>
      <c r="AJO27" s="60"/>
      <c r="AJP27" s="60"/>
      <c r="AJQ27" s="60"/>
      <c r="AJR27" s="60"/>
      <c r="AJS27" s="60"/>
      <c r="AJT27" s="60"/>
      <c r="AJU27" s="60"/>
      <c r="AJV27" s="60"/>
      <c r="AJW27" s="60"/>
      <c r="AJX27" s="60"/>
      <c r="AJY27" s="60"/>
      <c r="AJZ27" s="60"/>
      <c r="AKA27" s="60"/>
      <c r="AKB27" s="60"/>
      <c r="AKC27" s="60"/>
      <c r="AKD27" s="60"/>
      <c r="AKE27" s="60"/>
      <c r="AKF27" s="60"/>
      <c r="AKG27" s="60"/>
      <c r="AKH27" s="60"/>
      <c r="AKI27" s="60"/>
      <c r="AKJ27" s="60"/>
      <c r="AKK27" s="60"/>
      <c r="AKL27" s="60"/>
      <c r="AKM27" s="60"/>
      <c r="AKN27" s="60"/>
      <c r="AKO27" s="60"/>
      <c r="AKP27" s="60"/>
      <c r="AKQ27" s="60"/>
      <c r="AKR27" s="60"/>
      <c r="AKS27" s="60"/>
      <c r="AKT27" s="60"/>
      <c r="AKU27" s="60"/>
      <c r="AKV27" s="60"/>
      <c r="AKW27" s="60"/>
      <c r="AKX27" s="60"/>
      <c r="AKY27" s="60"/>
      <c r="AKZ27" s="60"/>
      <c r="ALA27" s="60"/>
      <c r="ALB27" s="60"/>
      <c r="ALC27" s="60"/>
      <c r="ALD27" s="60"/>
      <c r="ALE27" s="60"/>
      <c r="ALF27" s="60"/>
      <c r="ALG27" s="60"/>
      <c r="ALH27" s="60"/>
      <c r="ALI27" s="60"/>
      <c r="ALJ27" s="60"/>
      <c r="ALK27" s="60"/>
      <c r="ALL27" s="60"/>
      <c r="ALM27" s="60"/>
      <c r="ALN27" s="60"/>
      <c r="ALO27" s="60"/>
      <c r="ALP27" s="60"/>
      <c r="ALQ27" s="60"/>
      <c r="ALR27" s="60"/>
      <c r="ALS27" s="60"/>
      <c r="ALT27" s="60"/>
      <c r="ALU27" s="60"/>
      <c r="ALV27" s="60"/>
      <c r="ALW27" s="60"/>
      <c r="ALX27" s="60"/>
      <c r="ALY27" s="60"/>
      <c r="ALZ27" s="60"/>
      <c r="AMA27" s="60"/>
      <c r="AMB27" s="60"/>
      <c r="AMC27" s="60"/>
      <c r="AMD27" s="60"/>
      <c r="AME27" s="60"/>
      <c r="AMF27" s="60"/>
      <c r="AMG27" s="60"/>
      <c r="AMH27" s="60"/>
      <c r="AMI27" s="60"/>
      <c r="AMJ27" s="60"/>
      <c r="AMK27" s="60"/>
      <c r="AML27" s="60"/>
      <c r="AMM27" s="60"/>
      <c r="AMN27" s="60"/>
      <c r="AMO27" s="60"/>
      <c r="AMP27" s="60"/>
      <c r="AMQ27" s="60"/>
      <c r="AMR27" s="60"/>
      <c r="AMS27" s="60"/>
      <c r="AMT27" s="60"/>
      <c r="AMU27" s="60"/>
      <c r="AMV27" s="60"/>
      <c r="AMW27" s="60"/>
      <c r="AMX27" s="60"/>
      <c r="AMY27" s="60"/>
      <c r="AMZ27" s="60"/>
      <c r="ANA27" s="60"/>
      <c r="ANB27" s="60"/>
      <c r="ANC27" s="60"/>
      <c r="AND27" s="60"/>
      <c r="ANE27" s="60"/>
      <c r="ANF27" s="60"/>
      <c r="ANG27" s="60"/>
      <c r="ANH27" s="60"/>
      <c r="ANI27" s="60"/>
      <c r="ANJ27" s="60"/>
      <c r="ANK27" s="60"/>
      <c r="ANL27" s="60"/>
      <c r="ANM27" s="60"/>
      <c r="ANN27" s="60"/>
      <c r="ANO27" s="60"/>
      <c r="ANP27" s="60"/>
      <c r="ANQ27" s="60"/>
      <c r="ANR27" s="60"/>
      <c r="ANS27" s="60"/>
      <c r="ANT27" s="60"/>
      <c r="ANU27" s="60"/>
      <c r="ANV27" s="60"/>
      <c r="ANW27" s="60"/>
      <c r="ANX27" s="60"/>
      <c r="ANY27" s="60"/>
      <c r="ANZ27" s="60"/>
      <c r="AOA27" s="60"/>
      <c r="AOB27" s="60"/>
      <c r="AOC27" s="60"/>
      <c r="AOD27" s="60"/>
      <c r="AOE27" s="60"/>
      <c r="AOF27" s="60"/>
      <c r="AOG27" s="60"/>
      <c r="AOH27" s="60"/>
      <c r="AOI27" s="60"/>
      <c r="AOJ27" s="60"/>
      <c r="AOK27" s="60"/>
      <c r="AOL27" s="60"/>
      <c r="AOM27" s="60"/>
      <c r="AON27" s="60"/>
      <c r="AOO27" s="60"/>
      <c r="AOP27" s="60"/>
      <c r="AOQ27" s="60"/>
      <c r="AOR27" s="60"/>
      <c r="AOS27" s="60"/>
      <c r="AOT27" s="60"/>
      <c r="AOU27" s="60"/>
      <c r="AOV27" s="60"/>
      <c r="AOW27" s="60"/>
      <c r="AOX27" s="60"/>
      <c r="AOY27" s="60"/>
      <c r="AOZ27" s="60"/>
      <c r="APA27" s="60"/>
      <c r="APB27" s="60"/>
      <c r="APC27" s="60"/>
      <c r="APD27" s="60"/>
      <c r="APE27" s="60"/>
      <c r="APF27" s="60"/>
      <c r="APG27" s="60"/>
      <c r="APH27" s="60"/>
      <c r="API27" s="60"/>
      <c r="APJ27" s="60"/>
      <c r="APK27" s="60"/>
      <c r="APL27" s="60"/>
      <c r="APM27" s="60"/>
      <c r="APN27" s="60"/>
      <c r="APO27" s="60"/>
      <c r="APP27" s="60"/>
      <c r="APQ27" s="60"/>
      <c r="APR27" s="60"/>
      <c r="APS27" s="60"/>
      <c r="APT27" s="60"/>
      <c r="APU27" s="60"/>
      <c r="APV27" s="60"/>
      <c r="APW27" s="60"/>
      <c r="APX27" s="60"/>
      <c r="APY27" s="60"/>
      <c r="APZ27" s="60"/>
      <c r="AQA27" s="60"/>
      <c r="AQB27" s="60"/>
      <c r="AQC27" s="60"/>
      <c r="AQD27" s="60"/>
      <c r="AQE27" s="60"/>
      <c r="AQF27" s="60"/>
      <c r="AQG27" s="60"/>
      <c r="AQH27" s="60"/>
      <c r="AQI27" s="60"/>
      <c r="AQJ27" s="60"/>
      <c r="AQK27" s="60"/>
      <c r="AQL27" s="60"/>
      <c r="AQM27" s="60"/>
      <c r="AQN27" s="60"/>
      <c r="AQO27" s="60"/>
      <c r="AQP27" s="60"/>
      <c r="AQQ27" s="60"/>
      <c r="AQR27" s="60"/>
      <c r="AQS27" s="60"/>
      <c r="AQT27" s="60"/>
      <c r="AQU27" s="60"/>
      <c r="AQV27" s="60"/>
      <c r="AQW27" s="60"/>
      <c r="AQX27" s="60"/>
      <c r="AQY27" s="60"/>
      <c r="AQZ27" s="60"/>
      <c r="ARA27" s="60"/>
      <c r="ARB27" s="60"/>
      <c r="ARC27" s="60"/>
      <c r="ARD27" s="60"/>
      <c r="ARE27" s="60"/>
      <c r="ARF27" s="60"/>
      <c r="ARG27" s="60"/>
      <c r="ARH27" s="60"/>
      <c r="ARI27" s="60"/>
      <c r="ARJ27" s="60"/>
      <c r="ARK27" s="60"/>
      <c r="ARL27" s="60"/>
      <c r="ARM27" s="60"/>
      <c r="ARN27" s="60"/>
      <c r="ARO27" s="60"/>
      <c r="ARP27" s="60"/>
      <c r="ARQ27" s="60"/>
      <c r="ARR27" s="60"/>
      <c r="ARS27" s="60"/>
      <c r="ART27" s="60"/>
      <c r="ARU27" s="60"/>
      <c r="ARV27" s="60"/>
      <c r="ARW27" s="60"/>
      <c r="ARX27" s="60"/>
      <c r="ARY27" s="60"/>
      <c r="ARZ27" s="60"/>
      <c r="ASA27" s="60"/>
      <c r="ASB27" s="60"/>
      <c r="ASC27" s="60"/>
      <c r="ASD27" s="60"/>
      <c r="ASE27" s="60"/>
      <c r="ASF27" s="60"/>
      <c r="ASG27" s="60"/>
      <c r="ASH27" s="60"/>
      <c r="ASI27" s="60"/>
      <c r="ASJ27" s="60"/>
      <c r="ASK27" s="60"/>
      <c r="ASL27" s="60"/>
      <c r="ASM27" s="60"/>
      <c r="ASN27" s="60"/>
      <c r="ASO27" s="60"/>
      <c r="ASP27" s="60"/>
      <c r="ASQ27" s="60"/>
      <c r="ASR27" s="60"/>
      <c r="ASS27" s="60"/>
      <c r="AST27" s="60"/>
      <c r="ASU27" s="60"/>
      <c r="ASV27" s="60"/>
      <c r="ASW27" s="60"/>
      <c r="ASX27" s="60"/>
      <c r="ASY27" s="60"/>
      <c r="ASZ27" s="60"/>
      <c r="ATA27" s="60"/>
      <c r="ATB27" s="60"/>
      <c r="ATC27" s="60"/>
      <c r="ATD27" s="60"/>
      <c r="ATE27" s="60"/>
      <c r="ATF27" s="60"/>
      <c r="ATG27" s="60"/>
      <c r="ATH27" s="60"/>
      <c r="ATI27" s="60"/>
      <c r="ATJ27" s="60"/>
      <c r="ATK27" s="60"/>
      <c r="ATL27" s="60"/>
      <c r="ATM27" s="60"/>
      <c r="ATN27" s="60"/>
      <c r="ATO27" s="60"/>
      <c r="ATP27" s="60"/>
      <c r="ATQ27" s="60"/>
      <c r="ATR27" s="60"/>
      <c r="ATS27" s="60"/>
      <c r="ATT27" s="60"/>
      <c r="ATU27" s="60"/>
      <c r="ATV27" s="60"/>
      <c r="ATW27" s="60"/>
      <c r="ATX27" s="60"/>
      <c r="ATY27" s="60"/>
      <c r="ATZ27" s="60"/>
      <c r="AUA27" s="60"/>
      <c r="AUB27" s="60"/>
      <c r="AUC27" s="60"/>
      <c r="AUD27" s="60"/>
      <c r="AUE27" s="60"/>
      <c r="AUF27" s="60"/>
      <c r="AUG27" s="60"/>
      <c r="AUH27" s="60"/>
      <c r="AUI27" s="60"/>
      <c r="AUJ27" s="60"/>
      <c r="AUK27" s="60"/>
      <c r="AUL27" s="60"/>
      <c r="AUM27" s="60"/>
      <c r="AUN27" s="60"/>
      <c r="AUO27" s="60"/>
      <c r="AUP27" s="60"/>
      <c r="AUQ27" s="60"/>
      <c r="AUR27" s="60"/>
      <c r="AUS27" s="60"/>
      <c r="AUT27" s="60"/>
      <c r="AUU27" s="60"/>
      <c r="AUV27" s="60"/>
      <c r="AUW27" s="60"/>
      <c r="AUX27" s="60"/>
      <c r="AUY27" s="60"/>
      <c r="AUZ27" s="60"/>
      <c r="AVA27" s="60"/>
      <c r="AVB27" s="60"/>
      <c r="AVC27" s="60"/>
      <c r="AVD27" s="60"/>
      <c r="AVE27" s="60"/>
      <c r="AVF27" s="60"/>
      <c r="AVG27" s="60"/>
      <c r="AVH27" s="60"/>
      <c r="AVI27" s="60"/>
      <c r="AVJ27" s="60"/>
      <c r="AVK27" s="60"/>
      <c r="AVL27" s="60"/>
      <c r="AVM27" s="60"/>
      <c r="AVN27" s="60"/>
      <c r="AVO27" s="60"/>
      <c r="AVP27" s="60"/>
      <c r="AVQ27" s="60"/>
      <c r="AVR27" s="60"/>
      <c r="AVS27" s="60"/>
      <c r="AVT27" s="60"/>
      <c r="AVU27" s="60"/>
      <c r="AVV27" s="60"/>
      <c r="AVW27" s="60"/>
      <c r="AVX27" s="60"/>
      <c r="AVY27" s="60"/>
      <c r="AVZ27" s="60"/>
      <c r="AWA27" s="60"/>
      <c r="AWB27" s="60"/>
      <c r="AWC27" s="60"/>
      <c r="AWD27" s="60"/>
      <c r="AWE27" s="60"/>
      <c r="AWF27" s="60"/>
      <c r="AWG27" s="60"/>
      <c r="AWH27" s="60"/>
      <c r="AWI27" s="60"/>
      <c r="AWJ27" s="60"/>
      <c r="AWK27" s="60"/>
      <c r="AWL27" s="60"/>
      <c r="AWM27" s="60"/>
      <c r="AWN27" s="60"/>
      <c r="AWO27" s="60"/>
      <c r="AWP27" s="60"/>
      <c r="AWQ27" s="60"/>
      <c r="AWR27" s="60"/>
      <c r="AWS27" s="60"/>
      <c r="AWT27" s="60"/>
      <c r="AWU27" s="60"/>
      <c r="AWV27" s="60"/>
      <c r="AWW27" s="60"/>
      <c r="AWX27" s="60"/>
      <c r="AWY27" s="60"/>
      <c r="AWZ27" s="60"/>
      <c r="AXA27" s="60"/>
      <c r="AXB27" s="60"/>
      <c r="AXC27" s="60"/>
      <c r="AXD27" s="60"/>
      <c r="AXE27" s="60"/>
      <c r="AXF27" s="60"/>
      <c r="AXG27" s="60"/>
      <c r="AXH27" s="60"/>
      <c r="AXI27" s="60"/>
      <c r="AXJ27" s="60"/>
      <c r="AXK27" s="60"/>
      <c r="AXL27" s="60"/>
      <c r="AXM27" s="60"/>
      <c r="AXN27" s="60"/>
      <c r="AXO27" s="60"/>
      <c r="AXP27" s="60"/>
      <c r="AXQ27" s="60"/>
      <c r="AXR27" s="60"/>
      <c r="AXS27" s="60"/>
      <c r="AXT27" s="60"/>
      <c r="AXU27" s="60"/>
      <c r="AXV27" s="60"/>
      <c r="AXW27" s="60"/>
      <c r="AXX27" s="60"/>
      <c r="AXY27" s="60"/>
      <c r="AXZ27" s="60"/>
      <c r="AYA27" s="60"/>
      <c r="AYB27" s="60"/>
      <c r="AYC27" s="60"/>
      <c r="AYD27" s="60"/>
      <c r="AYE27" s="60"/>
      <c r="AYF27" s="60"/>
      <c r="AYG27" s="60"/>
      <c r="AYH27" s="60"/>
      <c r="AYI27" s="60"/>
      <c r="AYJ27" s="60"/>
      <c r="AYK27" s="60"/>
      <c r="AYL27" s="60"/>
      <c r="AYM27" s="60"/>
      <c r="AYN27" s="60"/>
      <c r="AYO27" s="60"/>
      <c r="AYP27" s="60"/>
      <c r="AYQ27" s="60"/>
      <c r="AYR27" s="60"/>
      <c r="AYS27" s="60"/>
      <c r="AYT27" s="60"/>
      <c r="AYU27" s="60"/>
      <c r="AYV27" s="60"/>
      <c r="AYW27" s="60"/>
      <c r="AYX27" s="60"/>
      <c r="AYY27" s="60"/>
      <c r="AYZ27" s="60"/>
      <c r="AZA27" s="60"/>
      <c r="AZB27" s="60"/>
      <c r="AZC27" s="60"/>
      <c r="AZD27" s="60"/>
      <c r="AZE27" s="60"/>
      <c r="AZF27" s="60"/>
      <c r="AZG27" s="60"/>
      <c r="AZH27" s="60"/>
      <c r="AZI27" s="60"/>
      <c r="AZJ27" s="60"/>
      <c r="AZK27" s="60"/>
      <c r="AZL27" s="60"/>
      <c r="AZM27" s="60"/>
      <c r="AZN27" s="60"/>
      <c r="AZO27" s="60"/>
      <c r="AZP27" s="60"/>
      <c r="AZQ27" s="60"/>
      <c r="AZR27" s="60"/>
      <c r="AZS27" s="60"/>
      <c r="AZT27" s="60"/>
      <c r="AZU27" s="60"/>
      <c r="AZV27" s="60"/>
      <c r="AZW27" s="60"/>
      <c r="AZX27" s="60"/>
      <c r="AZY27" s="60"/>
      <c r="AZZ27" s="60"/>
      <c r="BAA27" s="60"/>
      <c r="BAB27" s="60"/>
      <c r="BAC27" s="60"/>
      <c r="BAD27" s="60"/>
      <c r="BAE27" s="60"/>
      <c r="BAF27" s="60"/>
      <c r="BAG27" s="60"/>
      <c r="BAH27" s="60"/>
      <c r="BAI27" s="60"/>
      <c r="BAJ27" s="60"/>
      <c r="BAK27" s="60"/>
      <c r="BAL27" s="60"/>
      <c r="BAM27" s="60"/>
      <c r="BAN27" s="60"/>
      <c r="BAO27" s="60"/>
      <c r="BAP27" s="60"/>
      <c r="BAQ27" s="60"/>
      <c r="BAR27" s="60"/>
      <c r="BAS27" s="60"/>
      <c r="BAT27" s="60"/>
      <c r="BAU27" s="60"/>
      <c r="BAV27" s="60"/>
      <c r="BAW27" s="60"/>
      <c r="BAX27" s="60"/>
      <c r="BAY27" s="60"/>
      <c r="BAZ27" s="60"/>
      <c r="BBA27" s="60"/>
      <c r="BBB27" s="60"/>
      <c r="BBC27" s="60"/>
      <c r="BBD27" s="60"/>
      <c r="BBE27" s="60"/>
      <c r="BBF27" s="60"/>
      <c r="BBG27" s="60"/>
      <c r="BBH27" s="60"/>
      <c r="BBI27" s="60"/>
      <c r="BBJ27" s="60"/>
      <c r="BBK27" s="60"/>
      <c r="BBL27" s="60"/>
      <c r="BBM27" s="60"/>
      <c r="BBN27" s="60"/>
      <c r="BBO27" s="60"/>
      <c r="BBP27" s="60"/>
      <c r="BBQ27" s="60"/>
      <c r="BBR27" s="60"/>
      <c r="BBS27" s="60"/>
      <c r="BBT27" s="60"/>
      <c r="BBU27" s="60"/>
      <c r="BBV27" s="60"/>
      <c r="BBW27" s="60"/>
      <c r="BBX27" s="60"/>
      <c r="BBY27" s="60"/>
      <c r="BBZ27" s="60"/>
      <c r="BCA27" s="60"/>
      <c r="BCB27" s="60"/>
      <c r="BCC27" s="60"/>
      <c r="BCD27" s="60"/>
      <c r="BCE27" s="60"/>
      <c r="BCF27" s="60"/>
      <c r="BCG27" s="60"/>
      <c r="BCH27" s="60"/>
      <c r="BCI27" s="60"/>
      <c r="BCJ27" s="60"/>
      <c r="BCK27" s="60"/>
      <c r="BCL27" s="60"/>
      <c r="BCM27" s="60"/>
      <c r="BCN27" s="60"/>
      <c r="BCO27" s="60"/>
      <c r="BCP27" s="60"/>
      <c r="BCQ27" s="60"/>
      <c r="BCR27" s="60"/>
      <c r="BCS27" s="60"/>
      <c r="BCT27" s="60"/>
      <c r="BCU27" s="60"/>
      <c r="BCV27" s="60"/>
      <c r="BCW27" s="60"/>
      <c r="BCX27" s="60"/>
      <c r="BCY27" s="60"/>
      <c r="BCZ27" s="60"/>
      <c r="BDA27" s="60"/>
      <c r="BDB27" s="60"/>
      <c r="BDC27" s="60"/>
      <c r="BDD27" s="60"/>
      <c r="BDE27" s="60"/>
      <c r="BDF27" s="60"/>
      <c r="BDG27" s="60"/>
      <c r="BDH27" s="60"/>
      <c r="BDI27" s="60"/>
      <c r="BDJ27" s="60"/>
      <c r="BDK27" s="60"/>
      <c r="BDL27" s="60"/>
      <c r="BDM27" s="60"/>
      <c r="BDN27" s="60"/>
      <c r="BDO27" s="60"/>
      <c r="BDP27" s="60"/>
      <c r="BDQ27" s="60"/>
      <c r="BDR27" s="60"/>
      <c r="BDS27" s="60"/>
      <c r="BDT27" s="60"/>
      <c r="BDU27" s="60"/>
      <c r="BDV27" s="60"/>
      <c r="BDW27" s="60"/>
      <c r="BDX27" s="60"/>
      <c r="BDY27" s="60"/>
      <c r="BDZ27" s="60"/>
      <c r="BEA27" s="60"/>
      <c r="BEB27" s="60"/>
      <c r="BEC27" s="60"/>
      <c r="BED27" s="60"/>
      <c r="BEE27" s="60"/>
      <c r="BEF27" s="60"/>
      <c r="BEG27" s="60"/>
      <c r="BEH27" s="60"/>
      <c r="BEI27" s="60"/>
      <c r="BEJ27" s="60"/>
      <c r="BEK27" s="60"/>
      <c r="BEL27" s="60"/>
      <c r="BEM27" s="60"/>
      <c r="BEN27" s="60"/>
      <c r="BEO27" s="60"/>
      <c r="BEP27" s="60"/>
      <c r="BEQ27" s="60"/>
      <c r="BER27" s="60"/>
      <c r="BES27" s="60"/>
      <c r="BET27" s="60"/>
      <c r="BEU27" s="60"/>
      <c r="BEV27" s="60"/>
      <c r="BEW27" s="60"/>
      <c r="BEX27" s="60"/>
      <c r="BEY27" s="60"/>
      <c r="BEZ27" s="60"/>
      <c r="BFA27" s="60"/>
      <c r="BFB27" s="60"/>
      <c r="BFC27" s="60"/>
      <c r="BFD27" s="60"/>
      <c r="BFE27" s="60"/>
      <c r="BFF27" s="60"/>
      <c r="BFG27" s="60"/>
      <c r="BFH27" s="60"/>
      <c r="BFI27" s="60"/>
      <c r="BFJ27" s="60"/>
      <c r="BFK27" s="60"/>
      <c r="BFL27" s="60"/>
      <c r="BFM27" s="60"/>
      <c r="BFN27" s="60"/>
      <c r="BFO27" s="60"/>
      <c r="BFP27" s="60"/>
      <c r="BFQ27" s="60"/>
      <c r="BFR27" s="60"/>
      <c r="BFS27" s="60"/>
      <c r="BFT27" s="60"/>
      <c r="BFU27" s="60"/>
      <c r="BFV27" s="60"/>
      <c r="BFW27" s="60"/>
      <c r="BFX27" s="60"/>
      <c r="BFY27" s="60"/>
      <c r="BFZ27" s="60"/>
      <c r="BGA27" s="60"/>
      <c r="BGB27" s="60"/>
      <c r="BGC27" s="60"/>
      <c r="BGD27" s="60"/>
      <c r="BGE27" s="60"/>
      <c r="BGF27" s="60"/>
      <c r="BGG27" s="60"/>
      <c r="BGH27" s="60"/>
      <c r="BGI27" s="60"/>
      <c r="BGJ27" s="60"/>
      <c r="BGK27" s="60"/>
      <c r="BGL27" s="60"/>
      <c r="BGM27" s="60"/>
      <c r="BGN27" s="60"/>
      <c r="BGO27" s="60"/>
      <c r="BGP27" s="60"/>
      <c r="BGQ27" s="60"/>
      <c r="BGR27" s="60"/>
      <c r="BGS27" s="60"/>
      <c r="BGT27" s="60"/>
      <c r="BGU27" s="60"/>
      <c r="BGV27" s="60"/>
      <c r="BGW27" s="60"/>
      <c r="BGX27" s="60"/>
      <c r="BGY27" s="60"/>
      <c r="BGZ27" s="60"/>
      <c r="BHA27" s="60"/>
      <c r="BHB27" s="60"/>
      <c r="BHC27" s="60"/>
      <c r="BHD27" s="60"/>
      <c r="BHE27" s="60"/>
      <c r="BHF27" s="60"/>
      <c r="BHG27" s="60"/>
      <c r="BHH27" s="60"/>
      <c r="BHI27" s="60"/>
      <c r="BHJ27" s="60"/>
      <c r="BHK27" s="60"/>
      <c r="BHL27" s="60"/>
      <c r="BHM27" s="60"/>
      <c r="BHN27" s="60"/>
      <c r="BHO27" s="60"/>
      <c r="BHP27" s="60"/>
      <c r="BHQ27" s="60"/>
      <c r="BHR27" s="60"/>
      <c r="BHS27" s="60"/>
      <c r="BHT27" s="60"/>
      <c r="BHU27" s="60"/>
      <c r="BHV27" s="60"/>
      <c r="BHW27" s="60"/>
      <c r="BHX27" s="60"/>
      <c r="BHY27" s="60"/>
      <c r="BHZ27" s="60"/>
      <c r="BIA27" s="60"/>
      <c r="BIB27" s="60"/>
      <c r="BIC27" s="60"/>
      <c r="BID27" s="60"/>
      <c r="BIE27" s="60"/>
      <c r="BIF27" s="60"/>
      <c r="BIG27" s="60"/>
      <c r="BIH27" s="60"/>
      <c r="BII27" s="60"/>
      <c r="BIJ27" s="60"/>
      <c r="BIK27" s="60"/>
      <c r="BIL27" s="60"/>
      <c r="BIM27" s="60"/>
      <c r="BIN27" s="60"/>
      <c r="BIO27" s="60"/>
      <c r="BIP27" s="60"/>
      <c r="BIQ27" s="60"/>
      <c r="BIR27" s="60"/>
      <c r="BIS27" s="60"/>
      <c r="BIT27" s="60"/>
      <c r="BIU27" s="60"/>
      <c r="BIV27" s="60"/>
      <c r="BIW27" s="60"/>
      <c r="BIX27" s="60"/>
      <c r="BIY27" s="60"/>
      <c r="BIZ27" s="60"/>
      <c r="BJA27" s="60"/>
      <c r="BJB27" s="60"/>
      <c r="BJC27" s="60"/>
      <c r="BJD27" s="60"/>
      <c r="BJE27" s="60"/>
      <c r="BJF27" s="60"/>
      <c r="BJG27" s="60"/>
      <c r="BJH27" s="60"/>
      <c r="BJI27" s="60"/>
      <c r="BJJ27" s="60"/>
      <c r="BJK27" s="60"/>
      <c r="BJL27" s="60"/>
      <c r="BJM27" s="60"/>
      <c r="BJN27" s="60"/>
      <c r="BJO27" s="60"/>
      <c r="BJP27" s="60"/>
      <c r="BJQ27" s="60"/>
      <c r="BJR27" s="60"/>
      <c r="BJS27" s="60"/>
      <c r="BJT27" s="60"/>
      <c r="BJU27" s="60"/>
      <c r="BJV27" s="60"/>
      <c r="BJW27" s="60"/>
      <c r="BJX27" s="60"/>
      <c r="BJY27" s="60"/>
      <c r="BJZ27" s="60"/>
      <c r="BKA27" s="60"/>
      <c r="BKB27" s="60"/>
      <c r="BKC27" s="60"/>
      <c r="BKD27" s="60"/>
      <c r="BKE27" s="60"/>
      <c r="BKF27" s="60"/>
      <c r="BKG27" s="60"/>
      <c r="BKH27" s="60"/>
      <c r="BKI27" s="60"/>
      <c r="BKJ27" s="60"/>
      <c r="BKK27" s="60"/>
      <c r="BKL27" s="60"/>
      <c r="BKM27" s="60"/>
      <c r="BKN27" s="60"/>
      <c r="BKO27" s="60"/>
      <c r="BKP27" s="60"/>
      <c r="BKQ27" s="60"/>
      <c r="BKR27" s="60"/>
      <c r="BKS27" s="60"/>
      <c r="BKT27" s="60"/>
      <c r="BKU27" s="60"/>
      <c r="BKV27" s="60"/>
      <c r="BKW27" s="60"/>
      <c r="BKX27" s="60"/>
      <c r="BKY27" s="60"/>
      <c r="BKZ27" s="60"/>
      <c r="BLA27" s="60"/>
      <c r="BLB27" s="60"/>
      <c r="BLC27" s="60"/>
      <c r="BLD27" s="60"/>
      <c r="BLE27" s="60"/>
      <c r="BLF27" s="60"/>
      <c r="BLG27" s="60"/>
      <c r="BLH27" s="60"/>
      <c r="BLI27" s="60"/>
      <c r="BLJ27" s="60"/>
      <c r="BLK27" s="60"/>
      <c r="BLL27" s="60"/>
      <c r="BLM27" s="60"/>
      <c r="BLN27" s="60"/>
      <c r="BLO27" s="60"/>
      <c r="BLP27" s="60"/>
      <c r="BLQ27" s="60"/>
      <c r="BLR27" s="60"/>
      <c r="BLS27" s="60"/>
      <c r="BLT27" s="60"/>
      <c r="BLU27" s="60"/>
      <c r="BLV27" s="60"/>
      <c r="BLW27" s="60"/>
      <c r="BLX27" s="60"/>
      <c r="BLY27" s="60"/>
      <c r="BLZ27" s="60"/>
      <c r="BMA27" s="60"/>
      <c r="BMB27" s="60"/>
      <c r="BMC27" s="60"/>
      <c r="BMD27" s="60"/>
      <c r="BME27" s="60"/>
      <c r="BMF27" s="60"/>
      <c r="BMG27" s="60"/>
      <c r="BMH27" s="60"/>
      <c r="BMI27" s="60"/>
      <c r="BMJ27" s="60"/>
      <c r="BMK27" s="60"/>
      <c r="BML27" s="60"/>
      <c r="BMM27" s="60"/>
      <c r="BMN27" s="60"/>
      <c r="BMO27" s="60"/>
      <c r="BMP27" s="60"/>
      <c r="BMQ27" s="60"/>
      <c r="BMR27" s="60"/>
      <c r="BMS27" s="60"/>
      <c r="BMT27" s="60"/>
      <c r="BMU27" s="60"/>
      <c r="BMV27" s="60"/>
      <c r="BMW27" s="60"/>
      <c r="BMX27" s="60"/>
      <c r="BMY27" s="60"/>
      <c r="BMZ27" s="60"/>
      <c r="BNA27" s="60"/>
      <c r="BNB27" s="60"/>
      <c r="BNC27" s="60"/>
      <c r="BND27" s="60"/>
      <c r="BNE27" s="60"/>
      <c r="BNF27" s="60"/>
      <c r="BNG27" s="60"/>
      <c r="BNH27" s="60"/>
      <c r="BNI27" s="60"/>
      <c r="BNJ27" s="60"/>
      <c r="BNK27" s="60"/>
      <c r="BNL27" s="60"/>
      <c r="BNM27" s="60"/>
      <c r="BNN27" s="60"/>
      <c r="BNO27" s="60"/>
      <c r="BNP27" s="60"/>
      <c r="BNQ27" s="60"/>
      <c r="BNR27" s="60"/>
      <c r="BNS27" s="60"/>
      <c r="BNT27" s="60"/>
      <c r="BNU27" s="60"/>
      <c r="BNV27" s="60"/>
      <c r="BNW27" s="60"/>
      <c r="BNX27" s="60"/>
      <c r="BNY27" s="60"/>
      <c r="BNZ27" s="60"/>
      <c r="BOA27" s="60"/>
      <c r="BOB27" s="60"/>
      <c r="BOC27" s="60"/>
      <c r="BOD27" s="60"/>
      <c r="BOE27" s="60"/>
      <c r="BOF27" s="60"/>
      <c r="BOG27" s="60"/>
      <c r="BOH27" s="60"/>
      <c r="BOI27" s="60"/>
      <c r="BOJ27" s="60"/>
      <c r="BOK27" s="60"/>
      <c r="BOL27" s="60"/>
      <c r="BOM27" s="60"/>
      <c r="BON27" s="60"/>
      <c r="BOO27" s="60"/>
      <c r="BOP27" s="60"/>
      <c r="BOQ27" s="60"/>
      <c r="BOR27" s="60"/>
      <c r="BOS27" s="60"/>
      <c r="BOT27" s="60"/>
      <c r="BOU27" s="60"/>
      <c r="BOV27" s="60"/>
      <c r="BOW27" s="60"/>
      <c r="BOX27" s="60"/>
      <c r="BOY27" s="60"/>
      <c r="BOZ27" s="60"/>
      <c r="BPA27" s="60"/>
      <c r="BPB27" s="60"/>
      <c r="BPC27" s="60"/>
      <c r="BPD27" s="60"/>
      <c r="BPE27" s="60"/>
      <c r="BPF27" s="60"/>
      <c r="BPG27" s="60"/>
      <c r="BPH27" s="60"/>
      <c r="BPI27" s="60"/>
      <c r="BPJ27" s="60"/>
      <c r="BPK27" s="60"/>
      <c r="BPL27" s="60"/>
      <c r="BPM27" s="60"/>
      <c r="BPN27" s="60"/>
      <c r="BPO27" s="60"/>
      <c r="BPP27" s="60"/>
      <c r="BPQ27" s="60"/>
      <c r="BPR27" s="60"/>
      <c r="BPS27" s="60"/>
      <c r="BPT27" s="60"/>
      <c r="BPU27" s="60"/>
      <c r="BPV27" s="60"/>
      <c r="BPW27" s="60"/>
      <c r="BPX27" s="60"/>
      <c r="BPY27" s="60"/>
      <c r="BPZ27" s="60"/>
      <c r="BQA27" s="60"/>
      <c r="BQB27" s="60"/>
      <c r="BQC27" s="60"/>
      <c r="BQD27" s="60"/>
      <c r="BQE27" s="60"/>
      <c r="BQF27" s="60"/>
      <c r="BQG27" s="60"/>
      <c r="BQH27" s="60"/>
      <c r="BQI27" s="60"/>
      <c r="BQJ27" s="60"/>
      <c r="BQK27" s="60"/>
      <c r="BQL27" s="60"/>
      <c r="BQM27" s="60"/>
      <c r="BQN27" s="60"/>
      <c r="BQO27" s="60"/>
      <c r="BQP27" s="60"/>
      <c r="BQQ27" s="60"/>
      <c r="BQR27" s="60"/>
      <c r="BQS27" s="60"/>
      <c r="BQT27" s="60"/>
      <c r="BQU27" s="60"/>
      <c r="BQV27" s="60"/>
      <c r="BQW27" s="60"/>
      <c r="BQX27" s="60"/>
      <c r="BQY27" s="60"/>
      <c r="BQZ27" s="60"/>
      <c r="BRA27" s="60"/>
      <c r="BRB27" s="60"/>
      <c r="BRC27" s="60"/>
      <c r="BRD27" s="60"/>
      <c r="BRE27" s="60"/>
      <c r="BRF27" s="60"/>
      <c r="BRG27" s="60"/>
      <c r="BRH27" s="60"/>
      <c r="BRI27" s="60"/>
      <c r="BRJ27" s="60"/>
      <c r="BRK27" s="60"/>
      <c r="BRL27" s="60"/>
      <c r="BRM27" s="60"/>
      <c r="BRN27" s="60"/>
      <c r="BRO27" s="60"/>
      <c r="BRP27" s="60"/>
      <c r="BRQ27" s="60"/>
      <c r="BRR27" s="60"/>
      <c r="BRS27" s="60"/>
      <c r="BRT27" s="60"/>
      <c r="BRU27" s="60"/>
      <c r="BRV27" s="60"/>
      <c r="BRW27" s="60"/>
      <c r="BRX27" s="60"/>
      <c r="BRY27" s="60"/>
      <c r="BRZ27" s="60"/>
      <c r="BSA27" s="60"/>
      <c r="BSB27" s="60"/>
      <c r="BSC27" s="60"/>
      <c r="BSD27" s="60"/>
      <c r="BSE27" s="60"/>
      <c r="BSF27" s="60"/>
      <c r="BSG27" s="60"/>
      <c r="BSH27" s="60"/>
      <c r="BSI27" s="60"/>
      <c r="BSJ27" s="60"/>
      <c r="BSK27" s="60"/>
      <c r="BSL27" s="60"/>
      <c r="BSM27" s="60"/>
      <c r="BSN27" s="60"/>
      <c r="BSO27" s="60"/>
      <c r="BSP27" s="60"/>
      <c r="BSQ27" s="60"/>
      <c r="BSR27" s="60"/>
      <c r="BSS27" s="60"/>
      <c r="BST27" s="60"/>
      <c r="BSU27" s="60"/>
      <c r="BSV27" s="60"/>
      <c r="BSW27" s="60"/>
      <c r="BSX27" s="60"/>
      <c r="BSY27" s="60"/>
      <c r="BSZ27" s="60"/>
      <c r="BTA27" s="60"/>
      <c r="BTB27" s="60"/>
      <c r="BTC27" s="60"/>
      <c r="BTD27" s="60"/>
      <c r="BTE27" s="60"/>
      <c r="BTF27" s="60"/>
      <c r="BTG27" s="60"/>
      <c r="BTH27" s="60"/>
      <c r="BTI27" s="60"/>
      <c r="BTJ27" s="60"/>
      <c r="BTK27" s="60"/>
      <c r="BTL27" s="60"/>
      <c r="BTM27" s="60"/>
      <c r="BTN27" s="60"/>
      <c r="BTO27" s="60"/>
      <c r="BTP27" s="60"/>
      <c r="BTQ27" s="60"/>
      <c r="BTR27" s="60"/>
      <c r="BTS27" s="60"/>
      <c r="BTT27" s="60"/>
      <c r="BTU27" s="60"/>
      <c r="BTV27" s="60"/>
      <c r="BTW27" s="60"/>
      <c r="BTX27" s="60"/>
      <c r="BTY27" s="60"/>
      <c r="BTZ27" s="60"/>
      <c r="BUA27" s="60"/>
      <c r="BUB27" s="60"/>
      <c r="BUC27" s="60"/>
      <c r="BUD27" s="60"/>
      <c r="BUE27" s="60"/>
      <c r="BUF27" s="60"/>
      <c r="BUG27" s="60"/>
      <c r="BUH27" s="60"/>
      <c r="BUI27" s="60"/>
      <c r="BUJ27" s="60"/>
      <c r="BUK27" s="60"/>
      <c r="BUL27" s="60"/>
      <c r="BUM27" s="60"/>
      <c r="BUN27" s="60"/>
      <c r="BUO27" s="60"/>
      <c r="BUP27" s="60"/>
      <c r="BUQ27" s="60"/>
      <c r="BUR27" s="60"/>
      <c r="BUS27" s="60"/>
      <c r="BUT27" s="60"/>
      <c r="BUU27" s="60"/>
      <c r="BUV27" s="60"/>
      <c r="BUW27" s="60"/>
      <c r="BUX27" s="60"/>
      <c r="BUY27" s="60"/>
      <c r="BUZ27" s="60"/>
      <c r="BVA27" s="60"/>
      <c r="BVB27" s="60"/>
      <c r="BVC27" s="60"/>
      <c r="BVD27" s="60"/>
      <c r="BVE27" s="60"/>
      <c r="BVF27" s="60"/>
      <c r="BVG27" s="60"/>
      <c r="BVH27" s="60"/>
      <c r="BVI27" s="60"/>
      <c r="BVJ27" s="60"/>
      <c r="BVK27" s="60"/>
      <c r="BVL27" s="60"/>
      <c r="BVM27" s="60"/>
      <c r="BVN27" s="60"/>
      <c r="BVO27" s="60"/>
      <c r="BVP27" s="60"/>
      <c r="BVQ27" s="60"/>
      <c r="BVR27" s="60"/>
      <c r="BVS27" s="60"/>
      <c r="BVT27" s="60"/>
      <c r="BVU27" s="60"/>
      <c r="BVV27" s="60"/>
      <c r="BVW27" s="60"/>
      <c r="BVX27" s="60"/>
      <c r="BVY27" s="60"/>
      <c r="BVZ27" s="60"/>
      <c r="BWA27" s="60"/>
      <c r="BWB27" s="60"/>
      <c r="BWC27" s="60"/>
      <c r="BWD27" s="60"/>
      <c r="BWE27" s="60"/>
      <c r="BWF27" s="60"/>
      <c r="BWG27" s="60"/>
      <c r="BWH27" s="60"/>
      <c r="BWI27" s="60"/>
      <c r="BWJ27" s="60"/>
      <c r="BWK27" s="60"/>
      <c r="BWL27" s="60"/>
    </row>
    <row r="28" spans="1:1962">
      <c r="A28" s="62"/>
      <c r="B28" s="62"/>
      <c r="C28" s="62"/>
      <c r="D28" s="62"/>
      <c r="E28" s="69"/>
      <c r="F28" s="62"/>
      <c r="G28" s="62"/>
      <c r="H28" s="62"/>
      <c r="I28" s="62"/>
    </row>
    <row r="29" spans="1:1962" s="24" customFormat="1">
      <c r="A29" s="67"/>
      <c r="B29" s="67" t="s">
        <v>210</v>
      </c>
      <c r="C29" s="67" t="s">
        <v>211</v>
      </c>
      <c r="D29" s="67" t="s">
        <v>212</v>
      </c>
      <c r="E29" s="69"/>
      <c r="F29" s="67"/>
      <c r="G29" s="67" t="s">
        <v>210</v>
      </c>
      <c r="H29" s="67" t="s">
        <v>211</v>
      </c>
      <c r="I29" s="67" t="s">
        <v>212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  <c r="IT29" s="60"/>
      <c r="IU29" s="60"/>
      <c r="IV29" s="60"/>
      <c r="IW29" s="60"/>
      <c r="IX29" s="60"/>
      <c r="IY29" s="60"/>
      <c r="IZ29" s="60"/>
      <c r="JA29" s="60"/>
      <c r="JB29" s="60"/>
      <c r="JC29" s="60"/>
      <c r="JD29" s="60"/>
      <c r="JE29" s="60"/>
      <c r="JF29" s="60"/>
      <c r="JG29" s="60"/>
      <c r="JH29" s="60"/>
      <c r="JI29" s="60"/>
      <c r="JJ29" s="60"/>
      <c r="JK29" s="60"/>
      <c r="JL29" s="60"/>
      <c r="JM29" s="60"/>
      <c r="JN29" s="60"/>
      <c r="JO29" s="60"/>
      <c r="JP29" s="60"/>
      <c r="JQ29" s="60"/>
      <c r="JR29" s="60"/>
      <c r="JS29" s="60"/>
      <c r="JT29" s="60"/>
      <c r="JU29" s="60"/>
      <c r="JV29" s="60"/>
      <c r="JW29" s="60"/>
      <c r="JX29" s="60"/>
      <c r="JY29" s="60"/>
      <c r="JZ29" s="60"/>
      <c r="KA29" s="60"/>
      <c r="KB29" s="60"/>
      <c r="KC29" s="60"/>
      <c r="KD29" s="60"/>
      <c r="KE29" s="60"/>
      <c r="KF29" s="60"/>
      <c r="KG29" s="60"/>
      <c r="KH29" s="60"/>
      <c r="KI29" s="60"/>
      <c r="KJ29" s="60"/>
      <c r="KK29" s="60"/>
      <c r="KL29" s="60"/>
      <c r="KM29" s="60"/>
      <c r="KN29" s="60"/>
      <c r="KO29" s="60"/>
      <c r="KP29" s="60"/>
      <c r="KQ29" s="60"/>
      <c r="KR29" s="60"/>
      <c r="KS29" s="60"/>
      <c r="KT29" s="60"/>
      <c r="KU29" s="60"/>
      <c r="KV29" s="60"/>
      <c r="KW29" s="60"/>
      <c r="KX29" s="60"/>
      <c r="KY29" s="60"/>
      <c r="KZ29" s="60"/>
      <c r="LA29" s="60"/>
      <c r="LB29" s="60"/>
      <c r="LC29" s="60"/>
      <c r="LD29" s="60"/>
      <c r="LE29" s="60"/>
      <c r="LF29" s="60"/>
      <c r="LG29" s="60"/>
      <c r="LH29" s="60"/>
      <c r="LI29" s="60"/>
      <c r="LJ29" s="60"/>
      <c r="LK29" s="60"/>
      <c r="LL29" s="60"/>
      <c r="LM29" s="60"/>
      <c r="LN29" s="60"/>
      <c r="LO29" s="60"/>
      <c r="LP29" s="60"/>
      <c r="LQ29" s="60"/>
      <c r="LR29" s="60"/>
      <c r="LS29" s="60"/>
      <c r="LT29" s="60"/>
      <c r="LU29" s="60"/>
      <c r="LV29" s="60"/>
      <c r="LW29" s="60"/>
      <c r="LX29" s="60"/>
      <c r="LY29" s="60"/>
      <c r="LZ29" s="60"/>
      <c r="MA29" s="60"/>
      <c r="MB29" s="60"/>
      <c r="MC29" s="60"/>
      <c r="MD29" s="60"/>
      <c r="ME29" s="60"/>
      <c r="MF29" s="60"/>
      <c r="MG29" s="60"/>
      <c r="MH29" s="60"/>
      <c r="MI29" s="60"/>
      <c r="MJ29" s="60"/>
      <c r="MK29" s="60"/>
      <c r="ML29" s="60"/>
      <c r="MM29" s="60"/>
      <c r="MN29" s="60"/>
      <c r="MO29" s="60"/>
      <c r="MP29" s="60"/>
      <c r="MQ29" s="60"/>
      <c r="MR29" s="60"/>
      <c r="MS29" s="60"/>
      <c r="MT29" s="60"/>
      <c r="MU29" s="60"/>
      <c r="MV29" s="60"/>
      <c r="MW29" s="60"/>
      <c r="MX29" s="60"/>
      <c r="MY29" s="60"/>
      <c r="MZ29" s="60"/>
      <c r="NA29" s="60"/>
      <c r="NB29" s="60"/>
      <c r="NC29" s="60"/>
      <c r="ND29" s="60"/>
      <c r="NE29" s="60"/>
      <c r="NF29" s="60"/>
      <c r="NG29" s="60"/>
      <c r="NH29" s="60"/>
      <c r="NI29" s="60"/>
      <c r="NJ29" s="60"/>
      <c r="NK29" s="60"/>
      <c r="NL29" s="60"/>
      <c r="NM29" s="60"/>
      <c r="NN29" s="60"/>
      <c r="NO29" s="60"/>
      <c r="NP29" s="60"/>
      <c r="NQ29" s="60"/>
      <c r="NR29" s="60"/>
      <c r="NS29" s="60"/>
      <c r="NT29" s="60"/>
      <c r="NU29" s="60"/>
      <c r="NV29" s="60"/>
      <c r="NW29" s="60"/>
      <c r="NX29" s="60"/>
      <c r="NY29" s="60"/>
      <c r="NZ29" s="60"/>
      <c r="OA29" s="60"/>
      <c r="OB29" s="60"/>
      <c r="OC29" s="60"/>
      <c r="OD29" s="60"/>
      <c r="OE29" s="60"/>
      <c r="OF29" s="60"/>
      <c r="OG29" s="60"/>
      <c r="OH29" s="60"/>
      <c r="OI29" s="60"/>
      <c r="OJ29" s="60"/>
      <c r="OK29" s="60"/>
      <c r="OL29" s="60"/>
      <c r="OM29" s="60"/>
      <c r="ON29" s="60"/>
      <c r="OO29" s="60"/>
      <c r="OP29" s="60"/>
      <c r="OQ29" s="60"/>
      <c r="OR29" s="60"/>
      <c r="OS29" s="60"/>
      <c r="OT29" s="60"/>
      <c r="OU29" s="60"/>
      <c r="OV29" s="60"/>
      <c r="OW29" s="60"/>
      <c r="OX29" s="60"/>
      <c r="OY29" s="60"/>
      <c r="OZ29" s="60"/>
      <c r="PA29" s="60"/>
      <c r="PB29" s="60"/>
      <c r="PC29" s="60"/>
      <c r="PD29" s="60"/>
      <c r="PE29" s="60"/>
      <c r="PF29" s="60"/>
      <c r="PG29" s="60"/>
      <c r="PH29" s="60"/>
      <c r="PI29" s="60"/>
      <c r="PJ29" s="60"/>
      <c r="PK29" s="60"/>
      <c r="PL29" s="60"/>
      <c r="PM29" s="60"/>
      <c r="PN29" s="60"/>
      <c r="PO29" s="60"/>
      <c r="PP29" s="60"/>
      <c r="PQ29" s="60"/>
      <c r="PR29" s="60"/>
      <c r="PS29" s="60"/>
      <c r="PT29" s="60"/>
      <c r="PU29" s="60"/>
      <c r="PV29" s="60"/>
      <c r="PW29" s="60"/>
      <c r="PX29" s="60"/>
      <c r="PY29" s="60"/>
      <c r="PZ29" s="60"/>
      <c r="QA29" s="60"/>
      <c r="QB29" s="60"/>
      <c r="QC29" s="60"/>
      <c r="QD29" s="60"/>
      <c r="QE29" s="60"/>
      <c r="QF29" s="60"/>
      <c r="QG29" s="60"/>
      <c r="QH29" s="60"/>
      <c r="QI29" s="60"/>
      <c r="QJ29" s="60"/>
      <c r="QK29" s="60"/>
      <c r="QL29" s="60"/>
      <c r="QM29" s="60"/>
      <c r="QN29" s="60"/>
      <c r="QO29" s="60"/>
      <c r="QP29" s="60"/>
      <c r="QQ29" s="60"/>
      <c r="QR29" s="60"/>
      <c r="QS29" s="60"/>
      <c r="QT29" s="60"/>
      <c r="QU29" s="60"/>
      <c r="QV29" s="60"/>
      <c r="QW29" s="60"/>
      <c r="QX29" s="60"/>
      <c r="QY29" s="60"/>
      <c r="QZ29" s="60"/>
      <c r="RA29" s="60"/>
      <c r="RB29" s="60"/>
      <c r="RC29" s="60"/>
      <c r="RD29" s="60"/>
      <c r="RE29" s="60"/>
      <c r="RF29" s="60"/>
      <c r="RG29" s="60"/>
      <c r="RH29" s="60"/>
      <c r="RI29" s="60"/>
      <c r="RJ29" s="60"/>
      <c r="RK29" s="60"/>
      <c r="RL29" s="60"/>
      <c r="RM29" s="60"/>
      <c r="RN29" s="60"/>
      <c r="RO29" s="60"/>
      <c r="RP29" s="60"/>
      <c r="RQ29" s="60"/>
      <c r="RR29" s="60"/>
      <c r="RS29" s="60"/>
      <c r="RT29" s="60"/>
      <c r="RU29" s="60"/>
      <c r="RV29" s="60"/>
      <c r="RW29" s="60"/>
      <c r="RX29" s="60"/>
      <c r="RY29" s="60"/>
      <c r="RZ29" s="60"/>
      <c r="SA29" s="60"/>
      <c r="SB29" s="60"/>
      <c r="SC29" s="60"/>
      <c r="SD29" s="60"/>
      <c r="SE29" s="60"/>
      <c r="SF29" s="60"/>
      <c r="SG29" s="60"/>
      <c r="SH29" s="60"/>
      <c r="SI29" s="60"/>
      <c r="SJ29" s="60"/>
      <c r="SK29" s="60"/>
      <c r="SL29" s="60"/>
      <c r="SM29" s="60"/>
      <c r="SN29" s="60"/>
      <c r="SO29" s="60"/>
      <c r="SP29" s="60"/>
      <c r="SQ29" s="60"/>
      <c r="SR29" s="60"/>
      <c r="SS29" s="60"/>
      <c r="ST29" s="60"/>
      <c r="SU29" s="60"/>
      <c r="SV29" s="60"/>
      <c r="SW29" s="60"/>
      <c r="SX29" s="60"/>
      <c r="SY29" s="60"/>
      <c r="SZ29" s="60"/>
      <c r="TA29" s="60"/>
      <c r="TB29" s="60"/>
      <c r="TC29" s="60"/>
      <c r="TD29" s="60"/>
      <c r="TE29" s="60"/>
      <c r="TF29" s="60"/>
      <c r="TG29" s="60"/>
      <c r="TH29" s="60"/>
      <c r="TI29" s="60"/>
      <c r="TJ29" s="60"/>
      <c r="TK29" s="60"/>
      <c r="TL29" s="60"/>
      <c r="TM29" s="60"/>
      <c r="TN29" s="60"/>
      <c r="TO29" s="60"/>
      <c r="TP29" s="60"/>
      <c r="TQ29" s="60"/>
      <c r="TR29" s="60"/>
      <c r="TS29" s="60"/>
      <c r="TT29" s="60"/>
      <c r="TU29" s="60"/>
      <c r="TV29" s="60"/>
      <c r="TW29" s="60"/>
      <c r="TX29" s="60"/>
      <c r="TY29" s="60"/>
      <c r="TZ29" s="60"/>
      <c r="UA29" s="60"/>
      <c r="UB29" s="60"/>
      <c r="UC29" s="60"/>
      <c r="UD29" s="60"/>
      <c r="UE29" s="60"/>
      <c r="UF29" s="60"/>
      <c r="UG29" s="60"/>
      <c r="UH29" s="60"/>
      <c r="UI29" s="60"/>
      <c r="UJ29" s="60"/>
      <c r="UK29" s="60"/>
      <c r="UL29" s="60"/>
      <c r="UM29" s="60"/>
      <c r="UN29" s="60"/>
      <c r="UO29" s="60"/>
      <c r="UP29" s="60"/>
      <c r="UQ29" s="60"/>
      <c r="UR29" s="60"/>
      <c r="US29" s="60"/>
      <c r="UT29" s="60"/>
      <c r="UU29" s="60"/>
      <c r="UV29" s="60"/>
      <c r="UW29" s="60"/>
      <c r="UX29" s="60"/>
      <c r="UY29" s="60"/>
      <c r="UZ29" s="60"/>
      <c r="VA29" s="60"/>
      <c r="VB29" s="60"/>
      <c r="VC29" s="60"/>
      <c r="VD29" s="60"/>
      <c r="VE29" s="60"/>
      <c r="VF29" s="60"/>
      <c r="VG29" s="60"/>
      <c r="VH29" s="60"/>
      <c r="VI29" s="60"/>
      <c r="VJ29" s="60"/>
      <c r="VK29" s="60"/>
      <c r="VL29" s="60"/>
      <c r="VM29" s="60"/>
      <c r="VN29" s="60"/>
      <c r="VO29" s="60"/>
      <c r="VP29" s="60"/>
      <c r="VQ29" s="60"/>
      <c r="VR29" s="60"/>
      <c r="VS29" s="60"/>
      <c r="VT29" s="60"/>
      <c r="VU29" s="60"/>
      <c r="VV29" s="60"/>
      <c r="VW29" s="60"/>
      <c r="VX29" s="60"/>
      <c r="VY29" s="60"/>
      <c r="VZ29" s="60"/>
      <c r="WA29" s="60"/>
      <c r="WB29" s="60"/>
      <c r="WC29" s="60"/>
      <c r="WD29" s="60"/>
      <c r="WE29" s="60"/>
      <c r="WF29" s="60"/>
      <c r="WG29" s="60"/>
      <c r="WH29" s="60"/>
      <c r="WI29" s="60"/>
      <c r="WJ29" s="60"/>
      <c r="WK29" s="60"/>
      <c r="WL29" s="60"/>
      <c r="WM29" s="60"/>
      <c r="WN29" s="60"/>
      <c r="WO29" s="60"/>
      <c r="WP29" s="60"/>
      <c r="WQ29" s="60"/>
      <c r="WR29" s="60"/>
      <c r="WS29" s="60"/>
      <c r="WT29" s="60"/>
      <c r="WU29" s="60"/>
      <c r="WV29" s="60"/>
      <c r="WW29" s="60"/>
      <c r="WX29" s="60"/>
      <c r="WY29" s="60"/>
      <c r="WZ29" s="60"/>
      <c r="XA29" s="60"/>
      <c r="XB29" s="60"/>
      <c r="XC29" s="60"/>
      <c r="XD29" s="60"/>
      <c r="XE29" s="60"/>
      <c r="XF29" s="60"/>
      <c r="XG29" s="60"/>
      <c r="XH29" s="60"/>
      <c r="XI29" s="60"/>
      <c r="XJ29" s="60"/>
      <c r="XK29" s="60"/>
      <c r="XL29" s="60"/>
      <c r="XM29" s="60"/>
      <c r="XN29" s="60"/>
      <c r="XO29" s="60"/>
      <c r="XP29" s="60"/>
      <c r="XQ29" s="60"/>
      <c r="XR29" s="60"/>
      <c r="XS29" s="60"/>
      <c r="XT29" s="60"/>
      <c r="XU29" s="60"/>
      <c r="XV29" s="60"/>
      <c r="XW29" s="60"/>
      <c r="XX29" s="60"/>
      <c r="XY29" s="60"/>
      <c r="XZ29" s="60"/>
      <c r="YA29" s="60"/>
      <c r="YB29" s="60"/>
      <c r="YC29" s="60"/>
      <c r="YD29" s="60"/>
      <c r="YE29" s="60"/>
      <c r="YF29" s="60"/>
      <c r="YG29" s="60"/>
      <c r="YH29" s="60"/>
      <c r="YI29" s="60"/>
      <c r="YJ29" s="60"/>
      <c r="YK29" s="60"/>
      <c r="YL29" s="60"/>
      <c r="YM29" s="60"/>
      <c r="YN29" s="60"/>
      <c r="YO29" s="60"/>
      <c r="YP29" s="60"/>
      <c r="YQ29" s="60"/>
      <c r="YR29" s="60"/>
      <c r="YS29" s="60"/>
      <c r="YT29" s="60"/>
      <c r="YU29" s="60"/>
      <c r="YV29" s="60"/>
      <c r="YW29" s="60"/>
      <c r="YX29" s="60"/>
      <c r="YY29" s="60"/>
      <c r="YZ29" s="60"/>
      <c r="ZA29" s="60"/>
      <c r="ZB29" s="60"/>
      <c r="ZC29" s="60"/>
      <c r="ZD29" s="60"/>
      <c r="ZE29" s="60"/>
      <c r="ZF29" s="60"/>
      <c r="ZG29" s="60"/>
      <c r="ZH29" s="60"/>
      <c r="ZI29" s="60"/>
      <c r="ZJ29" s="60"/>
      <c r="ZK29" s="60"/>
      <c r="ZL29" s="60"/>
      <c r="ZM29" s="60"/>
      <c r="ZN29" s="60"/>
      <c r="ZO29" s="60"/>
      <c r="ZP29" s="60"/>
      <c r="ZQ29" s="60"/>
      <c r="ZR29" s="60"/>
      <c r="ZS29" s="60"/>
      <c r="ZT29" s="60"/>
      <c r="ZU29" s="60"/>
      <c r="ZV29" s="60"/>
      <c r="ZW29" s="60"/>
      <c r="ZX29" s="60"/>
      <c r="ZY29" s="60"/>
      <c r="ZZ29" s="60"/>
      <c r="AAA29" s="60"/>
      <c r="AAB29" s="60"/>
      <c r="AAC29" s="60"/>
      <c r="AAD29" s="60"/>
      <c r="AAE29" s="60"/>
      <c r="AAF29" s="60"/>
      <c r="AAG29" s="60"/>
      <c r="AAH29" s="60"/>
      <c r="AAI29" s="60"/>
      <c r="AAJ29" s="60"/>
      <c r="AAK29" s="60"/>
      <c r="AAL29" s="60"/>
      <c r="AAM29" s="60"/>
      <c r="AAN29" s="60"/>
      <c r="AAO29" s="60"/>
      <c r="AAP29" s="60"/>
      <c r="AAQ29" s="60"/>
      <c r="AAR29" s="60"/>
      <c r="AAS29" s="60"/>
      <c r="AAT29" s="60"/>
      <c r="AAU29" s="60"/>
      <c r="AAV29" s="60"/>
      <c r="AAW29" s="60"/>
      <c r="AAX29" s="60"/>
      <c r="AAY29" s="60"/>
      <c r="AAZ29" s="60"/>
      <c r="ABA29" s="60"/>
      <c r="ABB29" s="60"/>
      <c r="ABC29" s="60"/>
      <c r="ABD29" s="60"/>
      <c r="ABE29" s="60"/>
      <c r="ABF29" s="60"/>
      <c r="ABG29" s="60"/>
      <c r="ABH29" s="60"/>
      <c r="ABI29" s="60"/>
      <c r="ABJ29" s="60"/>
      <c r="ABK29" s="60"/>
      <c r="ABL29" s="60"/>
      <c r="ABM29" s="60"/>
      <c r="ABN29" s="60"/>
      <c r="ABO29" s="60"/>
      <c r="ABP29" s="60"/>
      <c r="ABQ29" s="60"/>
      <c r="ABR29" s="60"/>
      <c r="ABS29" s="60"/>
      <c r="ABT29" s="60"/>
      <c r="ABU29" s="60"/>
      <c r="ABV29" s="60"/>
      <c r="ABW29" s="60"/>
      <c r="ABX29" s="60"/>
      <c r="ABY29" s="60"/>
      <c r="ABZ29" s="60"/>
      <c r="ACA29" s="60"/>
      <c r="ACB29" s="60"/>
      <c r="ACC29" s="60"/>
      <c r="ACD29" s="60"/>
      <c r="ACE29" s="60"/>
      <c r="ACF29" s="60"/>
      <c r="ACG29" s="60"/>
      <c r="ACH29" s="60"/>
      <c r="ACI29" s="60"/>
      <c r="ACJ29" s="60"/>
      <c r="ACK29" s="60"/>
      <c r="ACL29" s="60"/>
      <c r="ACM29" s="60"/>
      <c r="ACN29" s="60"/>
      <c r="ACO29" s="60"/>
      <c r="ACP29" s="60"/>
      <c r="ACQ29" s="60"/>
      <c r="ACR29" s="60"/>
      <c r="ACS29" s="60"/>
      <c r="ACT29" s="60"/>
      <c r="ACU29" s="60"/>
      <c r="ACV29" s="60"/>
      <c r="ACW29" s="60"/>
      <c r="ACX29" s="60"/>
      <c r="ACY29" s="60"/>
      <c r="ACZ29" s="60"/>
      <c r="ADA29" s="60"/>
      <c r="ADB29" s="60"/>
      <c r="ADC29" s="60"/>
      <c r="ADD29" s="60"/>
      <c r="ADE29" s="60"/>
      <c r="ADF29" s="60"/>
      <c r="ADG29" s="60"/>
      <c r="ADH29" s="60"/>
      <c r="ADI29" s="60"/>
      <c r="ADJ29" s="60"/>
      <c r="ADK29" s="60"/>
      <c r="ADL29" s="60"/>
      <c r="ADM29" s="60"/>
      <c r="ADN29" s="60"/>
      <c r="ADO29" s="60"/>
      <c r="ADP29" s="60"/>
      <c r="ADQ29" s="60"/>
      <c r="ADR29" s="60"/>
      <c r="ADS29" s="60"/>
      <c r="ADT29" s="60"/>
      <c r="ADU29" s="60"/>
      <c r="ADV29" s="60"/>
      <c r="ADW29" s="60"/>
      <c r="ADX29" s="60"/>
      <c r="ADY29" s="60"/>
      <c r="ADZ29" s="60"/>
      <c r="AEA29" s="60"/>
      <c r="AEB29" s="60"/>
      <c r="AEC29" s="60"/>
      <c r="AED29" s="60"/>
      <c r="AEE29" s="60"/>
      <c r="AEF29" s="60"/>
      <c r="AEG29" s="60"/>
      <c r="AEH29" s="60"/>
      <c r="AEI29" s="60"/>
      <c r="AEJ29" s="60"/>
      <c r="AEK29" s="60"/>
      <c r="AEL29" s="60"/>
      <c r="AEM29" s="60"/>
      <c r="AEN29" s="60"/>
      <c r="AEO29" s="60"/>
      <c r="AEP29" s="60"/>
      <c r="AEQ29" s="60"/>
      <c r="AER29" s="60"/>
      <c r="AES29" s="60"/>
      <c r="AET29" s="60"/>
      <c r="AEU29" s="60"/>
      <c r="AEV29" s="60"/>
      <c r="AEW29" s="60"/>
      <c r="AEX29" s="60"/>
      <c r="AEY29" s="60"/>
      <c r="AEZ29" s="60"/>
      <c r="AFA29" s="60"/>
      <c r="AFB29" s="60"/>
      <c r="AFC29" s="60"/>
      <c r="AFD29" s="60"/>
      <c r="AFE29" s="60"/>
      <c r="AFF29" s="60"/>
      <c r="AFG29" s="60"/>
      <c r="AFH29" s="60"/>
      <c r="AFI29" s="60"/>
      <c r="AFJ29" s="60"/>
      <c r="AFK29" s="60"/>
      <c r="AFL29" s="60"/>
      <c r="AFM29" s="60"/>
      <c r="AFN29" s="60"/>
      <c r="AFO29" s="60"/>
      <c r="AFP29" s="60"/>
      <c r="AFQ29" s="60"/>
      <c r="AFR29" s="60"/>
      <c r="AFS29" s="60"/>
      <c r="AFT29" s="60"/>
      <c r="AFU29" s="60"/>
      <c r="AFV29" s="60"/>
      <c r="AFW29" s="60"/>
      <c r="AFX29" s="60"/>
      <c r="AFY29" s="60"/>
      <c r="AFZ29" s="60"/>
      <c r="AGA29" s="60"/>
      <c r="AGB29" s="60"/>
      <c r="AGC29" s="60"/>
      <c r="AGD29" s="60"/>
      <c r="AGE29" s="60"/>
      <c r="AGF29" s="60"/>
      <c r="AGG29" s="60"/>
      <c r="AGH29" s="60"/>
      <c r="AGI29" s="60"/>
      <c r="AGJ29" s="60"/>
      <c r="AGK29" s="60"/>
      <c r="AGL29" s="60"/>
      <c r="AGM29" s="60"/>
      <c r="AGN29" s="60"/>
      <c r="AGO29" s="60"/>
      <c r="AGP29" s="60"/>
      <c r="AGQ29" s="60"/>
      <c r="AGR29" s="60"/>
      <c r="AGS29" s="60"/>
      <c r="AGT29" s="60"/>
      <c r="AGU29" s="60"/>
      <c r="AGV29" s="60"/>
      <c r="AGW29" s="60"/>
      <c r="AGX29" s="60"/>
      <c r="AGY29" s="60"/>
      <c r="AGZ29" s="60"/>
      <c r="AHA29" s="60"/>
      <c r="AHB29" s="60"/>
      <c r="AHC29" s="60"/>
      <c r="AHD29" s="60"/>
      <c r="AHE29" s="60"/>
      <c r="AHF29" s="60"/>
      <c r="AHG29" s="60"/>
      <c r="AHH29" s="60"/>
      <c r="AHI29" s="60"/>
      <c r="AHJ29" s="60"/>
      <c r="AHK29" s="60"/>
      <c r="AHL29" s="60"/>
      <c r="AHM29" s="60"/>
      <c r="AHN29" s="60"/>
      <c r="AHO29" s="60"/>
      <c r="AHP29" s="60"/>
      <c r="AHQ29" s="60"/>
      <c r="AHR29" s="60"/>
      <c r="AHS29" s="60"/>
      <c r="AHT29" s="60"/>
      <c r="AHU29" s="60"/>
      <c r="AHV29" s="60"/>
      <c r="AHW29" s="60"/>
      <c r="AHX29" s="60"/>
      <c r="AHY29" s="60"/>
      <c r="AHZ29" s="60"/>
      <c r="AIA29" s="60"/>
      <c r="AIB29" s="60"/>
      <c r="AIC29" s="60"/>
      <c r="AID29" s="60"/>
      <c r="AIE29" s="60"/>
      <c r="AIF29" s="60"/>
      <c r="AIG29" s="60"/>
      <c r="AIH29" s="60"/>
      <c r="AII29" s="60"/>
      <c r="AIJ29" s="60"/>
      <c r="AIK29" s="60"/>
      <c r="AIL29" s="60"/>
      <c r="AIM29" s="60"/>
      <c r="AIN29" s="60"/>
      <c r="AIO29" s="60"/>
      <c r="AIP29" s="60"/>
      <c r="AIQ29" s="60"/>
      <c r="AIR29" s="60"/>
      <c r="AIS29" s="60"/>
      <c r="AIT29" s="60"/>
      <c r="AIU29" s="60"/>
      <c r="AIV29" s="60"/>
      <c r="AIW29" s="60"/>
      <c r="AIX29" s="60"/>
      <c r="AIY29" s="60"/>
      <c r="AIZ29" s="60"/>
      <c r="AJA29" s="60"/>
      <c r="AJB29" s="60"/>
      <c r="AJC29" s="60"/>
      <c r="AJD29" s="60"/>
      <c r="AJE29" s="60"/>
      <c r="AJF29" s="60"/>
      <c r="AJG29" s="60"/>
      <c r="AJH29" s="60"/>
      <c r="AJI29" s="60"/>
      <c r="AJJ29" s="60"/>
      <c r="AJK29" s="60"/>
      <c r="AJL29" s="60"/>
      <c r="AJM29" s="60"/>
      <c r="AJN29" s="60"/>
      <c r="AJO29" s="60"/>
      <c r="AJP29" s="60"/>
      <c r="AJQ29" s="60"/>
      <c r="AJR29" s="60"/>
      <c r="AJS29" s="60"/>
      <c r="AJT29" s="60"/>
      <c r="AJU29" s="60"/>
      <c r="AJV29" s="60"/>
      <c r="AJW29" s="60"/>
      <c r="AJX29" s="60"/>
      <c r="AJY29" s="60"/>
      <c r="AJZ29" s="60"/>
      <c r="AKA29" s="60"/>
      <c r="AKB29" s="60"/>
      <c r="AKC29" s="60"/>
      <c r="AKD29" s="60"/>
      <c r="AKE29" s="60"/>
      <c r="AKF29" s="60"/>
      <c r="AKG29" s="60"/>
      <c r="AKH29" s="60"/>
      <c r="AKI29" s="60"/>
      <c r="AKJ29" s="60"/>
      <c r="AKK29" s="60"/>
      <c r="AKL29" s="60"/>
      <c r="AKM29" s="60"/>
      <c r="AKN29" s="60"/>
      <c r="AKO29" s="60"/>
      <c r="AKP29" s="60"/>
      <c r="AKQ29" s="60"/>
      <c r="AKR29" s="60"/>
      <c r="AKS29" s="60"/>
      <c r="AKT29" s="60"/>
      <c r="AKU29" s="60"/>
      <c r="AKV29" s="60"/>
      <c r="AKW29" s="60"/>
      <c r="AKX29" s="60"/>
      <c r="AKY29" s="60"/>
      <c r="AKZ29" s="60"/>
      <c r="ALA29" s="60"/>
      <c r="ALB29" s="60"/>
      <c r="ALC29" s="60"/>
      <c r="ALD29" s="60"/>
      <c r="ALE29" s="60"/>
      <c r="ALF29" s="60"/>
      <c r="ALG29" s="60"/>
      <c r="ALH29" s="60"/>
      <c r="ALI29" s="60"/>
      <c r="ALJ29" s="60"/>
      <c r="ALK29" s="60"/>
      <c r="ALL29" s="60"/>
      <c r="ALM29" s="60"/>
      <c r="ALN29" s="60"/>
      <c r="ALO29" s="60"/>
      <c r="ALP29" s="60"/>
      <c r="ALQ29" s="60"/>
      <c r="ALR29" s="60"/>
      <c r="ALS29" s="60"/>
      <c r="ALT29" s="60"/>
      <c r="ALU29" s="60"/>
      <c r="ALV29" s="60"/>
      <c r="ALW29" s="60"/>
      <c r="ALX29" s="60"/>
      <c r="ALY29" s="60"/>
      <c r="ALZ29" s="60"/>
      <c r="AMA29" s="60"/>
      <c r="AMB29" s="60"/>
      <c r="AMC29" s="60"/>
      <c r="AMD29" s="60"/>
      <c r="AME29" s="60"/>
      <c r="AMF29" s="60"/>
      <c r="AMG29" s="60"/>
      <c r="AMH29" s="60"/>
      <c r="AMI29" s="60"/>
      <c r="AMJ29" s="60"/>
      <c r="AMK29" s="60"/>
      <c r="AML29" s="60"/>
      <c r="AMM29" s="60"/>
      <c r="AMN29" s="60"/>
      <c r="AMO29" s="60"/>
      <c r="AMP29" s="60"/>
      <c r="AMQ29" s="60"/>
      <c r="AMR29" s="60"/>
      <c r="AMS29" s="60"/>
      <c r="AMT29" s="60"/>
      <c r="AMU29" s="60"/>
      <c r="AMV29" s="60"/>
      <c r="AMW29" s="60"/>
      <c r="AMX29" s="60"/>
      <c r="AMY29" s="60"/>
      <c r="AMZ29" s="60"/>
      <c r="ANA29" s="60"/>
      <c r="ANB29" s="60"/>
      <c r="ANC29" s="60"/>
      <c r="AND29" s="60"/>
      <c r="ANE29" s="60"/>
      <c r="ANF29" s="60"/>
      <c r="ANG29" s="60"/>
      <c r="ANH29" s="60"/>
      <c r="ANI29" s="60"/>
      <c r="ANJ29" s="60"/>
      <c r="ANK29" s="60"/>
      <c r="ANL29" s="60"/>
      <c r="ANM29" s="60"/>
      <c r="ANN29" s="60"/>
      <c r="ANO29" s="60"/>
      <c r="ANP29" s="60"/>
      <c r="ANQ29" s="60"/>
      <c r="ANR29" s="60"/>
      <c r="ANS29" s="60"/>
      <c r="ANT29" s="60"/>
      <c r="ANU29" s="60"/>
      <c r="ANV29" s="60"/>
      <c r="ANW29" s="60"/>
      <c r="ANX29" s="60"/>
      <c r="ANY29" s="60"/>
      <c r="ANZ29" s="60"/>
      <c r="AOA29" s="60"/>
      <c r="AOB29" s="60"/>
      <c r="AOC29" s="60"/>
      <c r="AOD29" s="60"/>
      <c r="AOE29" s="60"/>
      <c r="AOF29" s="60"/>
      <c r="AOG29" s="60"/>
      <c r="AOH29" s="60"/>
      <c r="AOI29" s="60"/>
      <c r="AOJ29" s="60"/>
      <c r="AOK29" s="60"/>
      <c r="AOL29" s="60"/>
      <c r="AOM29" s="60"/>
      <c r="AON29" s="60"/>
      <c r="AOO29" s="60"/>
      <c r="AOP29" s="60"/>
      <c r="AOQ29" s="60"/>
      <c r="AOR29" s="60"/>
      <c r="AOS29" s="60"/>
      <c r="AOT29" s="60"/>
      <c r="AOU29" s="60"/>
      <c r="AOV29" s="60"/>
      <c r="AOW29" s="60"/>
      <c r="AOX29" s="60"/>
      <c r="AOY29" s="60"/>
      <c r="AOZ29" s="60"/>
      <c r="APA29" s="60"/>
      <c r="APB29" s="60"/>
      <c r="APC29" s="60"/>
      <c r="APD29" s="60"/>
      <c r="APE29" s="60"/>
      <c r="APF29" s="60"/>
      <c r="APG29" s="60"/>
      <c r="APH29" s="60"/>
      <c r="API29" s="60"/>
      <c r="APJ29" s="60"/>
      <c r="APK29" s="60"/>
      <c r="APL29" s="60"/>
      <c r="APM29" s="60"/>
      <c r="APN29" s="60"/>
      <c r="APO29" s="60"/>
      <c r="APP29" s="60"/>
      <c r="APQ29" s="60"/>
      <c r="APR29" s="60"/>
      <c r="APS29" s="60"/>
      <c r="APT29" s="60"/>
      <c r="APU29" s="60"/>
      <c r="APV29" s="60"/>
      <c r="APW29" s="60"/>
      <c r="APX29" s="60"/>
      <c r="APY29" s="60"/>
      <c r="APZ29" s="60"/>
      <c r="AQA29" s="60"/>
      <c r="AQB29" s="60"/>
      <c r="AQC29" s="60"/>
      <c r="AQD29" s="60"/>
      <c r="AQE29" s="60"/>
      <c r="AQF29" s="60"/>
      <c r="AQG29" s="60"/>
      <c r="AQH29" s="60"/>
      <c r="AQI29" s="60"/>
      <c r="AQJ29" s="60"/>
      <c r="AQK29" s="60"/>
      <c r="AQL29" s="60"/>
      <c r="AQM29" s="60"/>
      <c r="AQN29" s="60"/>
      <c r="AQO29" s="60"/>
      <c r="AQP29" s="60"/>
      <c r="AQQ29" s="60"/>
      <c r="AQR29" s="60"/>
      <c r="AQS29" s="60"/>
      <c r="AQT29" s="60"/>
      <c r="AQU29" s="60"/>
      <c r="AQV29" s="60"/>
      <c r="AQW29" s="60"/>
      <c r="AQX29" s="60"/>
      <c r="AQY29" s="60"/>
      <c r="AQZ29" s="60"/>
      <c r="ARA29" s="60"/>
      <c r="ARB29" s="60"/>
      <c r="ARC29" s="60"/>
      <c r="ARD29" s="60"/>
      <c r="ARE29" s="60"/>
      <c r="ARF29" s="60"/>
      <c r="ARG29" s="60"/>
      <c r="ARH29" s="60"/>
      <c r="ARI29" s="60"/>
      <c r="ARJ29" s="60"/>
      <c r="ARK29" s="60"/>
      <c r="ARL29" s="60"/>
      <c r="ARM29" s="60"/>
      <c r="ARN29" s="60"/>
      <c r="ARO29" s="60"/>
      <c r="ARP29" s="60"/>
      <c r="ARQ29" s="60"/>
      <c r="ARR29" s="60"/>
      <c r="ARS29" s="60"/>
      <c r="ART29" s="60"/>
      <c r="ARU29" s="60"/>
      <c r="ARV29" s="60"/>
      <c r="ARW29" s="60"/>
      <c r="ARX29" s="60"/>
      <c r="ARY29" s="60"/>
      <c r="ARZ29" s="60"/>
      <c r="ASA29" s="60"/>
      <c r="ASB29" s="60"/>
      <c r="ASC29" s="60"/>
      <c r="ASD29" s="60"/>
      <c r="ASE29" s="60"/>
      <c r="ASF29" s="60"/>
      <c r="ASG29" s="60"/>
      <c r="ASH29" s="60"/>
      <c r="ASI29" s="60"/>
      <c r="ASJ29" s="60"/>
      <c r="ASK29" s="60"/>
      <c r="ASL29" s="60"/>
      <c r="ASM29" s="60"/>
      <c r="ASN29" s="60"/>
      <c r="ASO29" s="60"/>
      <c r="ASP29" s="60"/>
      <c r="ASQ29" s="60"/>
      <c r="ASR29" s="60"/>
      <c r="ASS29" s="60"/>
      <c r="AST29" s="60"/>
      <c r="ASU29" s="60"/>
      <c r="ASV29" s="60"/>
      <c r="ASW29" s="60"/>
      <c r="ASX29" s="60"/>
      <c r="ASY29" s="60"/>
      <c r="ASZ29" s="60"/>
      <c r="ATA29" s="60"/>
      <c r="ATB29" s="60"/>
      <c r="ATC29" s="60"/>
      <c r="ATD29" s="60"/>
      <c r="ATE29" s="60"/>
      <c r="ATF29" s="60"/>
      <c r="ATG29" s="60"/>
      <c r="ATH29" s="60"/>
      <c r="ATI29" s="60"/>
      <c r="ATJ29" s="60"/>
      <c r="ATK29" s="60"/>
      <c r="ATL29" s="60"/>
      <c r="ATM29" s="60"/>
      <c r="ATN29" s="60"/>
      <c r="ATO29" s="60"/>
      <c r="ATP29" s="60"/>
      <c r="ATQ29" s="60"/>
      <c r="ATR29" s="60"/>
      <c r="ATS29" s="60"/>
      <c r="ATT29" s="60"/>
      <c r="ATU29" s="60"/>
      <c r="ATV29" s="60"/>
      <c r="ATW29" s="60"/>
      <c r="ATX29" s="60"/>
      <c r="ATY29" s="60"/>
      <c r="ATZ29" s="60"/>
      <c r="AUA29" s="60"/>
      <c r="AUB29" s="60"/>
      <c r="AUC29" s="60"/>
      <c r="AUD29" s="60"/>
      <c r="AUE29" s="60"/>
      <c r="AUF29" s="60"/>
      <c r="AUG29" s="60"/>
      <c r="AUH29" s="60"/>
      <c r="AUI29" s="60"/>
      <c r="AUJ29" s="60"/>
      <c r="AUK29" s="60"/>
      <c r="AUL29" s="60"/>
      <c r="AUM29" s="60"/>
      <c r="AUN29" s="60"/>
      <c r="AUO29" s="60"/>
      <c r="AUP29" s="60"/>
      <c r="AUQ29" s="60"/>
      <c r="AUR29" s="60"/>
      <c r="AUS29" s="60"/>
      <c r="AUT29" s="60"/>
      <c r="AUU29" s="60"/>
      <c r="AUV29" s="60"/>
      <c r="AUW29" s="60"/>
      <c r="AUX29" s="60"/>
      <c r="AUY29" s="60"/>
      <c r="AUZ29" s="60"/>
      <c r="AVA29" s="60"/>
      <c r="AVB29" s="60"/>
      <c r="AVC29" s="60"/>
      <c r="AVD29" s="60"/>
      <c r="AVE29" s="60"/>
      <c r="AVF29" s="60"/>
      <c r="AVG29" s="60"/>
      <c r="AVH29" s="60"/>
      <c r="AVI29" s="60"/>
      <c r="AVJ29" s="60"/>
      <c r="AVK29" s="60"/>
      <c r="AVL29" s="60"/>
      <c r="AVM29" s="60"/>
      <c r="AVN29" s="60"/>
      <c r="AVO29" s="60"/>
      <c r="AVP29" s="60"/>
      <c r="AVQ29" s="60"/>
      <c r="AVR29" s="60"/>
      <c r="AVS29" s="60"/>
      <c r="AVT29" s="60"/>
      <c r="AVU29" s="60"/>
      <c r="AVV29" s="60"/>
      <c r="AVW29" s="60"/>
      <c r="AVX29" s="60"/>
      <c r="AVY29" s="60"/>
      <c r="AVZ29" s="60"/>
      <c r="AWA29" s="60"/>
      <c r="AWB29" s="60"/>
      <c r="AWC29" s="60"/>
      <c r="AWD29" s="60"/>
      <c r="AWE29" s="60"/>
      <c r="AWF29" s="60"/>
      <c r="AWG29" s="60"/>
      <c r="AWH29" s="60"/>
      <c r="AWI29" s="60"/>
      <c r="AWJ29" s="60"/>
      <c r="AWK29" s="60"/>
      <c r="AWL29" s="60"/>
      <c r="AWM29" s="60"/>
      <c r="AWN29" s="60"/>
      <c r="AWO29" s="60"/>
      <c r="AWP29" s="60"/>
      <c r="AWQ29" s="60"/>
      <c r="AWR29" s="60"/>
      <c r="AWS29" s="60"/>
      <c r="AWT29" s="60"/>
      <c r="AWU29" s="60"/>
      <c r="AWV29" s="60"/>
      <c r="AWW29" s="60"/>
      <c r="AWX29" s="60"/>
      <c r="AWY29" s="60"/>
      <c r="AWZ29" s="60"/>
      <c r="AXA29" s="60"/>
      <c r="AXB29" s="60"/>
      <c r="AXC29" s="60"/>
      <c r="AXD29" s="60"/>
      <c r="AXE29" s="60"/>
      <c r="AXF29" s="60"/>
      <c r="AXG29" s="60"/>
      <c r="AXH29" s="60"/>
      <c r="AXI29" s="60"/>
      <c r="AXJ29" s="60"/>
      <c r="AXK29" s="60"/>
      <c r="AXL29" s="60"/>
      <c r="AXM29" s="60"/>
      <c r="AXN29" s="60"/>
      <c r="AXO29" s="60"/>
      <c r="AXP29" s="60"/>
      <c r="AXQ29" s="60"/>
      <c r="AXR29" s="60"/>
      <c r="AXS29" s="60"/>
      <c r="AXT29" s="60"/>
      <c r="AXU29" s="60"/>
      <c r="AXV29" s="60"/>
      <c r="AXW29" s="60"/>
      <c r="AXX29" s="60"/>
      <c r="AXY29" s="60"/>
      <c r="AXZ29" s="60"/>
      <c r="AYA29" s="60"/>
      <c r="AYB29" s="60"/>
      <c r="AYC29" s="60"/>
      <c r="AYD29" s="60"/>
      <c r="AYE29" s="60"/>
      <c r="AYF29" s="60"/>
      <c r="AYG29" s="60"/>
      <c r="AYH29" s="60"/>
      <c r="AYI29" s="60"/>
      <c r="AYJ29" s="60"/>
      <c r="AYK29" s="60"/>
      <c r="AYL29" s="60"/>
      <c r="AYM29" s="60"/>
      <c r="AYN29" s="60"/>
      <c r="AYO29" s="60"/>
      <c r="AYP29" s="60"/>
      <c r="AYQ29" s="60"/>
      <c r="AYR29" s="60"/>
      <c r="AYS29" s="60"/>
      <c r="AYT29" s="60"/>
      <c r="AYU29" s="60"/>
      <c r="AYV29" s="60"/>
      <c r="AYW29" s="60"/>
      <c r="AYX29" s="60"/>
      <c r="AYY29" s="60"/>
      <c r="AYZ29" s="60"/>
      <c r="AZA29" s="60"/>
      <c r="AZB29" s="60"/>
      <c r="AZC29" s="60"/>
      <c r="AZD29" s="60"/>
      <c r="AZE29" s="60"/>
      <c r="AZF29" s="60"/>
      <c r="AZG29" s="60"/>
      <c r="AZH29" s="60"/>
      <c r="AZI29" s="60"/>
      <c r="AZJ29" s="60"/>
      <c r="AZK29" s="60"/>
      <c r="AZL29" s="60"/>
      <c r="AZM29" s="60"/>
      <c r="AZN29" s="60"/>
      <c r="AZO29" s="60"/>
      <c r="AZP29" s="60"/>
      <c r="AZQ29" s="60"/>
      <c r="AZR29" s="60"/>
      <c r="AZS29" s="60"/>
      <c r="AZT29" s="60"/>
      <c r="AZU29" s="60"/>
      <c r="AZV29" s="60"/>
      <c r="AZW29" s="60"/>
      <c r="AZX29" s="60"/>
      <c r="AZY29" s="60"/>
      <c r="AZZ29" s="60"/>
      <c r="BAA29" s="60"/>
      <c r="BAB29" s="60"/>
      <c r="BAC29" s="60"/>
      <c r="BAD29" s="60"/>
      <c r="BAE29" s="60"/>
      <c r="BAF29" s="60"/>
      <c r="BAG29" s="60"/>
      <c r="BAH29" s="60"/>
      <c r="BAI29" s="60"/>
      <c r="BAJ29" s="60"/>
      <c r="BAK29" s="60"/>
      <c r="BAL29" s="60"/>
      <c r="BAM29" s="60"/>
      <c r="BAN29" s="60"/>
      <c r="BAO29" s="60"/>
      <c r="BAP29" s="60"/>
      <c r="BAQ29" s="60"/>
      <c r="BAR29" s="60"/>
      <c r="BAS29" s="60"/>
      <c r="BAT29" s="60"/>
      <c r="BAU29" s="60"/>
      <c r="BAV29" s="60"/>
      <c r="BAW29" s="60"/>
      <c r="BAX29" s="60"/>
      <c r="BAY29" s="60"/>
      <c r="BAZ29" s="60"/>
      <c r="BBA29" s="60"/>
      <c r="BBB29" s="60"/>
      <c r="BBC29" s="60"/>
      <c r="BBD29" s="60"/>
      <c r="BBE29" s="60"/>
      <c r="BBF29" s="60"/>
      <c r="BBG29" s="60"/>
      <c r="BBH29" s="60"/>
      <c r="BBI29" s="60"/>
      <c r="BBJ29" s="60"/>
      <c r="BBK29" s="60"/>
      <c r="BBL29" s="60"/>
      <c r="BBM29" s="60"/>
      <c r="BBN29" s="60"/>
      <c r="BBO29" s="60"/>
      <c r="BBP29" s="60"/>
      <c r="BBQ29" s="60"/>
      <c r="BBR29" s="60"/>
      <c r="BBS29" s="60"/>
      <c r="BBT29" s="60"/>
      <c r="BBU29" s="60"/>
      <c r="BBV29" s="60"/>
      <c r="BBW29" s="60"/>
      <c r="BBX29" s="60"/>
      <c r="BBY29" s="60"/>
      <c r="BBZ29" s="60"/>
      <c r="BCA29" s="60"/>
      <c r="BCB29" s="60"/>
      <c r="BCC29" s="60"/>
      <c r="BCD29" s="60"/>
      <c r="BCE29" s="60"/>
      <c r="BCF29" s="60"/>
      <c r="BCG29" s="60"/>
      <c r="BCH29" s="60"/>
      <c r="BCI29" s="60"/>
      <c r="BCJ29" s="60"/>
      <c r="BCK29" s="60"/>
      <c r="BCL29" s="60"/>
      <c r="BCM29" s="60"/>
      <c r="BCN29" s="60"/>
      <c r="BCO29" s="60"/>
      <c r="BCP29" s="60"/>
      <c r="BCQ29" s="60"/>
      <c r="BCR29" s="60"/>
      <c r="BCS29" s="60"/>
      <c r="BCT29" s="60"/>
      <c r="BCU29" s="60"/>
      <c r="BCV29" s="60"/>
      <c r="BCW29" s="60"/>
      <c r="BCX29" s="60"/>
      <c r="BCY29" s="60"/>
      <c r="BCZ29" s="60"/>
      <c r="BDA29" s="60"/>
      <c r="BDB29" s="60"/>
      <c r="BDC29" s="60"/>
      <c r="BDD29" s="60"/>
      <c r="BDE29" s="60"/>
      <c r="BDF29" s="60"/>
      <c r="BDG29" s="60"/>
      <c r="BDH29" s="60"/>
      <c r="BDI29" s="60"/>
      <c r="BDJ29" s="60"/>
      <c r="BDK29" s="60"/>
      <c r="BDL29" s="60"/>
      <c r="BDM29" s="60"/>
      <c r="BDN29" s="60"/>
      <c r="BDO29" s="60"/>
      <c r="BDP29" s="60"/>
      <c r="BDQ29" s="60"/>
      <c r="BDR29" s="60"/>
      <c r="BDS29" s="60"/>
      <c r="BDT29" s="60"/>
      <c r="BDU29" s="60"/>
      <c r="BDV29" s="60"/>
      <c r="BDW29" s="60"/>
      <c r="BDX29" s="60"/>
      <c r="BDY29" s="60"/>
      <c r="BDZ29" s="60"/>
      <c r="BEA29" s="60"/>
      <c r="BEB29" s="60"/>
      <c r="BEC29" s="60"/>
      <c r="BED29" s="60"/>
      <c r="BEE29" s="60"/>
      <c r="BEF29" s="60"/>
      <c r="BEG29" s="60"/>
      <c r="BEH29" s="60"/>
      <c r="BEI29" s="60"/>
      <c r="BEJ29" s="60"/>
      <c r="BEK29" s="60"/>
      <c r="BEL29" s="60"/>
      <c r="BEM29" s="60"/>
      <c r="BEN29" s="60"/>
      <c r="BEO29" s="60"/>
      <c r="BEP29" s="60"/>
      <c r="BEQ29" s="60"/>
      <c r="BER29" s="60"/>
      <c r="BES29" s="60"/>
      <c r="BET29" s="60"/>
      <c r="BEU29" s="60"/>
      <c r="BEV29" s="60"/>
      <c r="BEW29" s="60"/>
      <c r="BEX29" s="60"/>
      <c r="BEY29" s="60"/>
      <c r="BEZ29" s="60"/>
      <c r="BFA29" s="60"/>
      <c r="BFB29" s="60"/>
      <c r="BFC29" s="60"/>
      <c r="BFD29" s="60"/>
      <c r="BFE29" s="60"/>
      <c r="BFF29" s="60"/>
      <c r="BFG29" s="60"/>
      <c r="BFH29" s="60"/>
      <c r="BFI29" s="60"/>
      <c r="BFJ29" s="60"/>
      <c r="BFK29" s="60"/>
      <c r="BFL29" s="60"/>
      <c r="BFM29" s="60"/>
      <c r="BFN29" s="60"/>
      <c r="BFO29" s="60"/>
      <c r="BFP29" s="60"/>
      <c r="BFQ29" s="60"/>
      <c r="BFR29" s="60"/>
      <c r="BFS29" s="60"/>
      <c r="BFT29" s="60"/>
      <c r="BFU29" s="60"/>
      <c r="BFV29" s="60"/>
      <c r="BFW29" s="60"/>
      <c r="BFX29" s="60"/>
      <c r="BFY29" s="60"/>
      <c r="BFZ29" s="60"/>
      <c r="BGA29" s="60"/>
      <c r="BGB29" s="60"/>
      <c r="BGC29" s="60"/>
      <c r="BGD29" s="60"/>
      <c r="BGE29" s="60"/>
      <c r="BGF29" s="60"/>
      <c r="BGG29" s="60"/>
      <c r="BGH29" s="60"/>
      <c r="BGI29" s="60"/>
      <c r="BGJ29" s="60"/>
      <c r="BGK29" s="60"/>
      <c r="BGL29" s="60"/>
      <c r="BGM29" s="60"/>
      <c r="BGN29" s="60"/>
      <c r="BGO29" s="60"/>
      <c r="BGP29" s="60"/>
      <c r="BGQ29" s="60"/>
      <c r="BGR29" s="60"/>
      <c r="BGS29" s="60"/>
      <c r="BGT29" s="60"/>
      <c r="BGU29" s="60"/>
      <c r="BGV29" s="60"/>
      <c r="BGW29" s="60"/>
      <c r="BGX29" s="60"/>
      <c r="BGY29" s="60"/>
      <c r="BGZ29" s="60"/>
      <c r="BHA29" s="60"/>
      <c r="BHB29" s="60"/>
      <c r="BHC29" s="60"/>
      <c r="BHD29" s="60"/>
      <c r="BHE29" s="60"/>
      <c r="BHF29" s="60"/>
      <c r="BHG29" s="60"/>
      <c r="BHH29" s="60"/>
      <c r="BHI29" s="60"/>
      <c r="BHJ29" s="60"/>
      <c r="BHK29" s="60"/>
      <c r="BHL29" s="60"/>
      <c r="BHM29" s="60"/>
      <c r="BHN29" s="60"/>
      <c r="BHO29" s="60"/>
      <c r="BHP29" s="60"/>
      <c r="BHQ29" s="60"/>
      <c r="BHR29" s="60"/>
      <c r="BHS29" s="60"/>
      <c r="BHT29" s="60"/>
      <c r="BHU29" s="60"/>
      <c r="BHV29" s="60"/>
      <c r="BHW29" s="60"/>
      <c r="BHX29" s="60"/>
      <c r="BHY29" s="60"/>
      <c r="BHZ29" s="60"/>
      <c r="BIA29" s="60"/>
      <c r="BIB29" s="60"/>
      <c r="BIC29" s="60"/>
      <c r="BID29" s="60"/>
      <c r="BIE29" s="60"/>
      <c r="BIF29" s="60"/>
      <c r="BIG29" s="60"/>
      <c r="BIH29" s="60"/>
      <c r="BII29" s="60"/>
      <c r="BIJ29" s="60"/>
      <c r="BIK29" s="60"/>
      <c r="BIL29" s="60"/>
      <c r="BIM29" s="60"/>
      <c r="BIN29" s="60"/>
      <c r="BIO29" s="60"/>
      <c r="BIP29" s="60"/>
      <c r="BIQ29" s="60"/>
      <c r="BIR29" s="60"/>
      <c r="BIS29" s="60"/>
      <c r="BIT29" s="60"/>
      <c r="BIU29" s="60"/>
      <c r="BIV29" s="60"/>
      <c r="BIW29" s="60"/>
      <c r="BIX29" s="60"/>
      <c r="BIY29" s="60"/>
      <c r="BIZ29" s="60"/>
      <c r="BJA29" s="60"/>
      <c r="BJB29" s="60"/>
      <c r="BJC29" s="60"/>
      <c r="BJD29" s="60"/>
      <c r="BJE29" s="60"/>
      <c r="BJF29" s="60"/>
      <c r="BJG29" s="60"/>
      <c r="BJH29" s="60"/>
      <c r="BJI29" s="60"/>
      <c r="BJJ29" s="60"/>
      <c r="BJK29" s="60"/>
      <c r="BJL29" s="60"/>
      <c r="BJM29" s="60"/>
      <c r="BJN29" s="60"/>
      <c r="BJO29" s="60"/>
      <c r="BJP29" s="60"/>
      <c r="BJQ29" s="60"/>
      <c r="BJR29" s="60"/>
      <c r="BJS29" s="60"/>
      <c r="BJT29" s="60"/>
      <c r="BJU29" s="60"/>
      <c r="BJV29" s="60"/>
      <c r="BJW29" s="60"/>
      <c r="BJX29" s="60"/>
      <c r="BJY29" s="60"/>
      <c r="BJZ29" s="60"/>
      <c r="BKA29" s="60"/>
      <c r="BKB29" s="60"/>
      <c r="BKC29" s="60"/>
      <c r="BKD29" s="60"/>
      <c r="BKE29" s="60"/>
      <c r="BKF29" s="60"/>
      <c r="BKG29" s="60"/>
      <c r="BKH29" s="60"/>
      <c r="BKI29" s="60"/>
      <c r="BKJ29" s="60"/>
      <c r="BKK29" s="60"/>
      <c r="BKL29" s="60"/>
      <c r="BKM29" s="60"/>
      <c r="BKN29" s="60"/>
      <c r="BKO29" s="60"/>
      <c r="BKP29" s="60"/>
      <c r="BKQ29" s="60"/>
      <c r="BKR29" s="60"/>
      <c r="BKS29" s="60"/>
      <c r="BKT29" s="60"/>
      <c r="BKU29" s="60"/>
      <c r="BKV29" s="60"/>
      <c r="BKW29" s="60"/>
      <c r="BKX29" s="60"/>
      <c r="BKY29" s="60"/>
      <c r="BKZ29" s="60"/>
      <c r="BLA29" s="60"/>
      <c r="BLB29" s="60"/>
      <c r="BLC29" s="60"/>
      <c r="BLD29" s="60"/>
      <c r="BLE29" s="60"/>
      <c r="BLF29" s="60"/>
      <c r="BLG29" s="60"/>
      <c r="BLH29" s="60"/>
      <c r="BLI29" s="60"/>
      <c r="BLJ29" s="60"/>
      <c r="BLK29" s="60"/>
      <c r="BLL29" s="60"/>
      <c r="BLM29" s="60"/>
      <c r="BLN29" s="60"/>
      <c r="BLO29" s="60"/>
      <c r="BLP29" s="60"/>
      <c r="BLQ29" s="60"/>
      <c r="BLR29" s="60"/>
      <c r="BLS29" s="60"/>
      <c r="BLT29" s="60"/>
      <c r="BLU29" s="60"/>
      <c r="BLV29" s="60"/>
      <c r="BLW29" s="60"/>
      <c r="BLX29" s="60"/>
      <c r="BLY29" s="60"/>
      <c r="BLZ29" s="60"/>
      <c r="BMA29" s="60"/>
      <c r="BMB29" s="60"/>
      <c r="BMC29" s="60"/>
      <c r="BMD29" s="60"/>
      <c r="BME29" s="60"/>
      <c r="BMF29" s="60"/>
      <c r="BMG29" s="60"/>
      <c r="BMH29" s="60"/>
      <c r="BMI29" s="60"/>
      <c r="BMJ29" s="60"/>
      <c r="BMK29" s="60"/>
      <c r="BML29" s="60"/>
      <c r="BMM29" s="60"/>
      <c r="BMN29" s="60"/>
      <c r="BMO29" s="60"/>
      <c r="BMP29" s="60"/>
      <c r="BMQ29" s="60"/>
      <c r="BMR29" s="60"/>
      <c r="BMS29" s="60"/>
      <c r="BMT29" s="60"/>
      <c r="BMU29" s="60"/>
      <c r="BMV29" s="60"/>
      <c r="BMW29" s="60"/>
      <c r="BMX29" s="60"/>
      <c r="BMY29" s="60"/>
      <c r="BMZ29" s="60"/>
      <c r="BNA29" s="60"/>
      <c r="BNB29" s="60"/>
      <c r="BNC29" s="60"/>
      <c r="BND29" s="60"/>
      <c r="BNE29" s="60"/>
      <c r="BNF29" s="60"/>
      <c r="BNG29" s="60"/>
      <c r="BNH29" s="60"/>
      <c r="BNI29" s="60"/>
      <c r="BNJ29" s="60"/>
      <c r="BNK29" s="60"/>
      <c r="BNL29" s="60"/>
      <c r="BNM29" s="60"/>
      <c r="BNN29" s="60"/>
      <c r="BNO29" s="60"/>
      <c r="BNP29" s="60"/>
      <c r="BNQ29" s="60"/>
      <c r="BNR29" s="60"/>
      <c r="BNS29" s="60"/>
      <c r="BNT29" s="60"/>
      <c r="BNU29" s="60"/>
      <c r="BNV29" s="60"/>
      <c r="BNW29" s="60"/>
      <c r="BNX29" s="60"/>
      <c r="BNY29" s="60"/>
      <c r="BNZ29" s="60"/>
      <c r="BOA29" s="60"/>
      <c r="BOB29" s="60"/>
      <c r="BOC29" s="60"/>
      <c r="BOD29" s="60"/>
      <c r="BOE29" s="60"/>
      <c r="BOF29" s="60"/>
      <c r="BOG29" s="60"/>
      <c r="BOH29" s="60"/>
      <c r="BOI29" s="60"/>
      <c r="BOJ29" s="60"/>
      <c r="BOK29" s="60"/>
      <c r="BOL29" s="60"/>
      <c r="BOM29" s="60"/>
      <c r="BON29" s="60"/>
      <c r="BOO29" s="60"/>
      <c r="BOP29" s="60"/>
      <c r="BOQ29" s="60"/>
      <c r="BOR29" s="60"/>
      <c r="BOS29" s="60"/>
      <c r="BOT29" s="60"/>
      <c r="BOU29" s="60"/>
      <c r="BOV29" s="60"/>
      <c r="BOW29" s="60"/>
      <c r="BOX29" s="60"/>
      <c r="BOY29" s="60"/>
      <c r="BOZ29" s="60"/>
      <c r="BPA29" s="60"/>
      <c r="BPB29" s="60"/>
      <c r="BPC29" s="60"/>
      <c r="BPD29" s="60"/>
      <c r="BPE29" s="60"/>
      <c r="BPF29" s="60"/>
      <c r="BPG29" s="60"/>
      <c r="BPH29" s="60"/>
      <c r="BPI29" s="60"/>
      <c r="BPJ29" s="60"/>
      <c r="BPK29" s="60"/>
      <c r="BPL29" s="60"/>
      <c r="BPM29" s="60"/>
      <c r="BPN29" s="60"/>
      <c r="BPO29" s="60"/>
      <c r="BPP29" s="60"/>
      <c r="BPQ29" s="60"/>
      <c r="BPR29" s="60"/>
      <c r="BPS29" s="60"/>
      <c r="BPT29" s="60"/>
      <c r="BPU29" s="60"/>
      <c r="BPV29" s="60"/>
      <c r="BPW29" s="60"/>
      <c r="BPX29" s="60"/>
      <c r="BPY29" s="60"/>
      <c r="BPZ29" s="60"/>
      <c r="BQA29" s="60"/>
      <c r="BQB29" s="60"/>
      <c r="BQC29" s="60"/>
      <c r="BQD29" s="60"/>
      <c r="BQE29" s="60"/>
      <c r="BQF29" s="60"/>
      <c r="BQG29" s="60"/>
      <c r="BQH29" s="60"/>
      <c r="BQI29" s="60"/>
      <c r="BQJ29" s="60"/>
      <c r="BQK29" s="60"/>
      <c r="BQL29" s="60"/>
      <c r="BQM29" s="60"/>
      <c r="BQN29" s="60"/>
      <c r="BQO29" s="60"/>
      <c r="BQP29" s="60"/>
      <c r="BQQ29" s="60"/>
      <c r="BQR29" s="60"/>
      <c r="BQS29" s="60"/>
      <c r="BQT29" s="60"/>
      <c r="BQU29" s="60"/>
      <c r="BQV29" s="60"/>
      <c r="BQW29" s="60"/>
      <c r="BQX29" s="60"/>
      <c r="BQY29" s="60"/>
      <c r="BQZ29" s="60"/>
      <c r="BRA29" s="60"/>
      <c r="BRB29" s="60"/>
      <c r="BRC29" s="60"/>
      <c r="BRD29" s="60"/>
      <c r="BRE29" s="60"/>
      <c r="BRF29" s="60"/>
      <c r="BRG29" s="60"/>
      <c r="BRH29" s="60"/>
      <c r="BRI29" s="60"/>
      <c r="BRJ29" s="60"/>
      <c r="BRK29" s="60"/>
      <c r="BRL29" s="60"/>
      <c r="BRM29" s="60"/>
      <c r="BRN29" s="60"/>
      <c r="BRO29" s="60"/>
      <c r="BRP29" s="60"/>
      <c r="BRQ29" s="60"/>
      <c r="BRR29" s="60"/>
      <c r="BRS29" s="60"/>
      <c r="BRT29" s="60"/>
      <c r="BRU29" s="60"/>
      <c r="BRV29" s="60"/>
      <c r="BRW29" s="60"/>
      <c r="BRX29" s="60"/>
      <c r="BRY29" s="60"/>
      <c r="BRZ29" s="60"/>
      <c r="BSA29" s="60"/>
      <c r="BSB29" s="60"/>
      <c r="BSC29" s="60"/>
      <c r="BSD29" s="60"/>
      <c r="BSE29" s="60"/>
      <c r="BSF29" s="60"/>
      <c r="BSG29" s="60"/>
      <c r="BSH29" s="60"/>
      <c r="BSI29" s="60"/>
      <c r="BSJ29" s="60"/>
      <c r="BSK29" s="60"/>
      <c r="BSL29" s="60"/>
      <c r="BSM29" s="60"/>
      <c r="BSN29" s="60"/>
      <c r="BSO29" s="60"/>
      <c r="BSP29" s="60"/>
      <c r="BSQ29" s="60"/>
      <c r="BSR29" s="60"/>
      <c r="BSS29" s="60"/>
      <c r="BST29" s="60"/>
      <c r="BSU29" s="60"/>
      <c r="BSV29" s="60"/>
      <c r="BSW29" s="60"/>
      <c r="BSX29" s="60"/>
      <c r="BSY29" s="60"/>
      <c r="BSZ29" s="60"/>
      <c r="BTA29" s="60"/>
      <c r="BTB29" s="60"/>
      <c r="BTC29" s="60"/>
      <c r="BTD29" s="60"/>
      <c r="BTE29" s="60"/>
      <c r="BTF29" s="60"/>
      <c r="BTG29" s="60"/>
      <c r="BTH29" s="60"/>
      <c r="BTI29" s="60"/>
      <c r="BTJ29" s="60"/>
      <c r="BTK29" s="60"/>
      <c r="BTL29" s="60"/>
      <c r="BTM29" s="60"/>
      <c r="BTN29" s="60"/>
      <c r="BTO29" s="60"/>
      <c r="BTP29" s="60"/>
      <c r="BTQ29" s="60"/>
      <c r="BTR29" s="60"/>
      <c r="BTS29" s="60"/>
      <c r="BTT29" s="60"/>
      <c r="BTU29" s="60"/>
      <c r="BTV29" s="60"/>
      <c r="BTW29" s="60"/>
      <c r="BTX29" s="60"/>
      <c r="BTY29" s="60"/>
      <c r="BTZ29" s="60"/>
      <c r="BUA29" s="60"/>
      <c r="BUB29" s="60"/>
      <c r="BUC29" s="60"/>
      <c r="BUD29" s="60"/>
      <c r="BUE29" s="60"/>
      <c r="BUF29" s="60"/>
      <c r="BUG29" s="60"/>
      <c r="BUH29" s="60"/>
      <c r="BUI29" s="60"/>
      <c r="BUJ29" s="60"/>
      <c r="BUK29" s="60"/>
      <c r="BUL29" s="60"/>
      <c r="BUM29" s="60"/>
      <c r="BUN29" s="60"/>
      <c r="BUO29" s="60"/>
      <c r="BUP29" s="60"/>
      <c r="BUQ29" s="60"/>
      <c r="BUR29" s="60"/>
      <c r="BUS29" s="60"/>
      <c r="BUT29" s="60"/>
      <c r="BUU29" s="60"/>
      <c r="BUV29" s="60"/>
      <c r="BUW29" s="60"/>
      <c r="BUX29" s="60"/>
      <c r="BUY29" s="60"/>
      <c r="BUZ29" s="60"/>
      <c r="BVA29" s="60"/>
      <c r="BVB29" s="60"/>
      <c r="BVC29" s="60"/>
      <c r="BVD29" s="60"/>
      <c r="BVE29" s="60"/>
      <c r="BVF29" s="60"/>
      <c r="BVG29" s="60"/>
      <c r="BVH29" s="60"/>
      <c r="BVI29" s="60"/>
      <c r="BVJ29" s="60"/>
      <c r="BVK29" s="60"/>
      <c r="BVL29" s="60"/>
      <c r="BVM29" s="60"/>
      <c r="BVN29" s="60"/>
      <c r="BVO29" s="60"/>
      <c r="BVP29" s="60"/>
      <c r="BVQ29" s="60"/>
      <c r="BVR29" s="60"/>
      <c r="BVS29" s="60"/>
      <c r="BVT29" s="60"/>
      <c r="BVU29" s="60"/>
      <c r="BVV29" s="60"/>
      <c r="BVW29" s="60"/>
      <c r="BVX29" s="60"/>
      <c r="BVY29" s="60"/>
      <c r="BVZ29" s="60"/>
      <c r="BWA29" s="60"/>
      <c r="BWB29" s="60"/>
      <c r="BWC29" s="60"/>
      <c r="BWD29" s="60"/>
      <c r="BWE29" s="60"/>
      <c r="BWF29" s="60"/>
      <c r="BWG29" s="60"/>
      <c r="BWH29" s="60"/>
      <c r="BWI29" s="60"/>
      <c r="BWJ29" s="60"/>
      <c r="BWK29" s="60"/>
      <c r="BWL29" s="60"/>
    </row>
    <row r="30" spans="1:1962" s="24" customFormat="1">
      <c r="A30" s="67" t="s">
        <v>231</v>
      </c>
      <c r="B30" s="67">
        <f>B27/B23</f>
        <v>345624</v>
      </c>
      <c r="C30" s="67">
        <f t="shared" ref="C30:D30" si="17">C27/C23</f>
        <v>636892</v>
      </c>
      <c r="D30" s="67">
        <f t="shared" si="17"/>
        <v>717171.6470588235</v>
      </c>
      <c r="E30" s="69"/>
      <c r="F30" s="67" t="s">
        <v>231</v>
      </c>
      <c r="G30" s="67">
        <f>G27/G23</f>
        <v>346320</v>
      </c>
      <c r="H30" s="67">
        <f t="shared" ref="H30:I30" si="18">H27/H23</f>
        <v>638380</v>
      </c>
      <c r="I30" s="67">
        <f t="shared" si="18"/>
        <v>720627.6470588235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  <c r="IP30" s="60"/>
      <c r="IQ30" s="60"/>
      <c r="IR30" s="60"/>
      <c r="IS30" s="60"/>
      <c r="IT30" s="60"/>
      <c r="IU30" s="60"/>
      <c r="IV30" s="60"/>
      <c r="IW30" s="60"/>
      <c r="IX30" s="60"/>
      <c r="IY30" s="60"/>
      <c r="IZ30" s="60"/>
      <c r="JA30" s="60"/>
      <c r="JB30" s="60"/>
      <c r="JC30" s="60"/>
      <c r="JD30" s="60"/>
      <c r="JE30" s="60"/>
      <c r="JF30" s="60"/>
      <c r="JG30" s="60"/>
      <c r="JH30" s="60"/>
      <c r="JI30" s="60"/>
      <c r="JJ30" s="60"/>
      <c r="JK30" s="60"/>
      <c r="JL30" s="60"/>
      <c r="JM30" s="60"/>
      <c r="JN30" s="60"/>
      <c r="JO30" s="60"/>
      <c r="JP30" s="60"/>
      <c r="JQ30" s="60"/>
      <c r="JR30" s="60"/>
      <c r="JS30" s="60"/>
      <c r="JT30" s="60"/>
      <c r="JU30" s="60"/>
      <c r="JV30" s="60"/>
      <c r="JW30" s="60"/>
      <c r="JX30" s="60"/>
      <c r="JY30" s="60"/>
      <c r="JZ30" s="60"/>
      <c r="KA30" s="60"/>
      <c r="KB30" s="60"/>
      <c r="KC30" s="60"/>
      <c r="KD30" s="60"/>
      <c r="KE30" s="60"/>
      <c r="KF30" s="60"/>
      <c r="KG30" s="60"/>
      <c r="KH30" s="60"/>
      <c r="KI30" s="60"/>
      <c r="KJ30" s="60"/>
      <c r="KK30" s="60"/>
      <c r="KL30" s="60"/>
      <c r="KM30" s="60"/>
      <c r="KN30" s="60"/>
      <c r="KO30" s="60"/>
      <c r="KP30" s="60"/>
      <c r="KQ30" s="60"/>
      <c r="KR30" s="60"/>
      <c r="KS30" s="60"/>
      <c r="KT30" s="60"/>
      <c r="KU30" s="60"/>
      <c r="KV30" s="60"/>
      <c r="KW30" s="60"/>
      <c r="KX30" s="60"/>
      <c r="KY30" s="60"/>
      <c r="KZ30" s="60"/>
      <c r="LA30" s="60"/>
      <c r="LB30" s="60"/>
      <c r="LC30" s="60"/>
      <c r="LD30" s="60"/>
      <c r="LE30" s="60"/>
      <c r="LF30" s="60"/>
      <c r="LG30" s="60"/>
      <c r="LH30" s="60"/>
      <c r="LI30" s="60"/>
      <c r="LJ30" s="60"/>
      <c r="LK30" s="60"/>
      <c r="LL30" s="60"/>
      <c r="LM30" s="60"/>
      <c r="LN30" s="60"/>
      <c r="LO30" s="60"/>
      <c r="LP30" s="60"/>
      <c r="LQ30" s="60"/>
      <c r="LR30" s="60"/>
      <c r="LS30" s="60"/>
      <c r="LT30" s="60"/>
      <c r="LU30" s="60"/>
      <c r="LV30" s="60"/>
      <c r="LW30" s="60"/>
      <c r="LX30" s="60"/>
      <c r="LY30" s="60"/>
      <c r="LZ30" s="60"/>
      <c r="MA30" s="60"/>
      <c r="MB30" s="60"/>
      <c r="MC30" s="60"/>
      <c r="MD30" s="60"/>
      <c r="ME30" s="60"/>
      <c r="MF30" s="60"/>
      <c r="MG30" s="60"/>
      <c r="MH30" s="60"/>
      <c r="MI30" s="60"/>
      <c r="MJ30" s="60"/>
      <c r="MK30" s="60"/>
      <c r="ML30" s="60"/>
      <c r="MM30" s="60"/>
      <c r="MN30" s="60"/>
      <c r="MO30" s="60"/>
      <c r="MP30" s="60"/>
      <c r="MQ30" s="60"/>
      <c r="MR30" s="60"/>
      <c r="MS30" s="60"/>
      <c r="MT30" s="60"/>
      <c r="MU30" s="60"/>
      <c r="MV30" s="60"/>
      <c r="MW30" s="60"/>
      <c r="MX30" s="60"/>
      <c r="MY30" s="60"/>
      <c r="MZ30" s="60"/>
      <c r="NA30" s="60"/>
      <c r="NB30" s="60"/>
      <c r="NC30" s="60"/>
      <c r="ND30" s="60"/>
      <c r="NE30" s="60"/>
      <c r="NF30" s="60"/>
      <c r="NG30" s="60"/>
      <c r="NH30" s="60"/>
      <c r="NI30" s="60"/>
      <c r="NJ30" s="60"/>
      <c r="NK30" s="60"/>
      <c r="NL30" s="60"/>
      <c r="NM30" s="60"/>
      <c r="NN30" s="60"/>
      <c r="NO30" s="60"/>
      <c r="NP30" s="60"/>
      <c r="NQ30" s="60"/>
      <c r="NR30" s="60"/>
      <c r="NS30" s="60"/>
      <c r="NT30" s="60"/>
      <c r="NU30" s="60"/>
      <c r="NV30" s="60"/>
      <c r="NW30" s="60"/>
      <c r="NX30" s="60"/>
      <c r="NY30" s="60"/>
      <c r="NZ30" s="60"/>
      <c r="OA30" s="60"/>
      <c r="OB30" s="60"/>
      <c r="OC30" s="60"/>
      <c r="OD30" s="60"/>
      <c r="OE30" s="60"/>
      <c r="OF30" s="60"/>
      <c r="OG30" s="60"/>
      <c r="OH30" s="60"/>
      <c r="OI30" s="60"/>
      <c r="OJ30" s="60"/>
      <c r="OK30" s="60"/>
      <c r="OL30" s="60"/>
      <c r="OM30" s="60"/>
      <c r="ON30" s="60"/>
      <c r="OO30" s="60"/>
      <c r="OP30" s="60"/>
      <c r="OQ30" s="60"/>
      <c r="OR30" s="60"/>
      <c r="OS30" s="60"/>
      <c r="OT30" s="60"/>
      <c r="OU30" s="60"/>
      <c r="OV30" s="60"/>
      <c r="OW30" s="60"/>
      <c r="OX30" s="60"/>
      <c r="OY30" s="60"/>
      <c r="OZ30" s="60"/>
      <c r="PA30" s="60"/>
      <c r="PB30" s="60"/>
      <c r="PC30" s="60"/>
      <c r="PD30" s="60"/>
      <c r="PE30" s="60"/>
      <c r="PF30" s="60"/>
      <c r="PG30" s="60"/>
      <c r="PH30" s="60"/>
      <c r="PI30" s="60"/>
      <c r="PJ30" s="60"/>
      <c r="PK30" s="60"/>
      <c r="PL30" s="60"/>
      <c r="PM30" s="60"/>
      <c r="PN30" s="60"/>
      <c r="PO30" s="60"/>
      <c r="PP30" s="60"/>
      <c r="PQ30" s="60"/>
      <c r="PR30" s="60"/>
      <c r="PS30" s="60"/>
      <c r="PT30" s="60"/>
      <c r="PU30" s="60"/>
      <c r="PV30" s="60"/>
      <c r="PW30" s="60"/>
      <c r="PX30" s="60"/>
      <c r="PY30" s="60"/>
      <c r="PZ30" s="60"/>
      <c r="QA30" s="60"/>
      <c r="QB30" s="60"/>
      <c r="QC30" s="60"/>
      <c r="QD30" s="60"/>
      <c r="QE30" s="60"/>
      <c r="QF30" s="60"/>
      <c r="QG30" s="60"/>
      <c r="QH30" s="60"/>
      <c r="QI30" s="60"/>
      <c r="QJ30" s="60"/>
      <c r="QK30" s="60"/>
      <c r="QL30" s="60"/>
      <c r="QM30" s="60"/>
      <c r="QN30" s="60"/>
      <c r="QO30" s="60"/>
      <c r="QP30" s="60"/>
      <c r="QQ30" s="60"/>
      <c r="QR30" s="60"/>
      <c r="QS30" s="60"/>
      <c r="QT30" s="60"/>
      <c r="QU30" s="60"/>
      <c r="QV30" s="60"/>
      <c r="QW30" s="60"/>
      <c r="QX30" s="60"/>
      <c r="QY30" s="60"/>
      <c r="QZ30" s="60"/>
      <c r="RA30" s="60"/>
      <c r="RB30" s="60"/>
      <c r="RC30" s="60"/>
      <c r="RD30" s="60"/>
      <c r="RE30" s="60"/>
      <c r="RF30" s="60"/>
      <c r="RG30" s="60"/>
      <c r="RH30" s="60"/>
      <c r="RI30" s="60"/>
      <c r="RJ30" s="60"/>
      <c r="RK30" s="60"/>
      <c r="RL30" s="60"/>
      <c r="RM30" s="60"/>
      <c r="RN30" s="60"/>
      <c r="RO30" s="60"/>
      <c r="RP30" s="60"/>
      <c r="RQ30" s="60"/>
      <c r="RR30" s="60"/>
      <c r="RS30" s="60"/>
      <c r="RT30" s="60"/>
      <c r="RU30" s="60"/>
      <c r="RV30" s="60"/>
      <c r="RW30" s="60"/>
      <c r="RX30" s="60"/>
      <c r="RY30" s="60"/>
      <c r="RZ30" s="60"/>
      <c r="SA30" s="60"/>
      <c r="SB30" s="60"/>
      <c r="SC30" s="60"/>
      <c r="SD30" s="60"/>
      <c r="SE30" s="60"/>
      <c r="SF30" s="60"/>
      <c r="SG30" s="60"/>
      <c r="SH30" s="60"/>
      <c r="SI30" s="60"/>
      <c r="SJ30" s="60"/>
      <c r="SK30" s="60"/>
      <c r="SL30" s="60"/>
      <c r="SM30" s="60"/>
      <c r="SN30" s="60"/>
      <c r="SO30" s="60"/>
      <c r="SP30" s="60"/>
      <c r="SQ30" s="60"/>
      <c r="SR30" s="60"/>
      <c r="SS30" s="60"/>
      <c r="ST30" s="60"/>
      <c r="SU30" s="60"/>
      <c r="SV30" s="60"/>
      <c r="SW30" s="60"/>
      <c r="SX30" s="60"/>
      <c r="SY30" s="60"/>
      <c r="SZ30" s="60"/>
      <c r="TA30" s="60"/>
      <c r="TB30" s="60"/>
      <c r="TC30" s="60"/>
      <c r="TD30" s="60"/>
      <c r="TE30" s="60"/>
      <c r="TF30" s="60"/>
      <c r="TG30" s="60"/>
      <c r="TH30" s="60"/>
      <c r="TI30" s="60"/>
      <c r="TJ30" s="60"/>
      <c r="TK30" s="60"/>
      <c r="TL30" s="60"/>
      <c r="TM30" s="60"/>
      <c r="TN30" s="60"/>
      <c r="TO30" s="60"/>
      <c r="TP30" s="60"/>
      <c r="TQ30" s="60"/>
      <c r="TR30" s="60"/>
      <c r="TS30" s="60"/>
      <c r="TT30" s="60"/>
      <c r="TU30" s="60"/>
      <c r="TV30" s="60"/>
      <c r="TW30" s="60"/>
      <c r="TX30" s="60"/>
      <c r="TY30" s="60"/>
      <c r="TZ30" s="60"/>
      <c r="UA30" s="60"/>
      <c r="UB30" s="60"/>
      <c r="UC30" s="60"/>
      <c r="UD30" s="60"/>
      <c r="UE30" s="60"/>
      <c r="UF30" s="60"/>
      <c r="UG30" s="60"/>
      <c r="UH30" s="60"/>
      <c r="UI30" s="60"/>
      <c r="UJ30" s="60"/>
      <c r="UK30" s="60"/>
      <c r="UL30" s="60"/>
      <c r="UM30" s="60"/>
      <c r="UN30" s="60"/>
      <c r="UO30" s="60"/>
      <c r="UP30" s="60"/>
      <c r="UQ30" s="60"/>
      <c r="UR30" s="60"/>
      <c r="US30" s="60"/>
      <c r="UT30" s="60"/>
      <c r="UU30" s="60"/>
      <c r="UV30" s="60"/>
      <c r="UW30" s="60"/>
      <c r="UX30" s="60"/>
      <c r="UY30" s="60"/>
      <c r="UZ30" s="60"/>
      <c r="VA30" s="60"/>
      <c r="VB30" s="60"/>
      <c r="VC30" s="60"/>
      <c r="VD30" s="60"/>
      <c r="VE30" s="60"/>
      <c r="VF30" s="60"/>
      <c r="VG30" s="60"/>
      <c r="VH30" s="60"/>
      <c r="VI30" s="60"/>
      <c r="VJ30" s="60"/>
      <c r="VK30" s="60"/>
      <c r="VL30" s="60"/>
      <c r="VM30" s="60"/>
      <c r="VN30" s="60"/>
      <c r="VO30" s="60"/>
      <c r="VP30" s="60"/>
      <c r="VQ30" s="60"/>
      <c r="VR30" s="60"/>
      <c r="VS30" s="60"/>
      <c r="VT30" s="60"/>
      <c r="VU30" s="60"/>
      <c r="VV30" s="60"/>
      <c r="VW30" s="60"/>
      <c r="VX30" s="60"/>
      <c r="VY30" s="60"/>
      <c r="VZ30" s="60"/>
      <c r="WA30" s="60"/>
      <c r="WB30" s="60"/>
      <c r="WC30" s="60"/>
      <c r="WD30" s="60"/>
      <c r="WE30" s="60"/>
      <c r="WF30" s="60"/>
      <c r="WG30" s="60"/>
      <c r="WH30" s="60"/>
      <c r="WI30" s="60"/>
      <c r="WJ30" s="60"/>
      <c r="WK30" s="60"/>
      <c r="WL30" s="60"/>
      <c r="WM30" s="60"/>
      <c r="WN30" s="60"/>
      <c r="WO30" s="60"/>
      <c r="WP30" s="60"/>
      <c r="WQ30" s="60"/>
      <c r="WR30" s="60"/>
      <c r="WS30" s="60"/>
      <c r="WT30" s="60"/>
      <c r="WU30" s="60"/>
      <c r="WV30" s="60"/>
      <c r="WW30" s="60"/>
      <c r="WX30" s="60"/>
      <c r="WY30" s="60"/>
      <c r="WZ30" s="60"/>
      <c r="XA30" s="60"/>
      <c r="XB30" s="60"/>
      <c r="XC30" s="60"/>
      <c r="XD30" s="60"/>
      <c r="XE30" s="60"/>
      <c r="XF30" s="60"/>
      <c r="XG30" s="60"/>
      <c r="XH30" s="60"/>
      <c r="XI30" s="60"/>
      <c r="XJ30" s="60"/>
      <c r="XK30" s="60"/>
      <c r="XL30" s="60"/>
      <c r="XM30" s="60"/>
      <c r="XN30" s="60"/>
      <c r="XO30" s="60"/>
      <c r="XP30" s="60"/>
      <c r="XQ30" s="60"/>
      <c r="XR30" s="60"/>
      <c r="XS30" s="60"/>
      <c r="XT30" s="60"/>
      <c r="XU30" s="60"/>
      <c r="XV30" s="60"/>
      <c r="XW30" s="60"/>
      <c r="XX30" s="60"/>
      <c r="XY30" s="60"/>
      <c r="XZ30" s="60"/>
      <c r="YA30" s="60"/>
      <c r="YB30" s="60"/>
      <c r="YC30" s="60"/>
      <c r="YD30" s="60"/>
      <c r="YE30" s="60"/>
      <c r="YF30" s="60"/>
      <c r="YG30" s="60"/>
      <c r="YH30" s="60"/>
      <c r="YI30" s="60"/>
      <c r="YJ30" s="60"/>
      <c r="YK30" s="60"/>
      <c r="YL30" s="60"/>
      <c r="YM30" s="60"/>
      <c r="YN30" s="60"/>
      <c r="YO30" s="60"/>
      <c r="YP30" s="60"/>
      <c r="YQ30" s="60"/>
      <c r="YR30" s="60"/>
      <c r="YS30" s="60"/>
      <c r="YT30" s="60"/>
      <c r="YU30" s="60"/>
      <c r="YV30" s="60"/>
      <c r="YW30" s="60"/>
      <c r="YX30" s="60"/>
      <c r="YY30" s="60"/>
      <c r="YZ30" s="60"/>
      <c r="ZA30" s="60"/>
      <c r="ZB30" s="60"/>
      <c r="ZC30" s="60"/>
      <c r="ZD30" s="60"/>
      <c r="ZE30" s="60"/>
      <c r="ZF30" s="60"/>
      <c r="ZG30" s="60"/>
      <c r="ZH30" s="60"/>
      <c r="ZI30" s="60"/>
      <c r="ZJ30" s="60"/>
      <c r="ZK30" s="60"/>
      <c r="ZL30" s="60"/>
      <c r="ZM30" s="60"/>
      <c r="ZN30" s="60"/>
      <c r="ZO30" s="60"/>
      <c r="ZP30" s="60"/>
      <c r="ZQ30" s="60"/>
      <c r="ZR30" s="60"/>
      <c r="ZS30" s="60"/>
      <c r="ZT30" s="60"/>
      <c r="ZU30" s="60"/>
      <c r="ZV30" s="60"/>
      <c r="ZW30" s="60"/>
      <c r="ZX30" s="60"/>
      <c r="ZY30" s="60"/>
      <c r="ZZ30" s="60"/>
      <c r="AAA30" s="60"/>
      <c r="AAB30" s="60"/>
      <c r="AAC30" s="60"/>
      <c r="AAD30" s="60"/>
      <c r="AAE30" s="60"/>
      <c r="AAF30" s="60"/>
      <c r="AAG30" s="60"/>
      <c r="AAH30" s="60"/>
      <c r="AAI30" s="60"/>
      <c r="AAJ30" s="60"/>
      <c r="AAK30" s="60"/>
      <c r="AAL30" s="60"/>
      <c r="AAM30" s="60"/>
      <c r="AAN30" s="60"/>
      <c r="AAO30" s="60"/>
      <c r="AAP30" s="60"/>
      <c r="AAQ30" s="60"/>
      <c r="AAR30" s="60"/>
      <c r="AAS30" s="60"/>
      <c r="AAT30" s="60"/>
      <c r="AAU30" s="60"/>
      <c r="AAV30" s="60"/>
      <c r="AAW30" s="60"/>
      <c r="AAX30" s="60"/>
      <c r="AAY30" s="60"/>
      <c r="AAZ30" s="60"/>
      <c r="ABA30" s="60"/>
      <c r="ABB30" s="60"/>
      <c r="ABC30" s="60"/>
      <c r="ABD30" s="60"/>
      <c r="ABE30" s="60"/>
      <c r="ABF30" s="60"/>
      <c r="ABG30" s="60"/>
      <c r="ABH30" s="60"/>
      <c r="ABI30" s="60"/>
      <c r="ABJ30" s="60"/>
      <c r="ABK30" s="60"/>
      <c r="ABL30" s="60"/>
      <c r="ABM30" s="60"/>
      <c r="ABN30" s="60"/>
      <c r="ABO30" s="60"/>
      <c r="ABP30" s="60"/>
      <c r="ABQ30" s="60"/>
      <c r="ABR30" s="60"/>
      <c r="ABS30" s="60"/>
      <c r="ABT30" s="60"/>
      <c r="ABU30" s="60"/>
      <c r="ABV30" s="60"/>
      <c r="ABW30" s="60"/>
      <c r="ABX30" s="60"/>
      <c r="ABY30" s="60"/>
      <c r="ABZ30" s="60"/>
      <c r="ACA30" s="60"/>
      <c r="ACB30" s="60"/>
      <c r="ACC30" s="60"/>
      <c r="ACD30" s="60"/>
      <c r="ACE30" s="60"/>
      <c r="ACF30" s="60"/>
      <c r="ACG30" s="60"/>
      <c r="ACH30" s="60"/>
      <c r="ACI30" s="60"/>
      <c r="ACJ30" s="60"/>
      <c r="ACK30" s="60"/>
      <c r="ACL30" s="60"/>
      <c r="ACM30" s="60"/>
      <c r="ACN30" s="60"/>
      <c r="ACO30" s="60"/>
      <c r="ACP30" s="60"/>
      <c r="ACQ30" s="60"/>
      <c r="ACR30" s="60"/>
      <c r="ACS30" s="60"/>
      <c r="ACT30" s="60"/>
      <c r="ACU30" s="60"/>
      <c r="ACV30" s="60"/>
      <c r="ACW30" s="60"/>
      <c r="ACX30" s="60"/>
      <c r="ACY30" s="60"/>
      <c r="ACZ30" s="60"/>
      <c r="ADA30" s="60"/>
      <c r="ADB30" s="60"/>
      <c r="ADC30" s="60"/>
      <c r="ADD30" s="60"/>
      <c r="ADE30" s="60"/>
      <c r="ADF30" s="60"/>
      <c r="ADG30" s="60"/>
      <c r="ADH30" s="60"/>
      <c r="ADI30" s="60"/>
      <c r="ADJ30" s="60"/>
      <c r="ADK30" s="60"/>
      <c r="ADL30" s="60"/>
      <c r="ADM30" s="60"/>
      <c r="ADN30" s="60"/>
      <c r="ADO30" s="60"/>
      <c r="ADP30" s="60"/>
      <c r="ADQ30" s="60"/>
      <c r="ADR30" s="60"/>
      <c r="ADS30" s="60"/>
      <c r="ADT30" s="60"/>
      <c r="ADU30" s="60"/>
      <c r="ADV30" s="60"/>
      <c r="ADW30" s="60"/>
      <c r="ADX30" s="60"/>
      <c r="ADY30" s="60"/>
      <c r="ADZ30" s="60"/>
      <c r="AEA30" s="60"/>
      <c r="AEB30" s="60"/>
      <c r="AEC30" s="60"/>
      <c r="AED30" s="60"/>
      <c r="AEE30" s="60"/>
      <c r="AEF30" s="60"/>
      <c r="AEG30" s="60"/>
      <c r="AEH30" s="60"/>
      <c r="AEI30" s="60"/>
      <c r="AEJ30" s="60"/>
      <c r="AEK30" s="60"/>
      <c r="AEL30" s="60"/>
      <c r="AEM30" s="60"/>
      <c r="AEN30" s="60"/>
      <c r="AEO30" s="60"/>
      <c r="AEP30" s="60"/>
      <c r="AEQ30" s="60"/>
      <c r="AER30" s="60"/>
      <c r="AES30" s="60"/>
      <c r="AET30" s="60"/>
      <c r="AEU30" s="60"/>
      <c r="AEV30" s="60"/>
      <c r="AEW30" s="60"/>
      <c r="AEX30" s="60"/>
      <c r="AEY30" s="60"/>
      <c r="AEZ30" s="60"/>
      <c r="AFA30" s="60"/>
      <c r="AFB30" s="60"/>
      <c r="AFC30" s="60"/>
      <c r="AFD30" s="60"/>
      <c r="AFE30" s="60"/>
      <c r="AFF30" s="60"/>
      <c r="AFG30" s="60"/>
      <c r="AFH30" s="60"/>
      <c r="AFI30" s="60"/>
      <c r="AFJ30" s="60"/>
      <c r="AFK30" s="60"/>
      <c r="AFL30" s="60"/>
      <c r="AFM30" s="60"/>
      <c r="AFN30" s="60"/>
      <c r="AFO30" s="60"/>
      <c r="AFP30" s="60"/>
      <c r="AFQ30" s="60"/>
      <c r="AFR30" s="60"/>
      <c r="AFS30" s="60"/>
      <c r="AFT30" s="60"/>
      <c r="AFU30" s="60"/>
      <c r="AFV30" s="60"/>
      <c r="AFW30" s="60"/>
      <c r="AFX30" s="60"/>
      <c r="AFY30" s="60"/>
      <c r="AFZ30" s="60"/>
      <c r="AGA30" s="60"/>
      <c r="AGB30" s="60"/>
      <c r="AGC30" s="60"/>
      <c r="AGD30" s="60"/>
      <c r="AGE30" s="60"/>
      <c r="AGF30" s="60"/>
      <c r="AGG30" s="60"/>
      <c r="AGH30" s="60"/>
      <c r="AGI30" s="60"/>
      <c r="AGJ30" s="60"/>
      <c r="AGK30" s="60"/>
      <c r="AGL30" s="60"/>
      <c r="AGM30" s="60"/>
      <c r="AGN30" s="60"/>
      <c r="AGO30" s="60"/>
      <c r="AGP30" s="60"/>
      <c r="AGQ30" s="60"/>
      <c r="AGR30" s="60"/>
      <c r="AGS30" s="60"/>
      <c r="AGT30" s="60"/>
      <c r="AGU30" s="60"/>
      <c r="AGV30" s="60"/>
      <c r="AGW30" s="60"/>
      <c r="AGX30" s="60"/>
      <c r="AGY30" s="60"/>
      <c r="AGZ30" s="60"/>
      <c r="AHA30" s="60"/>
      <c r="AHB30" s="60"/>
      <c r="AHC30" s="60"/>
      <c r="AHD30" s="60"/>
      <c r="AHE30" s="60"/>
      <c r="AHF30" s="60"/>
      <c r="AHG30" s="60"/>
      <c r="AHH30" s="60"/>
      <c r="AHI30" s="60"/>
      <c r="AHJ30" s="60"/>
      <c r="AHK30" s="60"/>
      <c r="AHL30" s="60"/>
      <c r="AHM30" s="60"/>
      <c r="AHN30" s="60"/>
      <c r="AHO30" s="60"/>
      <c r="AHP30" s="60"/>
      <c r="AHQ30" s="60"/>
      <c r="AHR30" s="60"/>
      <c r="AHS30" s="60"/>
      <c r="AHT30" s="60"/>
      <c r="AHU30" s="60"/>
      <c r="AHV30" s="60"/>
      <c r="AHW30" s="60"/>
      <c r="AHX30" s="60"/>
      <c r="AHY30" s="60"/>
      <c r="AHZ30" s="60"/>
      <c r="AIA30" s="60"/>
      <c r="AIB30" s="60"/>
      <c r="AIC30" s="60"/>
      <c r="AID30" s="60"/>
      <c r="AIE30" s="60"/>
      <c r="AIF30" s="60"/>
      <c r="AIG30" s="60"/>
      <c r="AIH30" s="60"/>
      <c r="AII30" s="60"/>
      <c r="AIJ30" s="60"/>
      <c r="AIK30" s="60"/>
      <c r="AIL30" s="60"/>
      <c r="AIM30" s="60"/>
      <c r="AIN30" s="60"/>
      <c r="AIO30" s="60"/>
      <c r="AIP30" s="60"/>
      <c r="AIQ30" s="60"/>
      <c r="AIR30" s="60"/>
      <c r="AIS30" s="60"/>
      <c r="AIT30" s="60"/>
      <c r="AIU30" s="60"/>
      <c r="AIV30" s="60"/>
      <c r="AIW30" s="60"/>
      <c r="AIX30" s="60"/>
      <c r="AIY30" s="60"/>
      <c r="AIZ30" s="60"/>
      <c r="AJA30" s="60"/>
      <c r="AJB30" s="60"/>
      <c r="AJC30" s="60"/>
      <c r="AJD30" s="60"/>
      <c r="AJE30" s="60"/>
      <c r="AJF30" s="60"/>
      <c r="AJG30" s="60"/>
      <c r="AJH30" s="60"/>
      <c r="AJI30" s="60"/>
      <c r="AJJ30" s="60"/>
      <c r="AJK30" s="60"/>
      <c r="AJL30" s="60"/>
      <c r="AJM30" s="60"/>
      <c r="AJN30" s="60"/>
      <c r="AJO30" s="60"/>
      <c r="AJP30" s="60"/>
      <c r="AJQ30" s="60"/>
      <c r="AJR30" s="60"/>
      <c r="AJS30" s="60"/>
      <c r="AJT30" s="60"/>
      <c r="AJU30" s="60"/>
      <c r="AJV30" s="60"/>
      <c r="AJW30" s="60"/>
      <c r="AJX30" s="60"/>
      <c r="AJY30" s="60"/>
      <c r="AJZ30" s="60"/>
      <c r="AKA30" s="60"/>
      <c r="AKB30" s="60"/>
      <c r="AKC30" s="60"/>
      <c r="AKD30" s="60"/>
      <c r="AKE30" s="60"/>
      <c r="AKF30" s="60"/>
      <c r="AKG30" s="60"/>
      <c r="AKH30" s="60"/>
      <c r="AKI30" s="60"/>
      <c r="AKJ30" s="60"/>
      <c r="AKK30" s="60"/>
      <c r="AKL30" s="60"/>
      <c r="AKM30" s="60"/>
      <c r="AKN30" s="60"/>
      <c r="AKO30" s="60"/>
      <c r="AKP30" s="60"/>
      <c r="AKQ30" s="60"/>
      <c r="AKR30" s="60"/>
      <c r="AKS30" s="60"/>
      <c r="AKT30" s="60"/>
      <c r="AKU30" s="60"/>
      <c r="AKV30" s="60"/>
      <c r="AKW30" s="60"/>
      <c r="AKX30" s="60"/>
      <c r="AKY30" s="60"/>
      <c r="AKZ30" s="60"/>
      <c r="ALA30" s="60"/>
      <c r="ALB30" s="60"/>
      <c r="ALC30" s="60"/>
      <c r="ALD30" s="60"/>
      <c r="ALE30" s="60"/>
      <c r="ALF30" s="60"/>
      <c r="ALG30" s="60"/>
      <c r="ALH30" s="60"/>
      <c r="ALI30" s="60"/>
      <c r="ALJ30" s="60"/>
      <c r="ALK30" s="60"/>
      <c r="ALL30" s="60"/>
      <c r="ALM30" s="60"/>
      <c r="ALN30" s="60"/>
      <c r="ALO30" s="60"/>
      <c r="ALP30" s="60"/>
      <c r="ALQ30" s="60"/>
      <c r="ALR30" s="60"/>
      <c r="ALS30" s="60"/>
      <c r="ALT30" s="60"/>
      <c r="ALU30" s="60"/>
      <c r="ALV30" s="60"/>
      <c r="ALW30" s="60"/>
      <c r="ALX30" s="60"/>
      <c r="ALY30" s="60"/>
      <c r="ALZ30" s="60"/>
      <c r="AMA30" s="60"/>
      <c r="AMB30" s="60"/>
      <c r="AMC30" s="60"/>
      <c r="AMD30" s="60"/>
      <c r="AME30" s="60"/>
      <c r="AMF30" s="60"/>
      <c r="AMG30" s="60"/>
      <c r="AMH30" s="60"/>
      <c r="AMI30" s="60"/>
      <c r="AMJ30" s="60"/>
      <c r="AMK30" s="60"/>
      <c r="AML30" s="60"/>
      <c r="AMM30" s="60"/>
      <c r="AMN30" s="60"/>
      <c r="AMO30" s="60"/>
      <c r="AMP30" s="60"/>
      <c r="AMQ30" s="60"/>
      <c r="AMR30" s="60"/>
      <c r="AMS30" s="60"/>
      <c r="AMT30" s="60"/>
      <c r="AMU30" s="60"/>
      <c r="AMV30" s="60"/>
      <c r="AMW30" s="60"/>
      <c r="AMX30" s="60"/>
      <c r="AMY30" s="60"/>
      <c r="AMZ30" s="60"/>
      <c r="ANA30" s="60"/>
      <c r="ANB30" s="60"/>
      <c r="ANC30" s="60"/>
      <c r="AND30" s="60"/>
      <c r="ANE30" s="60"/>
      <c r="ANF30" s="60"/>
      <c r="ANG30" s="60"/>
      <c r="ANH30" s="60"/>
      <c r="ANI30" s="60"/>
      <c r="ANJ30" s="60"/>
      <c r="ANK30" s="60"/>
      <c r="ANL30" s="60"/>
      <c r="ANM30" s="60"/>
      <c r="ANN30" s="60"/>
      <c r="ANO30" s="60"/>
      <c r="ANP30" s="60"/>
      <c r="ANQ30" s="60"/>
      <c r="ANR30" s="60"/>
      <c r="ANS30" s="60"/>
      <c r="ANT30" s="60"/>
      <c r="ANU30" s="60"/>
      <c r="ANV30" s="60"/>
      <c r="ANW30" s="60"/>
      <c r="ANX30" s="60"/>
      <c r="ANY30" s="60"/>
      <c r="ANZ30" s="60"/>
      <c r="AOA30" s="60"/>
      <c r="AOB30" s="60"/>
      <c r="AOC30" s="60"/>
      <c r="AOD30" s="60"/>
      <c r="AOE30" s="60"/>
      <c r="AOF30" s="60"/>
      <c r="AOG30" s="60"/>
      <c r="AOH30" s="60"/>
      <c r="AOI30" s="60"/>
      <c r="AOJ30" s="60"/>
      <c r="AOK30" s="60"/>
      <c r="AOL30" s="60"/>
      <c r="AOM30" s="60"/>
      <c r="AON30" s="60"/>
      <c r="AOO30" s="60"/>
      <c r="AOP30" s="60"/>
      <c r="AOQ30" s="60"/>
      <c r="AOR30" s="60"/>
      <c r="AOS30" s="60"/>
      <c r="AOT30" s="60"/>
      <c r="AOU30" s="60"/>
      <c r="AOV30" s="60"/>
      <c r="AOW30" s="60"/>
      <c r="AOX30" s="60"/>
      <c r="AOY30" s="60"/>
      <c r="AOZ30" s="60"/>
      <c r="APA30" s="60"/>
      <c r="APB30" s="60"/>
      <c r="APC30" s="60"/>
      <c r="APD30" s="60"/>
      <c r="APE30" s="60"/>
      <c r="APF30" s="60"/>
      <c r="APG30" s="60"/>
      <c r="APH30" s="60"/>
      <c r="API30" s="60"/>
      <c r="APJ30" s="60"/>
      <c r="APK30" s="60"/>
      <c r="APL30" s="60"/>
      <c r="APM30" s="60"/>
      <c r="APN30" s="60"/>
      <c r="APO30" s="60"/>
      <c r="APP30" s="60"/>
      <c r="APQ30" s="60"/>
      <c r="APR30" s="60"/>
      <c r="APS30" s="60"/>
      <c r="APT30" s="60"/>
      <c r="APU30" s="60"/>
      <c r="APV30" s="60"/>
      <c r="APW30" s="60"/>
      <c r="APX30" s="60"/>
      <c r="APY30" s="60"/>
      <c r="APZ30" s="60"/>
      <c r="AQA30" s="60"/>
      <c r="AQB30" s="60"/>
      <c r="AQC30" s="60"/>
      <c r="AQD30" s="60"/>
      <c r="AQE30" s="60"/>
      <c r="AQF30" s="60"/>
      <c r="AQG30" s="60"/>
      <c r="AQH30" s="60"/>
      <c r="AQI30" s="60"/>
      <c r="AQJ30" s="60"/>
      <c r="AQK30" s="60"/>
      <c r="AQL30" s="60"/>
      <c r="AQM30" s="60"/>
      <c r="AQN30" s="60"/>
      <c r="AQO30" s="60"/>
      <c r="AQP30" s="60"/>
      <c r="AQQ30" s="60"/>
      <c r="AQR30" s="60"/>
      <c r="AQS30" s="60"/>
      <c r="AQT30" s="60"/>
      <c r="AQU30" s="60"/>
      <c r="AQV30" s="60"/>
      <c r="AQW30" s="60"/>
      <c r="AQX30" s="60"/>
      <c r="AQY30" s="60"/>
      <c r="AQZ30" s="60"/>
      <c r="ARA30" s="60"/>
      <c r="ARB30" s="60"/>
      <c r="ARC30" s="60"/>
      <c r="ARD30" s="60"/>
      <c r="ARE30" s="60"/>
      <c r="ARF30" s="60"/>
      <c r="ARG30" s="60"/>
      <c r="ARH30" s="60"/>
      <c r="ARI30" s="60"/>
      <c r="ARJ30" s="60"/>
      <c r="ARK30" s="60"/>
      <c r="ARL30" s="60"/>
      <c r="ARM30" s="60"/>
      <c r="ARN30" s="60"/>
      <c r="ARO30" s="60"/>
      <c r="ARP30" s="60"/>
      <c r="ARQ30" s="60"/>
      <c r="ARR30" s="60"/>
      <c r="ARS30" s="60"/>
      <c r="ART30" s="60"/>
      <c r="ARU30" s="60"/>
      <c r="ARV30" s="60"/>
      <c r="ARW30" s="60"/>
      <c r="ARX30" s="60"/>
      <c r="ARY30" s="60"/>
      <c r="ARZ30" s="60"/>
      <c r="ASA30" s="60"/>
      <c r="ASB30" s="60"/>
      <c r="ASC30" s="60"/>
      <c r="ASD30" s="60"/>
      <c r="ASE30" s="60"/>
      <c r="ASF30" s="60"/>
      <c r="ASG30" s="60"/>
      <c r="ASH30" s="60"/>
      <c r="ASI30" s="60"/>
      <c r="ASJ30" s="60"/>
      <c r="ASK30" s="60"/>
      <c r="ASL30" s="60"/>
      <c r="ASM30" s="60"/>
      <c r="ASN30" s="60"/>
      <c r="ASO30" s="60"/>
      <c r="ASP30" s="60"/>
      <c r="ASQ30" s="60"/>
      <c r="ASR30" s="60"/>
      <c r="ASS30" s="60"/>
      <c r="AST30" s="60"/>
      <c r="ASU30" s="60"/>
      <c r="ASV30" s="60"/>
      <c r="ASW30" s="60"/>
      <c r="ASX30" s="60"/>
      <c r="ASY30" s="60"/>
      <c r="ASZ30" s="60"/>
      <c r="ATA30" s="60"/>
      <c r="ATB30" s="60"/>
      <c r="ATC30" s="60"/>
      <c r="ATD30" s="60"/>
      <c r="ATE30" s="60"/>
      <c r="ATF30" s="60"/>
      <c r="ATG30" s="60"/>
      <c r="ATH30" s="60"/>
      <c r="ATI30" s="60"/>
      <c r="ATJ30" s="60"/>
      <c r="ATK30" s="60"/>
      <c r="ATL30" s="60"/>
      <c r="ATM30" s="60"/>
      <c r="ATN30" s="60"/>
      <c r="ATO30" s="60"/>
      <c r="ATP30" s="60"/>
      <c r="ATQ30" s="60"/>
      <c r="ATR30" s="60"/>
      <c r="ATS30" s="60"/>
      <c r="ATT30" s="60"/>
      <c r="ATU30" s="60"/>
      <c r="ATV30" s="60"/>
      <c r="ATW30" s="60"/>
      <c r="ATX30" s="60"/>
      <c r="ATY30" s="60"/>
      <c r="ATZ30" s="60"/>
      <c r="AUA30" s="60"/>
      <c r="AUB30" s="60"/>
      <c r="AUC30" s="60"/>
      <c r="AUD30" s="60"/>
      <c r="AUE30" s="60"/>
      <c r="AUF30" s="60"/>
      <c r="AUG30" s="60"/>
      <c r="AUH30" s="60"/>
      <c r="AUI30" s="60"/>
      <c r="AUJ30" s="60"/>
      <c r="AUK30" s="60"/>
      <c r="AUL30" s="60"/>
      <c r="AUM30" s="60"/>
      <c r="AUN30" s="60"/>
      <c r="AUO30" s="60"/>
      <c r="AUP30" s="60"/>
      <c r="AUQ30" s="60"/>
      <c r="AUR30" s="60"/>
      <c r="AUS30" s="60"/>
      <c r="AUT30" s="60"/>
      <c r="AUU30" s="60"/>
      <c r="AUV30" s="60"/>
      <c r="AUW30" s="60"/>
      <c r="AUX30" s="60"/>
      <c r="AUY30" s="60"/>
      <c r="AUZ30" s="60"/>
      <c r="AVA30" s="60"/>
      <c r="AVB30" s="60"/>
      <c r="AVC30" s="60"/>
      <c r="AVD30" s="60"/>
      <c r="AVE30" s="60"/>
      <c r="AVF30" s="60"/>
      <c r="AVG30" s="60"/>
      <c r="AVH30" s="60"/>
      <c r="AVI30" s="60"/>
      <c r="AVJ30" s="60"/>
      <c r="AVK30" s="60"/>
      <c r="AVL30" s="60"/>
      <c r="AVM30" s="60"/>
      <c r="AVN30" s="60"/>
      <c r="AVO30" s="60"/>
      <c r="AVP30" s="60"/>
      <c r="AVQ30" s="60"/>
      <c r="AVR30" s="60"/>
      <c r="AVS30" s="60"/>
      <c r="AVT30" s="60"/>
      <c r="AVU30" s="60"/>
      <c r="AVV30" s="60"/>
      <c r="AVW30" s="60"/>
      <c r="AVX30" s="60"/>
      <c r="AVY30" s="60"/>
      <c r="AVZ30" s="60"/>
      <c r="AWA30" s="60"/>
      <c r="AWB30" s="60"/>
      <c r="AWC30" s="60"/>
      <c r="AWD30" s="60"/>
      <c r="AWE30" s="60"/>
      <c r="AWF30" s="60"/>
      <c r="AWG30" s="60"/>
      <c r="AWH30" s="60"/>
      <c r="AWI30" s="60"/>
      <c r="AWJ30" s="60"/>
      <c r="AWK30" s="60"/>
      <c r="AWL30" s="60"/>
      <c r="AWM30" s="60"/>
      <c r="AWN30" s="60"/>
      <c r="AWO30" s="60"/>
      <c r="AWP30" s="60"/>
      <c r="AWQ30" s="60"/>
      <c r="AWR30" s="60"/>
      <c r="AWS30" s="60"/>
      <c r="AWT30" s="60"/>
      <c r="AWU30" s="60"/>
      <c r="AWV30" s="60"/>
      <c r="AWW30" s="60"/>
      <c r="AWX30" s="60"/>
      <c r="AWY30" s="60"/>
      <c r="AWZ30" s="60"/>
      <c r="AXA30" s="60"/>
      <c r="AXB30" s="60"/>
      <c r="AXC30" s="60"/>
      <c r="AXD30" s="60"/>
      <c r="AXE30" s="60"/>
      <c r="AXF30" s="60"/>
      <c r="AXG30" s="60"/>
      <c r="AXH30" s="60"/>
      <c r="AXI30" s="60"/>
      <c r="AXJ30" s="60"/>
      <c r="AXK30" s="60"/>
      <c r="AXL30" s="60"/>
      <c r="AXM30" s="60"/>
      <c r="AXN30" s="60"/>
      <c r="AXO30" s="60"/>
      <c r="AXP30" s="60"/>
      <c r="AXQ30" s="60"/>
      <c r="AXR30" s="60"/>
      <c r="AXS30" s="60"/>
      <c r="AXT30" s="60"/>
      <c r="AXU30" s="60"/>
      <c r="AXV30" s="60"/>
      <c r="AXW30" s="60"/>
      <c r="AXX30" s="60"/>
      <c r="AXY30" s="60"/>
      <c r="AXZ30" s="60"/>
      <c r="AYA30" s="60"/>
      <c r="AYB30" s="60"/>
      <c r="AYC30" s="60"/>
      <c r="AYD30" s="60"/>
      <c r="AYE30" s="60"/>
      <c r="AYF30" s="60"/>
      <c r="AYG30" s="60"/>
      <c r="AYH30" s="60"/>
      <c r="AYI30" s="60"/>
      <c r="AYJ30" s="60"/>
      <c r="AYK30" s="60"/>
      <c r="AYL30" s="60"/>
      <c r="AYM30" s="60"/>
      <c r="AYN30" s="60"/>
      <c r="AYO30" s="60"/>
      <c r="AYP30" s="60"/>
      <c r="AYQ30" s="60"/>
      <c r="AYR30" s="60"/>
      <c r="AYS30" s="60"/>
      <c r="AYT30" s="60"/>
      <c r="AYU30" s="60"/>
      <c r="AYV30" s="60"/>
      <c r="AYW30" s="60"/>
      <c r="AYX30" s="60"/>
      <c r="AYY30" s="60"/>
      <c r="AYZ30" s="60"/>
      <c r="AZA30" s="60"/>
      <c r="AZB30" s="60"/>
      <c r="AZC30" s="60"/>
      <c r="AZD30" s="60"/>
      <c r="AZE30" s="60"/>
      <c r="AZF30" s="60"/>
      <c r="AZG30" s="60"/>
      <c r="AZH30" s="60"/>
      <c r="AZI30" s="60"/>
      <c r="AZJ30" s="60"/>
      <c r="AZK30" s="60"/>
      <c r="AZL30" s="60"/>
      <c r="AZM30" s="60"/>
      <c r="AZN30" s="60"/>
      <c r="AZO30" s="60"/>
      <c r="AZP30" s="60"/>
      <c r="AZQ30" s="60"/>
      <c r="AZR30" s="60"/>
      <c r="AZS30" s="60"/>
      <c r="AZT30" s="60"/>
      <c r="AZU30" s="60"/>
      <c r="AZV30" s="60"/>
      <c r="AZW30" s="60"/>
      <c r="AZX30" s="60"/>
      <c r="AZY30" s="60"/>
      <c r="AZZ30" s="60"/>
      <c r="BAA30" s="60"/>
      <c r="BAB30" s="60"/>
      <c r="BAC30" s="60"/>
      <c r="BAD30" s="60"/>
      <c r="BAE30" s="60"/>
      <c r="BAF30" s="60"/>
      <c r="BAG30" s="60"/>
      <c r="BAH30" s="60"/>
      <c r="BAI30" s="60"/>
      <c r="BAJ30" s="60"/>
      <c r="BAK30" s="60"/>
      <c r="BAL30" s="60"/>
      <c r="BAM30" s="60"/>
      <c r="BAN30" s="60"/>
      <c r="BAO30" s="60"/>
      <c r="BAP30" s="60"/>
      <c r="BAQ30" s="60"/>
      <c r="BAR30" s="60"/>
      <c r="BAS30" s="60"/>
      <c r="BAT30" s="60"/>
      <c r="BAU30" s="60"/>
      <c r="BAV30" s="60"/>
      <c r="BAW30" s="60"/>
      <c r="BAX30" s="60"/>
      <c r="BAY30" s="60"/>
      <c r="BAZ30" s="60"/>
      <c r="BBA30" s="60"/>
      <c r="BBB30" s="60"/>
      <c r="BBC30" s="60"/>
      <c r="BBD30" s="60"/>
      <c r="BBE30" s="60"/>
      <c r="BBF30" s="60"/>
      <c r="BBG30" s="60"/>
      <c r="BBH30" s="60"/>
      <c r="BBI30" s="60"/>
      <c r="BBJ30" s="60"/>
      <c r="BBK30" s="60"/>
      <c r="BBL30" s="60"/>
      <c r="BBM30" s="60"/>
      <c r="BBN30" s="60"/>
      <c r="BBO30" s="60"/>
      <c r="BBP30" s="60"/>
      <c r="BBQ30" s="60"/>
      <c r="BBR30" s="60"/>
      <c r="BBS30" s="60"/>
      <c r="BBT30" s="60"/>
      <c r="BBU30" s="60"/>
      <c r="BBV30" s="60"/>
      <c r="BBW30" s="60"/>
      <c r="BBX30" s="60"/>
      <c r="BBY30" s="60"/>
      <c r="BBZ30" s="60"/>
      <c r="BCA30" s="60"/>
      <c r="BCB30" s="60"/>
      <c r="BCC30" s="60"/>
      <c r="BCD30" s="60"/>
      <c r="BCE30" s="60"/>
      <c r="BCF30" s="60"/>
      <c r="BCG30" s="60"/>
      <c r="BCH30" s="60"/>
      <c r="BCI30" s="60"/>
      <c r="BCJ30" s="60"/>
      <c r="BCK30" s="60"/>
      <c r="BCL30" s="60"/>
      <c r="BCM30" s="60"/>
      <c r="BCN30" s="60"/>
      <c r="BCO30" s="60"/>
      <c r="BCP30" s="60"/>
      <c r="BCQ30" s="60"/>
      <c r="BCR30" s="60"/>
      <c r="BCS30" s="60"/>
      <c r="BCT30" s="60"/>
      <c r="BCU30" s="60"/>
      <c r="BCV30" s="60"/>
      <c r="BCW30" s="60"/>
      <c r="BCX30" s="60"/>
      <c r="BCY30" s="60"/>
      <c r="BCZ30" s="60"/>
      <c r="BDA30" s="60"/>
      <c r="BDB30" s="60"/>
      <c r="BDC30" s="60"/>
      <c r="BDD30" s="60"/>
      <c r="BDE30" s="60"/>
      <c r="BDF30" s="60"/>
      <c r="BDG30" s="60"/>
      <c r="BDH30" s="60"/>
      <c r="BDI30" s="60"/>
      <c r="BDJ30" s="60"/>
      <c r="BDK30" s="60"/>
      <c r="BDL30" s="60"/>
      <c r="BDM30" s="60"/>
      <c r="BDN30" s="60"/>
      <c r="BDO30" s="60"/>
      <c r="BDP30" s="60"/>
      <c r="BDQ30" s="60"/>
      <c r="BDR30" s="60"/>
      <c r="BDS30" s="60"/>
      <c r="BDT30" s="60"/>
      <c r="BDU30" s="60"/>
      <c r="BDV30" s="60"/>
      <c r="BDW30" s="60"/>
      <c r="BDX30" s="60"/>
      <c r="BDY30" s="60"/>
      <c r="BDZ30" s="60"/>
      <c r="BEA30" s="60"/>
      <c r="BEB30" s="60"/>
      <c r="BEC30" s="60"/>
      <c r="BED30" s="60"/>
      <c r="BEE30" s="60"/>
      <c r="BEF30" s="60"/>
      <c r="BEG30" s="60"/>
      <c r="BEH30" s="60"/>
      <c r="BEI30" s="60"/>
      <c r="BEJ30" s="60"/>
      <c r="BEK30" s="60"/>
      <c r="BEL30" s="60"/>
      <c r="BEM30" s="60"/>
      <c r="BEN30" s="60"/>
      <c r="BEO30" s="60"/>
      <c r="BEP30" s="60"/>
      <c r="BEQ30" s="60"/>
      <c r="BER30" s="60"/>
      <c r="BES30" s="60"/>
      <c r="BET30" s="60"/>
      <c r="BEU30" s="60"/>
      <c r="BEV30" s="60"/>
      <c r="BEW30" s="60"/>
      <c r="BEX30" s="60"/>
      <c r="BEY30" s="60"/>
      <c r="BEZ30" s="60"/>
      <c r="BFA30" s="60"/>
      <c r="BFB30" s="60"/>
      <c r="BFC30" s="60"/>
      <c r="BFD30" s="60"/>
      <c r="BFE30" s="60"/>
      <c r="BFF30" s="60"/>
      <c r="BFG30" s="60"/>
      <c r="BFH30" s="60"/>
      <c r="BFI30" s="60"/>
      <c r="BFJ30" s="60"/>
      <c r="BFK30" s="60"/>
      <c r="BFL30" s="60"/>
      <c r="BFM30" s="60"/>
      <c r="BFN30" s="60"/>
      <c r="BFO30" s="60"/>
      <c r="BFP30" s="60"/>
      <c r="BFQ30" s="60"/>
      <c r="BFR30" s="60"/>
      <c r="BFS30" s="60"/>
      <c r="BFT30" s="60"/>
      <c r="BFU30" s="60"/>
      <c r="BFV30" s="60"/>
      <c r="BFW30" s="60"/>
      <c r="BFX30" s="60"/>
      <c r="BFY30" s="60"/>
      <c r="BFZ30" s="60"/>
      <c r="BGA30" s="60"/>
      <c r="BGB30" s="60"/>
      <c r="BGC30" s="60"/>
      <c r="BGD30" s="60"/>
      <c r="BGE30" s="60"/>
      <c r="BGF30" s="60"/>
      <c r="BGG30" s="60"/>
      <c r="BGH30" s="60"/>
      <c r="BGI30" s="60"/>
      <c r="BGJ30" s="60"/>
      <c r="BGK30" s="60"/>
      <c r="BGL30" s="60"/>
      <c r="BGM30" s="60"/>
      <c r="BGN30" s="60"/>
      <c r="BGO30" s="60"/>
      <c r="BGP30" s="60"/>
      <c r="BGQ30" s="60"/>
      <c r="BGR30" s="60"/>
      <c r="BGS30" s="60"/>
      <c r="BGT30" s="60"/>
      <c r="BGU30" s="60"/>
      <c r="BGV30" s="60"/>
      <c r="BGW30" s="60"/>
      <c r="BGX30" s="60"/>
      <c r="BGY30" s="60"/>
      <c r="BGZ30" s="60"/>
      <c r="BHA30" s="60"/>
      <c r="BHB30" s="60"/>
      <c r="BHC30" s="60"/>
      <c r="BHD30" s="60"/>
      <c r="BHE30" s="60"/>
      <c r="BHF30" s="60"/>
      <c r="BHG30" s="60"/>
      <c r="BHH30" s="60"/>
      <c r="BHI30" s="60"/>
      <c r="BHJ30" s="60"/>
      <c r="BHK30" s="60"/>
      <c r="BHL30" s="60"/>
      <c r="BHM30" s="60"/>
      <c r="BHN30" s="60"/>
      <c r="BHO30" s="60"/>
      <c r="BHP30" s="60"/>
      <c r="BHQ30" s="60"/>
      <c r="BHR30" s="60"/>
      <c r="BHS30" s="60"/>
      <c r="BHT30" s="60"/>
      <c r="BHU30" s="60"/>
      <c r="BHV30" s="60"/>
      <c r="BHW30" s="60"/>
      <c r="BHX30" s="60"/>
      <c r="BHY30" s="60"/>
      <c r="BHZ30" s="60"/>
      <c r="BIA30" s="60"/>
      <c r="BIB30" s="60"/>
      <c r="BIC30" s="60"/>
      <c r="BID30" s="60"/>
      <c r="BIE30" s="60"/>
      <c r="BIF30" s="60"/>
      <c r="BIG30" s="60"/>
      <c r="BIH30" s="60"/>
      <c r="BII30" s="60"/>
      <c r="BIJ30" s="60"/>
      <c r="BIK30" s="60"/>
      <c r="BIL30" s="60"/>
      <c r="BIM30" s="60"/>
      <c r="BIN30" s="60"/>
      <c r="BIO30" s="60"/>
      <c r="BIP30" s="60"/>
      <c r="BIQ30" s="60"/>
      <c r="BIR30" s="60"/>
      <c r="BIS30" s="60"/>
      <c r="BIT30" s="60"/>
      <c r="BIU30" s="60"/>
      <c r="BIV30" s="60"/>
      <c r="BIW30" s="60"/>
      <c r="BIX30" s="60"/>
      <c r="BIY30" s="60"/>
      <c r="BIZ30" s="60"/>
      <c r="BJA30" s="60"/>
      <c r="BJB30" s="60"/>
      <c r="BJC30" s="60"/>
      <c r="BJD30" s="60"/>
      <c r="BJE30" s="60"/>
      <c r="BJF30" s="60"/>
      <c r="BJG30" s="60"/>
      <c r="BJH30" s="60"/>
      <c r="BJI30" s="60"/>
      <c r="BJJ30" s="60"/>
      <c r="BJK30" s="60"/>
      <c r="BJL30" s="60"/>
      <c r="BJM30" s="60"/>
      <c r="BJN30" s="60"/>
      <c r="BJO30" s="60"/>
      <c r="BJP30" s="60"/>
      <c r="BJQ30" s="60"/>
      <c r="BJR30" s="60"/>
      <c r="BJS30" s="60"/>
      <c r="BJT30" s="60"/>
      <c r="BJU30" s="60"/>
      <c r="BJV30" s="60"/>
      <c r="BJW30" s="60"/>
      <c r="BJX30" s="60"/>
      <c r="BJY30" s="60"/>
      <c r="BJZ30" s="60"/>
      <c r="BKA30" s="60"/>
      <c r="BKB30" s="60"/>
      <c r="BKC30" s="60"/>
      <c r="BKD30" s="60"/>
      <c r="BKE30" s="60"/>
      <c r="BKF30" s="60"/>
      <c r="BKG30" s="60"/>
      <c r="BKH30" s="60"/>
      <c r="BKI30" s="60"/>
      <c r="BKJ30" s="60"/>
      <c r="BKK30" s="60"/>
      <c r="BKL30" s="60"/>
      <c r="BKM30" s="60"/>
      <c r="BKN30" s="60"/>
      <c r="BKO30" s="60"/>
      <c r="BKP30" s="60"/>
      <c r="BKQ30" s="60"/>
      <c r="BKR30" s="60"/>
      <c r="BKS30" s="60"/>
      <c r="BKT30" s="60"/>
      <c r="BKU30" s="60"/>
      <c r="BKV30" s="60"/>
      <c r="BKW30" s="60"/>
      <c r="BKX30" s="60"/>
      <c r="BKY30" s="60"/>
      <c r="BKZ30" s="60"/>
      <c r="BLA30" s="60"/>
      <c r="BLB30" s="60"/>
      <c r="BLC30" s="60"/>
      <c r="BLD30" s="60"/>
      <c r="BLE30" s="60"/>
      <c r="BLF30" s="60"/>
      <c r="BLG30" s="60"/>
      <c r="BLH30" s="60"/>
      <c r="BLI30" s="60"/>
      <c r="BLJ30" s="60"/>
      <c r="BLK30" s="60"/>
      <c r="BLL30" s="60"/>
      <c r="BLM30" s="60"/>
      <c r="BLN30" s="60"/>
      <c r="BLO30" s="60"/>
      <c r="BLP30" s="60"/>
      <c r="BLQ30" s="60"/>
      <c r="BLR30" s="60"/>
      <c r="BLS30" s="60"/>
      <c r="BLT30" s="60"/>
      <c r="BLU30" s="60"/>
      <c r="BLV30" s="60"/>
      <c r="BLW30" s="60"/>
      <c r="BLX30" s="60"/>
      <c r="BLY30" s="60"/>
      <c r="BLZ30" s="60"/>
      <c r="BMA30" s="60"/>
      <c r="BMB30" s="60"/>
      <c r="BMC30" s="60"/>
      <c r="BMD30" s="60"/>
      <c r="BME30" s="60"/>
      <c r="BMF30" s="60"/>
      <c r="BMG30" s="60"/>
      <c r="BMH30" s="60"/>
      <c r="BMI30" s="60"/>
      <c r="BMJ30" s="60"/>
      <c r="BMK30" s="60"/>
      <c r="BML30" s="60"/>
      <c r="BMM30" s="60"/>
      <c r="BMN30" s="60"/>
      <c r="BMO30" s="60"/>
      <c r="BMP30" s="60"/>
      <c r="BMQ30" s="60"/>
      <c r="BMR30" s="60"/>
      <c r="BMS30" s="60"/>
      <c r="BMT30" s="60"/>
      <c r="BMU30" s="60"/>
      <c r="BMV30" s="60"/>
      <c r="BMW30" s="60"/>
      <c r="BMX30" s="60"/>
      <c r="BMY30" s="60"/>
      <c r="BMZ30" s="60"/>
      <c r="BNA30" s="60"/>
      <c r="BNB30" s="60"/>
      <c r="BNC30" s="60"/>
      <c r="BND30" s="60"/>
      <c r="BNE30" s="60"/>
      <c r="BNF30" s="60"/>
      <c r="BNG30" s="60"/>
      <c r="BNH30" s="60"/>
      <c r="BNI30" s="60"/>
      <c r="BNJ30" s="60"/>
      <c r="BNK30" s="60"/>
      <c r="BNL30" s="60"/>
      <c r="BNM30" s="60"/>
      <c r="BNN30" s="60"/>
      <c r="BNO30" s="60"/>
      <c r="BNP30" s="60"/>
      <c r="BNQ30" s="60"/>
      <c r="BNR30" s="60"/>
      <c r="BNS30" s="60"/>
      <c r="BNT30" s="60"/>
      <c r="BNU30" s="60"/>
      <c r="BNV30" s="60"/>
      <c r="BNW30" s="60"/>
      <c r="BNX30" s="60"/>
      <c r="BNY30" s="60"/>
      <c r="BNZ30" s="60"/>
      <c r="BOA30" s="60"/>
      <c r="BOB30" s="60"/>
      <c r="BOC30" s="60"/>
      <c r="BOD30" s="60"/>
      <c r="BOE30" s="60"/>
      <c r="BOF30" s="60"/>
      <c r="BOG30" s="60"/>
      <c r="BOH30" s="60"/>
      <c r="BOI30" s="60"/>
      <c r="BOJ30" s="60"/>
      <c r="BOK30" s="60"/>
      <c r="BOL30" s="60"/>
      <c r="BOM30" s="60"/>
      <c r="BON30" s="60"/>
      <c r="BOO30" s="60"/>
      <c r="BOP30" s="60"/>
      <c r="BOQ30" s="60"/>
      <c r="BOR30" s="60"/>
      <c r="BOS30" s="60"/>
      <c r="BOT30" s="60"/>
      <c r="BOU30" s="60"/>
      <c r="BOV30" s="60"/>
      <c r="BOW30" s="60"/>
      <c r="BOX30" s="60"/>
      <c r="BOY30" s="60"/>
      <c r="BOZ30" s="60"/>
      <c r="BPA30" s="60"/>
      <c r="BPB30" s="60"/>
      <c r="BPC30" s="60"/>
      <c r="BPD30" s="60"/>
      <c r="BPE30" s="60"/>
      <c r="BPF30" s="60"/>
      <c r="BPG30" s="60"/>
      <c r="BPH30" s="60"/>
      <c r="BPI30" s="60"/>
      <c r="BPJ30" s="60"/>
      <c r="BPK30" s="60"/>
      <c r="BPL30" s="60"/>
      <c r="BPM30" s="60"/>
      <c r="BPN30" s="60"/>
      <c r="BPO30" s="60"/>
      <c r="BPP30" s="60"/>
      <c r="BPQ30" s="60"/>
      <c r="BPR30" s="60"/>
      <c r="BPS30" s="60"/>
      <c r="BPT30" s="60"/>
      <c r="BPU30" s="60"/>
      <c r="BPV30" s="60"/>
      <c r="BPW30" s="60"/>
      <c r="BPX30" s="60"/>
      <c r="BPY30" s="60"/>
      <c r="BPZ30" s="60"/>
      <c r="BQA30" s="60"/>
      <c r="BQB30" s="60"/>
      <c r="BQC30" s="60"/>
      <c r="BQD30" s="60"/>
      <c r="BQE30" s="60"/>
      <c r="BQF30" s="60"/>
      <c r="BQG30" s="60"/>
      <c r="BQH30" s="60"/>
      <c r="BQI30" s="60"/>
      <c r="BQJ30" s="60"/>
      <c r="BQK30" s="60"/>
      <c r="BQL30" s="60"/>
      <c r="BQM30" s="60"/>
      <c r="BQN30" s="60"/>
      <c r="BQO30" s="60"/>
      <c r="BQP30" s="60"/>
      <c r="BQQ30" s="60"/>
      <c r="BQR30" s="60"/>
      <c r="BQS30" s="60"/>
      <c r="BQT30" s="60"/>
      <c r="BQU30" s="60"/>
      <c r="BQV30" s="60"/>
      <c r="BQW30" s="60"/>
      <c r="BQX30" s="60"/>
      <c r="BQY30" s="60"/>
      <c r="BQZ30" s="60"/>
      <c r="BRA30" s="60"/>
      <c r="BRB30" s="60"/>
      <c r="BRC30" s="60"/>
      <c r="BRD30" s="60"/>
      <c r="BRE30" s="60"/>
      <c r="BRF30" s="60"/>
      <c r="BRG30" s="60"/>
      <c r="BRH30" s="60"/>
      <c r="BRI30" s="60"/>
      <c r="BRJ30" s="60"/>
      <c r="BRK30" s="60"/>
      <c r="BRL30" s="60"/>
      <c r="BRM30" s="60"/>
      <c r="BRN30" s="60"/>
      <c r="BRO30" s="60"/>
      <c r="BRP30" s="60"/>
      <c r="BRQ30" s="60"/>
      <c r="BRR30" s="60"/>
      <c r="BRS30" s="60"/>
      <c r="BRT30" s="60"/>
      <c r="BRU30" s="60"/>
      <c r="BRV30" s="60"/>
      <c r="BRW30" s="60"/>
      <c r="BRX30" s="60"/>
      <c r="BRY30" s="60"/>
      <c r="BRZ30" s="60"/>
      <c r="BSA30" s="60"/>
      <c r="BSB30" s="60"/>
      <c r="BSC30" s="60"/>
      <c r="BSD30" s="60"/>
      <c r="BSE30" s="60"/>
      <c r="BSF30" s="60"/>
      <c r="BSG30" s="60"/>
      <c r="BSH30" s="60"/>
      <c r="BSI30" s="60"/>
      <c r="BSJ30" s="60"/>
      <c r="BSK30" s="60"/>
      <c r="BSL30" s="60"/>
      <c r="BSM30" s="60"/>
      <c r="BSN30" s="60"/>
      <c r="BSO30" s="60"/>
      <c r="BSP30" s="60"/>
      <c r="BSQ30" s="60"/>
      <c r="BSR30" s="60"/>
      <c r="BSS30" s="60"/>
      <c r="BST30" s="60"/>
      <c r="BSU30" s="60"/>
      <c r="BSV30" s="60"/>
      <c r="BSW30" s="60"/>
      <c r="BSX30" s="60"/>
      <c r="BSY30" s="60"/>
      <c r="BSZ30" s="60"/>
      <c r="BTA30" s="60"/>
      <c r="BTB30" s="60"/>
      <c r="BTC30" s="60"/>
      <c r="BTD30" s="60"/>
      <c r="BTE30" s="60"/>
      <c r="BTF30" s="60"/>
      <c r="BTG30" s="60"/>
      <c r="BTH30" s="60"/>
      <c r="BTI30" s="60"/>
      <c r="BTJ30" s="60"/>
      <c r="BTK30" s="60"/>
      <c r="BTL30" s="60"/>
      <c r="BTM30" s="60"/>
      <c r="BTN30" s="60"/>
      <c r="BTO30" s="60"/>
      <c r="BTP30" s="60"/>
      <c r="BTQ30" s="60"/>
      <c r="BTR30" s="60"/>
      <c r="BTS30" s="60"/>
      <c r="BTT30" s="60"/>
      <c r="BTU30" s="60"/>
      <c r="BTV30" s="60"/>
      <c r="BTW30" s="60"/>
      <c r="BTX30" s="60"/>
      <c r="BTY30" s="60"/>
      <c r="BTZ30" s="60"/>
      <c r="BUA30" s="60"/>
      <c r="BUB30" s="60"/>
      <c r="BUC30" s="60"/>
      <c r="BUD30" s="60"/>
      <c r="BUE30" s="60"/>
      <c r="BUF30" s="60"/>
      <c r="BUG30" s="60"/>
      <c r="BUH30" s="60"/>
      <c r="BUI30" s="60"/>
      <c r="BUJ30" s="60"/>
      <c r="BUK30" s="60"/>
      <c r="BUL30" s="60"/>
      <c r="BUM30" s="60"/>
      <c r="BUN30" s="60"/>
      <c r="BUO30" s="60"/>
      <c r="BUP30" s="60"/>
      <c r="BUQ30" s="60"/>
      <c r="BUR30" s="60"/>
      <c r="BUS30" s="60"/>
      <c r="BUT30" s="60"/>
      <c r="BUU30" s="60"/>
      <c r="BUV30" s="60"/>
      <c r="BUW30" s="60"/>
      <c r="BUX30" s="60"/>
      <c r="BUY30" s="60"/>
      <c r="BUZ30" s="60"/>
      <c r="BVA30" s="60"/>
      <c r="BVB30" s="60"/>
      <c r="BVC30" s="60"/>
      <c r="BVD30" s="60"/>
      <c r="BVE30" s="60"/>
      <c r="BVF30" s="60"/>
      <c r="BVG30" s="60"/>
      <c r="BVH30" s="60"/>
      <c r="BVI30" s="60"/>
      <c r="BVJ30" s="60"/>
      <c r="BVK30" s="60"/>
      <c r="BVL30" s="60"/>
      <c r="BVM30" s="60"/>
      <c r="BVN30" s="60"/>
      <c r="BVO30" s="60"/>
      <c r="BVP30" s="60"/>
      <c r="BVQ30" s="60"/>
      <c r="BVR30" s="60"/>
      <c r="BVS30" s="60"/>
      <c r="BVT30" s="60"/>
      <c r="BVU30" s="60"/>
      <c r="BVV30" s="60"/>
      <c r="BVW30" s="60"/>
      <c r="BVX30" s="60"/>
      <c r="BVY30" s="60"/>
      <c r="BVZ30" s="60"/>
      <c r="BWA30" s="60"/>
      <c r="BWB30" s="60"/>
      <c r="BWC30" s="60"/>
      <c r="BWD30" s="60"/>
      <c r="BWE30" s="60"/>
      <c r="BWF30" s="60"/>
      <c r="BWG30" s="60"/>
      <c r="BWH30" s="60"/>
      <c r="BWI30" s="60"/>
      <c r="BWJ30" s="60"/>
      <c r="BWK30" s="60"/>
      <c r="BWL30" s="60"/>
    </row>
    <row r="31" spans="1:1962">
      <c r="A31" s="62"/>
      <c r="B31" s="62"/>
      <c r="C31" s="62"/>
      <c r="D31" s="62"/>
      <c r="E31" s="69"/>
    </row>
    <row r="32" spans="1:1962">
      <c r="A32" s="62"/>
      <c r="B32" s="62"/>
      <c r="C32" s="62"/>
      <c r="D32" s="62"/>
      <c r="E32" s="69"/>
    </row>
    <row r="33" spans="1:5">
      <c r="A33" s="62"/>
      <c r="B33" s="62"/>
      <c r="C33" s="62"/>
      <c r="D33" s="62"/>
      <c r="E33" s="69"/>
    </row>
    <row r="34" spans="1:5">
      <c r="A34" s="62"/>
      <c r="B34" s="62"/>
      <c r="C34" s="62"/>
      <c r="D34" s="62"/>
      <c r="E34" s="69"/>
    </row>
    <row r="35" spans="1:5">
      <c r="A35" s="62"/>
      <c r="B35" s="62"/>
      <c r="C35" s="62"/>
      <c r="D35" s="62"/>
      <c r="E35" s="69"/>
    </row>
    <row r="36" spans="1:5">
      <c r="A36" s="62"/>
      <c r="B36" s="62"/>
      <c r="C36" s="62"/>
      <c r="D36" s="62"/>
      <c r="E36" s="69"/>
    </row>
    <row r="37" spans="1:5">
      <c r="A37" s="62"/>
      <c r="B37" s="62"/>
      <c r="C37" s="62"/>
      <c r="D37" s="62"/>
      <c r="E37" s="69"/>
    </row>
    <row r="38" spans="1:5">
      <c r="A38" s="62"/>
      <c r="B38" s="62"/>
      <c r="C38" s="62"/>
      <c r="D38" s="62"/>
      <c r="E38" s="69"/>
    </row>
    <row r="39" spans="1:5">
      <c r="A39" s="62"/>
      <c r="B39" s="62"/>
      <c r="C39" s="62"/>
      <c r="D39" s="62"/>
      <c r="E39" s="69"/>
    </row>
    <row r="40" spans="1:5">
      <c r="A40" s="62"/>
      <c r="B40" s="62"/>
      <c r="C40" s="62"/>
      <c r="D40" s="62"/>
      <c r="E40" s="69"/>
    </row>
    <row r="41" spans="1:5">
      <c r="A41" s="62"/>
      <c r="B41" s="62"/>
      <c r="C41" s="62"/>
      <c r="D41" s="62"/>
      <c r="E41" s="69"/>
    </row>
    <row r="42" spans="1:5">
      <c r="A42" s="62"/>
      <c r="B42" s="62"/>
      <c r="C42" s="62"/>
      <c r="D42" s="62"/>
      <c r="E42" s="69"/>
    </row>
    <row r="43" spans="1:5">
      <c r="A43" s="62"/>
      <c r="B43" s="62"/>
      <c r="C43" s="62"/>
      <c r="D43" s="62"/>
      <c r="E43" s="69"/>
    </row>
    <row r="44" spans="1:5">
      <c r="A44" s="62"/>
      <c r="B44" s="62"/>
      <c r="C44" s="62"/>
      <c r="D44" s="62"/>
      <c r="E44" s="69"/>
    </row>
    <row r="45" spans="1:5">
      <c r="A45" s="62"/>
      <c r="B45" s="62"/>
      <c r="C45" s="62"/>
      <c r="D45" s="62"/>
      <c r="E45" s="69"/>
    </row>
    <row r="46" spans="1:5">
      <c r="A46" s="62"/>
      <c r="B46" s="62"/>
      <c r="C46" s="62"/>
      <c r="D46" s="62"/>
      <c r="E46" s="69"/>
    </row>
    <row r="47" spans="1:5">
      <c r="A47" s="62"/>
      <c r="B47" s="62"/>
      <c r="C47" s="62"/>
      <c r="D47" s="62"/>
      <c r="E47" s="69"/>
    </row>
    <row r="48" spans="1:5">
      <c r="A48" s="62"/>
      <c r="B48" s="62"/>
      <c r="C48" s="62"/>
      <c r="D48" s="62"/>
      <c r="E48" s="69"/>
    </row>
    <row r="49" spans="1:5">
      <c r="A49" s="62"/>
      <c r="B49" s="62"/>
      <c r="C49" s="62"/>
      <c r="D49" s="62"/>
      <c r="E49" s="69"/>
    </row>
    <row r="50" spans="1:5">
      <c r="A50" s="62"/>
      <c r="B50" s="62"/>
      <c r="C50" s="62"/>
      <c r="D50" s="62"/>
      <c r="E50" s="69"/>
    </row>
    <row r="51" spans="1:5">
      <c r="A51" s="62"/>
      <c r="B51" s="62"/>
      <c r="C51" s="62"/>
      <c r="D51" s="62"/>
      <c r="E51" s="69"/>
    </row>
    <row r="52" spans="1:5">
      <c r="A52" s="62"/>
      <c r="B52" s="62"/>
      <c r="C52" s="62"/>
      <c r="D52" s="62"/>
      <c r="E52" s="69"/>
    </row>
    <row r="53" spans="1:5">
      <c r="A53" s="62"/>
      <c r="B53" s="62"/>
      <c r="C53" s="62"/>
      <c r="D53" s="62"/>
      <c r="E53" s="69"/>
    </row>
    <row r="54" spans="1:5">
      <c r="A54" s="62"/>
      <c r="B54" s="62"/>
      <c r="C54" s="62"/>
      <c r="D54" s="62"/>
      <c r="E54" s="69"/>
    </row>
    <row r="55" spans="1:5">
      <c r="A55" s="62"/>
      <c r="B55" s="62"/>
      <c r="C55" s="62"/>
      <c r="D55" s="62"/>
      <c r="E55" s="69"/>
    </row>
    <row r="56" spans="1:5">
      <c r="A56" s="62"/>
      <c r="B56" s="62"/>
      <c r="C56" s="62"/>
      <c r="D56" s="62"/>
      <c r="E56" s="69"/>
    </row>
    <row r="57" spans="1:5">
      <c r="A57" s="62"/>
      <c r="B57" s="62"/>
      <c r="C57" s="62"/>
      <c r="D57" s="62"/>
      <c r="E57" s="69"/>
    </row>
    <row r="58" spans="1:5">
      <c r="A58" s="62"/>
      <c r="B58" s="62"/>
      <c r="C58" s="62"/>
      <c r="D58" s="62"/>
      <c r="E58" s="69"/>
    </row>
    <row r="59" spans="1:5">
      <c r="A59" s="62"/>
      <c r="B59" s="62"/>
      <c r="C59" s="62"/>
      <c r="D59" s="62"/>
      <c r="E59" s="69"/>
    </row>
    <row r="60" spans="1:5">
      <c r="A60" s="62"/>
      <c r="B60" s="62"/>
      <c r="C60" s="62"/>
      <c r="D60" s="62"/>
      <c r="E60" s="69"/>
    </row>
    <row r="61" spans="1:5">
      <c r="A61" s="62"/>
      <c r="B61" s="62"/>
      <c r="C61" s="62"/>
      <c r="D61" s="62"/>
      <c r="E61" s="69"/>
    </row>
    <row r="62" spans="1:5">
      <c r="A62" s="62"/>
      <c r="B62" s="62"/>
      <c r="C62" s="62"/>
      <c r="D62" s="62"/>
      <c r="E62" s="69"/>
    </row>
    <row r="63" spans="1:5">
      <c r="A63" s="62"/>
      <c r="B63" s="62"/>
      <c r="C63" s="62"/>
      <c r="D63" s="62"/>
      <c r="E63" s="69"/>
    </row>
    <row r="64" spans="1:5">
      <c r="A64" s="62"/>
      <c r="B64" s="62"/>
      <c r="C64" s="62"/>
      <c r="D64" s="62"/>
      <c r="E64" s="69"/>
    </row>
    <row r="65" spans="1:5">
      <c r="A65" s="62"/>
      <c r="B65" s="62"/>
      <c r="C65" s="62"/>
      <c r="D65" s="62"/>
      <c r="E65" s="69"/>
    </row>
    <row r="66" spans="1:5">
      <c r="A66" s="62"/>
      <c r="B66" s="62"/>
      <c r="C66" s="62"/>
      <c r="D66" s="62"/>
      <c r="E66" s="69"/>
    </row>
    <row r="67" spans="1:5">
      <c r="A67" s="62"/>
      <c r="B67" s="62"/>
      <c r="C67" s="62"/>
      <c r="D67" s="62"/>
      <c r="E67" s="69"/>
    </row>
    <row r="68" spans="1:5">
      <c r="A68" s="62"/>
      <c r="B68" s="62"/>
      <c r="C68" s="62"/>
      <c r="D68" s="62"/>
      <c r="E68" s="69"/>
    </row>
    <row r="69" spans="1:5">
      <c r="A69" s="62"/>
      <c r="B69" s="62"/>
      <c r="C69" s="62"/>
      <c r="D69" s="62"/>
      <c r="E69" s="69"/>
    </row>
    <row r="70" spans="1:5">
      <c r="A70" s="62"/>
      <c r="B70" s="62"/>
      <c r="C70" s="62"/>
      <c r="D70" s="62"/>
      <c r="E70" s="69"/>
    </row>
    <row r="71" spans="1:5">
      <c r="A71" s="62"/>
      <c r="B71" s="62"/>
      <c r="C71" s="62"/>
      <c r="D71" s="62"/>
      <c r="E71" s="69"/>
    </row>
    <row r="72" spans="1:5">
      <c r="A72" s="62"/>
      <c r="B72" s="62"/>
      <c r="C72" s="62"/>
      <c r="D72" s="62"/>
      <c r="E72" s="69"/>
    </row>
    <row r="73" spans="1:5">
      <c r="A73" s="62"/>
      <c r="B73" s="62"/>
      <c r="C73" s="62"/>
      <c r="D73" s="62"/>
      <c r="E73" s="69"/>
    </row>
    <row r="74" spans="1:5">
      <c r="A74" s="62"/>
      <c r="B74" s="62"/>
      <c r="C74" s="62"/>
      <c r="D74" s="62"/>
      <c r="E74" s="69"/>
    </row>
    <row r="75" spans="1:5">
      <c r="A75" s="62"/>
      <c r="B75" s="62"/>
      <c r="C75" s="62"/>
      <c r="D75" s="62"/>
      <c r="E75" s="69"/>
    </row>
    <row r="76" spans="1:5">
      <c r="A76" s="62"/>
      <c r="B76" s="62"/>
      <c r="C76" s="62"/>
      <c r="D76" s="62"/>
      <c r="E76" s="69"/>
    </row>
    <row r="77" spans="1:5">
      <c r="A77" s="62"/>
      <c r="B77" s="62"/>
      <c r="C77" s="62"/>
      <c r="D77" s="62"/>
      <c r="E77" s="69"/>
    </row>
    <row r="78" spans="1:5">
      <c r="A78" s="62"/>
      <c r="B78" s="62"/>
      <c r="C78" s="62"/>
      <c r="D78" s="62"/>
      <c r="E78" s="69"/>
    </row>
    <row r="79" spans="1:5">
      <c r="A79" s="62"/>
      <c r="B79" s="62"/>
      <c r="C79" s="62"/>
      <c r="D79" s="62"/>
      <c r="E79" s="69"/>
    </row>
    <row r="80" spans="1:5">
      <c r="A80" s="62"/>
      <c r="B80" s="62"/>
      <c r="C80" s="62"/>
      <c r="D80" s="62"/>
      <c r="E80" s="69"/>
    </row>
    <row r="81" spans="1:5">
      <c r="A81" s="62"/>
      <c r="B81" s="62"/>
      <c r="C81" s="62"/>
      <c r="D81" s="62"/>
      <c r="E81" s="69"/>
    </row>
    <row r="82" spans="1:5">
      <c r="A82" s="62"/>
      <c r="B82" s="62"/>
      <c r="C82" s="62"/>
      <c r="D82" s="62"/>
      <c r="E82" s="69"/>
    </row>
    <row r="83" spans="1:5">
      <c r="A83" s="62"/>
      <c r="B83" s="62"/>
      <c r="C83" s="62"/>
      <c r="D83" s="62"/>
      <c r="E83" s="69"/>
    </row>
    <row r="84" spans="1:5">
      <c r="A84" s="62"/>
      <c r="B84" s="62"/>
      <c r="C84" s="62"/>
      <c r="D84" s="62"/>
      <c r="E84" s="69"/>
    </row>
    <row r="85" spans="1:5">
      <c r="A85" s="62"/>
      <c r="B85" s="62"/>
      <c r="C85" s="62"/>
      <c r="D85" s="62"/>
      <c r="E85" s="69"/>
    </row>
    <row r="86" spans="1:5">
      <c r="A86" s="62"/>
      <c r="B86" s="62"/>
      <c r="C86" s="62"/>
      <c r="D86" s="62"/>
      <c r="E86" s="69"/>
    </row>
    <row r="87" spans="1:5">
      <c r="A87" s="62"/>
      <c r="B87" s="62"/>
      <c r="C87" s="62"/>
      <c r="D87" s="62"/>
      <c r="E87" s="69"/>
    </row>
    <row r="88" spans="1:5">
      <c r="A88" s="62"/>
      <c r="B88" s="62"/>
      <c r="C88" s="62"/>
      <c r="D88" s="62"/>
      <c r="E88" s="69"/>
    </row>
    <row r="89" spans="1:5">
      <c r="A89" s="62"/>
      <c r="B89" s="62"/>
      <c r="C89" s="62"/>
      <c r="D89" s="62"/>
      <c r="E89" s="69"/>
    </row>
    <row r="90" spans="1:5">
      <c r="A90" s="62"/>
      <c r="B90" s="62"/>
      <c r="C90" s="62"/>
      <c r="D90" s="62"/>
      <c r="E90" s="69"/>
    </row>
    <row r="91" spans="1:5">
      <c r="A91" s="62"/>
      <c r="B91" s="62"/>
      <c r="C91" s="62"/>
      <c r="D91" s="62"/>
      <c r="E91" s="69"/>
    </row>
    <row r="92" spans="1:5">
      <c r="A92" s="62"/>
      <c r="B92" s="62"/>
      <c r="C92" s="62"/>
      <c r="D92" s="62"/>
      <c r="E92" s="69"/>
    </row>
    <row r="93" spans="1:5">
      <c r="A93" s="62"/>
      <c r="B93" s="62"/>
      <c r="C93" s="62"/>
      <c r="D93" s="62"/>
      <c r="E93" s="69"/>
    </row>
    <row r="94" spans="1:5">
      <c r="A94" s="62"/>
      <c r="B94" s="62"/>
      <c r="C94" s="62"/>
      <c r="D94" s="62"/>
      <c r="E94" s="69"/>
    </row>
    <row r="95" spans="1:5">
      <c r="A95" s="62"/>
      <c r="B95" s="62"/>
      <c r="C95" s="62"/>
      <c r="D95" s="62"/>
      <c r="E95" s="69"/>
    </row>
    <row r="96" spans="1:5">
      <c r="A96" s="62"/>
      <c r="B96" s="62"/>
      <c r="C96" s="62"/>
      <c r="D96" s="62"/>
      <c r="E96" s="69"/>
    </row>
    <row r="97" spans="1:5">
      <c r="A97" s="62"/>
      <c r="B97" s="62"/>
      <c r="C97" s="62"/>
      <c r="D97" s="62"/>
      <c r="E97" s="69"/>
    </row>
    <row r="98" spans="1:5">
      <c r="A98" s="62"/>
      <c r="B98" s="62"/>
      <c r="C98" s="62"/>
      <c r="D98" s="62"/>
      <c r="E98" s="69"/>
    </row>
    <row r="99" spans="1:5">
      <c r="A99" s="62"/>
      <c r="B99" s="62"/>
      <c r="C99" s="62"/>
      <c r="D99" s="62"/>
      <c r="E99" s="69"/>
    </row>
    <row r="100" spans="1:5">
      <c r="A100" s="62"/>
      <c r="B100" s="62"/>
      <c r="C100" s="62"/>
      <c r="D100" s="62"/>
      <c r="E100" s="69"/>
    </row>
    <row r="101" spans="1:5">
      <c r="A101" s="62"/>
      <c r="B101" s="62"/>
      <c r="C101" s="62"/>
      <c r="D101" s="62"/>
      <c r="E101" s="69"/>
    </row>
    <row r="102" spans="1:5">
      <c r="A102" s="62"/>
      <c r="B102" s="62"/>
      <c r="C102" s="62"/>
      <c r="D102" s="62"/>
      <c r="E102" s="69"/>
    </row>
    <row r="103" spans="1:5">
      <c r="A103" s="62"/>
      <c r="B103" s="62"/>
      <c r="C103" s="62"/>
      <c r="D103" s="62"/>
      <c r="E103" s="69"/>
    </row>
    <row r="104" spans="1:5">
      <c r="A104" s="62"/>
      <c r="B104" s="62"/>
      <c r="C104" s="62"/>
      <c r="D104" s="62"/>
      <c r="E104" s="69"/>
    </row>
    <row r="105" spans="1:5">
      <c r="A105" s="62"/>
      <c r="B105" s="62"/>
      <c r="C105" s="62"/>
      <c r="D105" s="62"/>
      <c r="E105" s="69"/>
    </row>
    <row r="106" spans="1:5">
      <c r="A106" s="62"/>
      <c r="B106" s="62"/>
      <c r="C106" s="62"/>
      <c r="D106" s="62"/>
      <c r="E106" s="69"/>
    </row>
    <row r="107" spans="1:5">
      <c r="A107" s="62"/>
      <c r="B107" s="62"/>
      <c r="C107" s="62"/>
      <c r="D107" s="62"/>
      <c r="E107" s="69"/>
    </row>
    <row r="108" spans="1:5">
      <c r="A108" s="62"/>
      <c r="B108" s="62"/>
      <c r="C108" s="62"/>
      <c r="D108" s="62"/>
      <c r="E108" s="69"/>
    </row>
    <row r="109" spans="1:5">
      <c r="A109" s="62"/>
      <c r="B109" s="62"/>
      <c r="C109" s="62"/>
      <c r="D109" s="62"/>
      <c r="E109" s="69"/>
    </row>
    <row r="110" spans="1:5">
      <c r="A110" s="62"/>
      <c r="B110" s="62"/>
      <c r="C110" s="62"/>
      <c r="D110" s="62"/>
      <c r="E110" s="69"/>
    </row>
    <row r="111" spans="1:5">
      <c r="A111" s="62"/>
      <c r="B111" s="62"/>
      <c r="C111" s="62"/>
      <c r="D111" s="62"/>
      <c r="E111" s="69"/>
    </row>
    <row r="112" spans="1:5">
      <c r="A112" s="62"/>
      <c r="B112" s="62"/>
      <c r="C112" s="62"/>
      <c r="D112" s="62"/>
      <c r="E112" s="69"/>
    </row>
    <row r="113" spans="1:5">
      <c r="A113" s="62"/>
      <c r="B113" s="62"/>
      <c r="C113" s="62"/>
      <c r="D113" s="62"/>
      <c r="E113" s="69"/>
    </row>
    <row r="114" spans="1:5">
      <c r="A114" s="62"/>
      <c r="B114" s="62"/>
      <c r="C114" s="62"/>
      <c r="D114" s="62"/>
      <c r="E114" s="69"/>
    </row>
    <row r="115" spans="1:5">
      <c r="A115" s="62"/>
      <c r="B115" s="62"/>
      <c r="C115" s="62"/>
      <c r="D115" s="62"/>
      <c r="E115" s="69"/>
    </row>
    <row r="116" spans="1:5">
      <c r="A116" s="62"/>
      <c r="B116" s="62"/>
      <c r="C116" s="62"/>
      <c r="D116" s="62"/>
      <c r="E116" s="69"/>
    </row>
    <row r="117" spans="1:5">
      <c r="A117" s="62"/>
      <c r="B117" s="62"/>
      <c r="C117" s="62"/>
      <c r="D117" s="62"/>
      <c r="E117" s="69"/>
    </row>
    <row r="118" spans="1:5">
      <c r="A118" s="62"/>
      <c r="B118" s="62"/>
      <c r="C118" s="62"/>
      <c r="D118" s="62"/>
      <c r="E118" s="69"/>
    </row>
    <row r="119" spans="1:5">
      <c r="A119" s="62"/>
      <c r="B119" s="62"/>
      <c r="C119" s="62"/>
      <c r="D119" s="62"/>
      <c r="E119" s="69"/>
    </row>
    <row r="120" spans="1:5">
      <c r="A120" s="62"/>
      <c r="B120" s="62"/>
      <c r="C120" s="62"/>
      <c r="D120" s="62"/>
      <c r="E120" s="69"/>
    </row>
    <row r="121" spans="1:5">
      <c r="A121" s="62"/>
      <c r="B121" s="62"/>
      <c r="C121" s="62"/>
      <c r="D121" s="62"/>
      <c r="E121" s="69"/>
    </row>
    <row r="122" spans="1:5">
      <c r="A122" s="62"/>
      <c r="B122" s="62"/>
      <c r="C122" s="62"/>
      <c r="D122" s="62"/>
      <c r="E122" s="69"/>
    </row>
    <row r="123" spans="1:5">
      <c r="A123" s="62"/>
      <c r="B123" s="62"/>
      <c r="C123" s="62"/>
      <c r="D123" s="62"/>
      <c r="E123" s="69"/>
    </row>
    <row r="124" spans="1:5">
      <c r="A124" s="62"/>
      <c r="B124" s="62"/>
      <c r="C124" s="62"/>
      <c r="D124" s="62"/>
      <c r="E124" s="69"/>
    </row>
    <row r="125" spans="1:5">
      <c r="A125" s="62"/>
      <c r="B125" s="62"/>
      <c r="C125" s="62"/>
      <c r="D125" s="62"/>
      <c r="E125" s="69"/>
    </row>
    <row r="126" spans="1:5">
      <c r="A126" s="62"/>
      <c r="B126" s="62"/>
      <c r="C126" s="62"/>
      <c r="D126" s="62"/>
      <c r="E126" s="69"/>
    </row>
    <row r="127" spans="1:5">
      <c r="A127" s="62"/>
      <c r="B127" s="62"/>
      <c r="C127" s="62"/>
      <c r="D127" s="62"/>
      <c r="E127" s="69"/>
    </row>
    <row r="128" spans="1:5">
      <c r="A128" s="62"/>
      <c r="B128" s="62"/>
      <c r="C128" s="62"/>
      <c r="D128" s="62"/>
      <c r="E128" s="69"/>
    </row>
    <row r="129" spans="1:5">
      <c r="A129" s="62"/>
      <c r="B129" s="62"/>
      <c r="C129" s="62"/>
      <c r="D129" s="62"/>
      <c r="E129" s="69"/>
    </row>
    <row r="130" spans="1:5">
      <c r="A130" s="62"/>
      <c r="B130" s="62"/>
      <c r="C130" s="62"/>
      <c r="D130" s="62"/>
      <c r="E130" s="69"/>
    </row>
    <row r="131" spans="1:5">
      <c r="A131" s="62"/>
      <c r="B131" s="62"/>
      <c r="C131" s="62"/>
      <c r="D131" s="62"/>
      <c r="E131" s="69"/>
    </row>
    <row r="132" spans="1:5">
      <c r="A132" s="62"/>
      <c r="B132" s="62"/>
      <c r="C132" s="62"/>
      <c r="D132" s="62"/>
      <c r="E132" s="69"/>
    </row>
    <row r="133" spans="1:5">
      <c r="A133" s="62"/>
      <c r="B133" s="62"/>
      <c r="C133" s="62"/>
      <c r="D133" s="62"/>
      <c r="E133" s="69"/>
    </row>
    <row r="134" spans="1:5">
      <c r="A134" s="62"/>
      <c r="B134" s="62"/>
      <c r="C134" s="62"/>
      <c r="D134" s="62"/>
      <c r="E134" s="69"/>
    </row>
    <row r="135" spans="1:5">
      <c r="A135" s="62"/>
      <c r="B135" s="62"/>
      <c r="C135" s="62"/>
      <c r="D135" s="62"/>
      <c r="E135" s="69"/>
    </row>
    <row r="136" spans="1:5">
      <c r="A136" s="62"/>
      <c r="B136" s="62"/>
      <c r="C136" s="62"/>
      <c r="D136" s="62"/>
      <c r="E136" s="69"/>
    </row>
    <row r="137" spans="1:5">
      <c r="A137" s="62"/>
      <c r="B137" s="62"/>
      <c r="C137" s="62"/>
      <c r="D137" s="62"/>
      <c r="E137" s="69"/>
    </row>
    <row r="138" spans="1:5">
      <c r="A138" s="62"/>
      <c r="B138" s="62"/>
      <c r="C138" s="62"/>
      <c r="D138" s="62"/>
      <c r="E138" s="69"/>
    </row>
    <row r="139" spans="1:5">
      <c r="A139" s="62"/>
      <c r="B139" s="62"/>
      <c r="C139" s="62"/>
      <c r="D139" s="62"/>
      <c r="E139" s="69"/>
    </row>
    <row r="140" spans="1:5">
      <c r="A140" s="62"/>
      <c r="B140" s="62"/>
      <c r="C140" s="62"/>
      <c r="D140" s="62"/>
      <c r="E140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66" zoomScaleNormal="66" workbookViewId="0">
      <selection activeCell="Y2" sqref="Y2"/>
    </sheetView>
  </sheetViews>
  <sheetFormatPr defaultRowHeight="15"/>
  <cols>
    <col min="2" max="2" width="14.5703125" customWidth="1"/>
    <col min="3" max="3" width="7.140625" customWidth="1"/>
    <col min="4" max="4" width="6.5703125" customWidth="1"/>
    <col min="5" max="5" width="7.7109375" customWidth="1"/>
    <col min="6" max="6" width="7" customWidth="1"/>
  </cols>
  <sheetData>
    <row r="1" spans="1:13" ht="111.75" customHeight="1">
      <c r="A1" t="s">
        <v>49</v>
      </c>
      <c r="C1" s="22" t="s">
        <v>50</v>
      </c>
      <c r="D1" s="22" t="s">
        <v>51</v>
      </c>
      <c r="E1" s="22" t="s">
        <v>52</v>
      </c>
      <c r="F1" s="22" t="s">
        <v>53</v>
      </c>
      <c r="H1" s="22" t="s">
        <v>50</v>
      </c>
      <c r="I1" s="22" t="s">
        <v>51</v>
      </c>
      <c r="J1" s="22" t="s">
        <v>52</v>
      </c>
      <c r="K1" s="22" t="s">
        <v>53</v>
      </c>
      <c r="M1" s="22" t="s">
        <v>55</v>
      </c>
    </row>
    <row r="2" spans="1:13">
      <c r="B2" t="s">
        <v>54</v>
      </c>
      <c r="C2">
        <v>10</v>
      </c>
      <c r="D2">
        <v>20</v>
      </c>
      <c r="E2">
        <v>100</v>
      </c>
      <c r="F2">
        <v>1</v>
      </c>
    </row>
    <row r="3" spans="1:13">
      <c r="A3" t="s">
        <v>5</v>
      </c>
      <c r="B3" t="s">
        <v>4</v>
      </c>
    </row>
    <row r="4" spans="1:13">
      <c r="A4" t="s">
        <v>6</v>
      </c>
      <c r="B4" t="s">
        <v>23</v>
      </c>
      <c r="C4">
        <v>10</v>
      </c>
      <c r="D4">
        <v>19</v>
      </c>
      <c r="E4">
        <v>93</v>
      </c>
      <c r="F4">
        <v>1</v>
      </c>
      <c r="H4" s="23">
        <f>C4/C$2</f>
        <v>1</v>
      </c>
      <c r="I4" s="23">
        <f t="shared" ref="I4:K19" si="0">D4/D$2</f>
        <v>0.95</v>
      </c>
      <c r="J4" s="23">
        <f t="shared" si="0"/>
        <v>0.93</v>
      </c>
      <c r="K4" s="23">
        <f t="shared" si="0"/>
        <v>1</v>
      </c>
      <c r="M4" s="23" t="b">
        <f>OR(H4&lt;0.5,I4&lt;0.5,J4&lt;0.5,K4&lt;0.5)</f>
        <v>0</v>
      </c>
    </row>
    <row r="5" spans="1:13">
      <c r="A5" t="s">
        <v>7</v>
      </c>
      <c r="B5" t="s">
        <v>24</v>
      </c>
      <c r="C5">
        <v>9</v>
      </c>
      <c r="D5">
        <v>20</v>
      </c>
      <c r="E5">
        <v>100</v>
      </c>
      <c r="F5">
        <v>1</v>
      </c>
      <c r="H5" s="23">
        <f t="shared" ref="H5:H20" si="1">C5/C$2</f>
        <v>0.9</v>
      </c>
      <c r="I5" s="23">
        <f t="shared" si="0"/>
        <v>1</v>
      </c>
      <c r="J5" s="23">
        <f t="shared" si="0"/>
        <v>1</v>
      </c>
      <c r="K5" s="23">
        <f t="shared" si="0"/>
        <v>1</v>
      </c>
      <c r="M5" s="23" t="b">
        <f t="shared" ref="M5:M20" si="2">OR(H5&lt;0.5,I5&lt;0.5,J5&lt;0.5,K5&lt;0.5)</f>
        <v>0</v>
      </c>
    </row>
    <row r="6" spans="1:13">
      <c r="A6" t="s">
        <v>8</v>
      </c>
      <c r="B6" t="s">
        <v>25</v>
      </c>
      <c r="C6">
        <v>8</v>
      </c>
      <c r="D6">
        <v>17</v>
      </c>
      <c r="E6">
        <v>82</v>
      </c>
      <c r="F6">
        <v>1</v>
      </c>
      <c r="H6" s="23">
        <f t="shared" si="1"/>
        <v>0.8</v>
      </c>
      <c r="I6" s="23">
        <f t="shared" si="0"/>
        <v>0.85</v>
      </c>
      <c r="J6" s="23">
        <f t="shared" si="0"/>
        <v>0.82</v>
      </c>
      <c r="K6" s="23">
        <f t="shared" si="0"/>
        <v>1</v>
      </c>
      <c r="M6" s="23" t="b">
        <f t="shared" si="2"/>
        <v>0</v>
      </c>
    </row>
    <row r="7" spans="1:13">
      <c r="A7" t="s">
        <v>9</v>
      </c>
      <c r="B7" t="s">
        <v>26</v>
      </c>
      <c r="C7">
        <v>9</v>
      </c>
      <c r="D7">
        <v>10</v>
      </c>
      <c r="E7">
        <v>73</v>
      </c>
      <c r="F7">
        <v>1</v>
      </c>
      <c r="H7" s="23">
        <f t="shared" si="1"/>
        <v>0.9</v>
      </c>
      <c r="I7" s="23">
        <f t="shared" si="0"/>
        <v>0.5</v>
      </c>
      <c r="J7" s="23">
        <f t="shared" si="0"/>
        <v>0.73</v>
      </c>
      <c r="K7" s="23">
        <f t="shared" si="0"/>
        <v>1</v>
      </c>
      <c r="M7" s="23" t="b">
        <f t="shared" si="2"/>
        <v>0</v>
      </c>
    </row>
    <row r="8" spans="1:13">
      <c r="A8" t="s">
        <v>10</v>
      </c>
      <c r="B8" t="s">
        <v>27</v>
      </c>
      <c r="C8">
        <v>10</v>
      </c>
      <c r="D8">
        <v>20</v>
      </c>
      <c r="E8">
        <v>59</v>
      </c>
      <c r="F8">
        <v>1</v>
      </c>
      <c r="H8" s="23">
        <f t="shared" si="1"/>
        <v>1</v>
      </c>
      <c r="I8" s="23">
        <f t="shared" si="0"/>
        <v>1</v>
      </c>
      <c r="J8" s="23">
        <f t="shared" si="0"/>
        <v>0.59</v>
      </c>
      <c r="K8" s="23">
        <f t="shared" si="0"/>
        <v>1</v>
      </c>
      <c r="M8" s="23" t="b">
        <f t="shared" si="2"/>
        <v>0</v>
      </c>
    </row>
    <row r="9" spans="1:13">
      <c r="A9" t="s">
        <v>11</v>
      </c>
      <c r="B9" t="s">
        <v>28</v>
      </c>
      <c r="C9">
        <v>9</v>
      </c>
      <c r="D9">
        <v>17</v>
      </c>
      <c r="E9">
        <v>100</v>
      </c>
      <c r="F9">
        <v>1</v>
      </c>
      <c r="H9" s="23">
        <f t="shared" si="1"/>
        <v>0.9</v>
      </c>
      <c r="I9" s="23">
        <f t="shared" si="0"/>
        <v>0.85</v>
      </c>
      <c r="J9" s="23">
        <f t="shared" si="0"/>
        <v>1</v>
      </c>
      <c r="K9" s="23">
        <f t="shared" si="0"/>
        <v>1</v>
      </c>
      <c r="M9" s="23" t="b">
        <f t="shared" si="2"/>
        <v>0</v>
      </c>
    </row>
    <row r="10" spans="1:13">
      <c r="A10" t="s">
        <v>12</v>
      </c>
      <c r="B10" t="s">
        <v>29</v>
      </c>
      <c r="C10">
        <v>8</v>
      </c>
      <c r="D10">
        <v>20</v>
      </c>
      <c r="E10">
        <v>100</v>
      </c>
      <c r="F10">
        <v>0</v>
      </c>
      <c r="H10" s="23">
        <f t="shared" si="1"/>
        <v>0.8</v>
      </c>
      <c r="I10" s="23">
        <f t="shared" si="0"/>
        <v>1</v>
      </c>
      <c r="J10" s="23">
        <f t="shared" si="0"/>
        <v>1</v>
      </c>
      <c r="K10" s="23">
        <f t="shared" si="0"/>
        <v>0</v>
      </c>
      <c r="M10" s="23" t="b">
        <f t="shared" si="2"/>
        <v>1</v>
      </c>
    </row>
    <row r="11" spans="1:13">
      <c r="A11" t="s">
        <v>13</v>
      </c>
      <c r="B11" t="s">
        <v>30</v>
      </c>
      <c r="C11">
        <v>5</v>
      </c>
      <c r="D11">
        <v>6</v>
      </c>
      <c r="E11">
        <v>100</v>
      </c>
      <c r="F11">
        <v>1</v>
      </c>
      <c r="H11" s="23">
        <f t="shared" si="1"/>
        <v>0.5</v>
      </c>
      <c r="I11" s="23">
        <f t="shared" si="0"/>
        <v>0.3</v>
      </c>
      <c r="J11" s="23">
        <f t="shared" si="0"/>
        <v>1</v>
      </c>
      <c r="K11" s="23">
        <f t="shared" si="0"/>
        <v>1</v>
      </c>
      <c r="M11" s="23" t="b">
        <f t="shared" si="2"/>
        <v>1</v>
      </c>
    </row>
    <row r="12" spans="1:13">
      <c r="A12" t="s">
        <v>14</v>
      </c>
      <c r="B12" t="s">
        <v>31</v>
      </c>
      <c r="C12">
        <v>10</v>
      </c>
      <c r="D12">
        <v>20</v>
      </c>
      <c r="E12">
        <v>67</v>
      </c>
      <c r="F12">
        <v>1</v>
      </c>
      <c r="H12" s="23">
        <f t="shared" si="1"/>
        <v>1</v>
      </c>
      <c r="I12" s="23">
        <f t="shared" si="0"/>
        <v>1</v>
      </c>
      <c r="J12" s="23">
        <f t="shared" si="0"/>
        <v>0.67</v>
      </c>
      <c r="K12" s="23">
        <f t="shared" si="0"/>
        <v>1</v>
      </c>
      <c r="M12" s="23" t="b">
        <f t="shared" si="2"/>
        <v>0</v>
      </c>
    </row>
    <row r="13" spans="1:13">
      <c r="A13" t="s">
        <v>15</v>
      </c>
      <c r="B13" t="s">
        <v>32</v>
      </c>
      <c r="C13">
        <v>9</v>
      </c>
      <c r="D13">
        <v>20</v>
      </c>
      <c r="E13">
        <v>70</v>
      </c>
      <c r="F13">
        <v>1</v>
      </c>
      <c r="H13" s="23">
        <f t="shared" si="1"/>
        <v>0.9</v>
      </c>
      <c r="I13" s="23">
        <f t="shared" si="0"/>
        <v>1</v>
      </c>
      <c r="J13" s="23">
        <f t="shared" si="0"/>
        <v>0.7</v>
      </c>
      <c r="K13" s="23">
        <f t="shared" si="0"/>
        <v>1</v>
      </c>
      <c r="M13" s="23" t="b">
        <f t="shared" si="2"/>
        <v>0</v>
      </c>
    </row>
    <row r="14" spans="1:13">
      <c r="A14" t="s">
        <v>16</v>
      </c>
      <c r="B14" t="s">
        <v>33</v>
      </c>
      <c r="C14">
        <v>10</v>
      </c>
      <c r="D14">
        <v>19</v>
      </c>
      <c r="E14">
        <v>80</v>
      </c>
      <c r="F14">
        <v>1</v>
      </c>
      <c r="H14" s="23">
        <f t="shared" si="1"/>
        <v>1</v>
      </c>
      <c r="I14" s="23">
        <f t="shared" si="0"/>
        <v>0.95</v>
      </c>
      <c r="J14" s="23">
        <f t="shared" si="0"/>
        <v>0.8</v>
      </c>
      <c r="K14" s="23">
        <f t="shared" si="0"/>
        <v>1</v>
      </c>
      <c r="M14" s="23" t="b">
        <f t="shared" si="2"/>
        <v>0</v>
      </c>
    </row>
    <row r="15" spans="1:13">
      <c r="A15" t="s">
        <v>17</v>
      </c>
      <c r="B15" t="s">
        <v>34</v>
      </c>
      <c r="C15">
        <v>8</v>
      </c>
      <c r="D15">
        <v>17</v>
      </c>
      <c r="E15">
        <v>90</v>
      </c>
      <c r="F15">
        <v>1</v>
      </c>
      <c r="H15" s="23">
        <f t="shared" si="1"/>
        <v>0.8</v>
      </c>
      <c r="I15" s="23">
        <f t="shared" si="0"/>
        <v>0.85</v>
      </c>
      <c r="J15" s="23">
        <f t="shared" si="0"/>
        <v>0.9</v>
      </c>
      <c r="K15" s="23">
        <f t="shared" si="0"/>
        <v>1</v>
      </c>
      <c r="M15" s="23" t="b">
        <f t="shared" si="2"/>
        <v>0</v>
      </c>
    </row>
    <row r="16" spans="1:13">
      <c r="A16" t="s">
        <v>18</v>
      </c>
      <c r="B16" t="s">
        <v>35</v>
      </c>
      <c r="C16">
        <v>9</v>
      </c>
      <c r="D16">
        <v>19</v>
      </c>
      <c r="E16">
        <v>45</v>
      </c>
      <c r="F16">
        <v>0</v>
      </c>
      <c r="H16" s="23">
        <f t="shared" si="1"/>
        <v>0.9</v>
      </c>
      <c r="I16" s="23">
        <f t="shared" si="0"/>
        <v>0.95</v>
      </c>
      <c r="J16" s="23">
        <f t="shared" si="0"/>
        <v>0.45</v>
      </c>
      <c r="K16" s="23">
        <f t="shared" si="0"/>
        <v>0</v>
      </c>
      <c r="M16" s="23" t="b">
        <f t="shared" si="2"/>
        <v>1</v>
      </c>
    </row>
    <row r="17" spans="1:13">
      <c r="A17" t="s">
        <v>19</v>
      </c>
      <c r="B17" t="s">
        <v>36</v>
      </c>
      <c r="C17">
        <v>7</v>
      </c>
      <c r="D17">
        <v>20</v>
      </c>
      <c r="E17">
        <v>90</v>
      </c>
      <c r="F17">
        <v>1</v>
      </c>
      <c r="H17" s="23">
        <f t="shared" si="1"/>
        <v>0.7</v>
      </c>
      <c r="I17" s="23">
        <f t="shared" si="0"/>
        <v>1</v>
      </c>
      <c r="J17" s="23">
        <f t="shared" si="0"/>
        <v>0.9</v>
      </c>
      <c r="K17" s="23">
        <f t="shared" si="0"/>
        <v>1</v>
      </c>
      <c r="M17" s="23" t="b">
        <f t="shared" si="2"/>
        <v>0</v>
      </c>
    </row>
    <row r="18" spans="1:13">
      <c r="A18" t="s">
        <v>20</v>
      </c>
      <c r="B18" t="s">
        <v>37</v>
      </c>
      <c r="C18">
        <v>10</v>
      </c>
      <c r="D18">
        <v>10</v>
      </c>
      <c r="E18">
        <v>80</v>
      </c>
      <c r="F18">
        <v>1</v>
      </c>
      <c r="H18" s="23">
        <f t="shared" si="1"/>
        <v>1</v>
      </c>
      <c r="I18" s="23">
        <f t="shared" si="0"/>
        <v>0.5</v>
      </c>
      <c r="J18" s="23">
        <f t="shared" si="0"/>
        <v>0.8</v>
      </c>
      <c r="K18" s="23">
        <f t="shared" si="0"/>
        <v>1</v>
      </c>
      <c r="M18" s="23" t="b">
        <f t="shared" si="2"/>
        <v>0</v>
      </c>
    </row>
    <row r="19" spans="1:13">
      <c r="A19" t="s">
        <v>21</v>
      </c>
      <c r="B19" t="s">
        <v>38</v>
      </c>
      <c r="C19">
        <v>11</v>
      </c>
      <c r="D19">
        <v>20</v>
      </c>
      <c r="E19">
        <v>69</v>
      </c>
      <c r="F19">
        <v>1</v>
      </c>
      <c r="H19" s="23">
        <f t="shared" si="1"/>
        <v>1.1000000000000001</v>
      </c>
      <c r="I19" s="23">
        <f t="shared" si="0"/>
        <v>1</v>
      </c>
      <c r="J19" s="23">
        <f t="shared" si="0"/>
        <v>0.69</v>
      </c>
      <c r="K19" s="23">
        <f t="shared" si="0"/>
        <v>1</v>
      </c>
      <c r="M19" s="23" t="b">
        <f t="shared" si="2"/>
        <v>0</v>
      </c>
    </row>
    <row r="20" spans="1:13">
      <c r="A20" t="s">
        <v>22</v>
      </c>
      <c r="B20" t="s">
        <v>39</v>
      </c>
      <c r="C20">
        <v>10</v>
      </c>
      <c r="D20">
        <v>14</v>
      </c>
      <c r="E20">
        <v>90</v>
      </c>
      <c r="F20">
        <v>1</v>
      </c>
      <c r="H20" s="23">
        <f t="shared" si="1"/>
        <v>1</v>
      </c>
      <c r="I20" s="23">
        <f t="shared" ref="I20" si="3">D20/D$2</f>
        <v>0.7</v>
      </c>
      <c r="J20" s="23">
        <f t="shared" ref="J20" si="4">E20/E$2</f>
        <v>0.9</v>
      </c>
      <c r="K20" s="23">
        <f t="shared" ref="K20" si="5">F20/F$2</f>
        <v>1</v>
      </c>
      <c r="M20" s="23" t="b">
        <f t="shared" si="2"/>
        <v>0</v>
      </c>
    </row>
    <row r="22" spans="1:13">
      <c r="A22" t="s">
        <v>56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3">
        <f>MAX(H4:H20)</f>
        <v>1.1000000000000001</v>
      </c>
      <c r="I22" s="23">
        <f t="shared" ref="I22:K22" si="7">MAX(I4:I20)</f>
        <v>1</v>
      </c>
      <c r="J22" s="23">
        <f t="shared" si="7"/>
        <v>1</v>
      </c>
      <c r="K22" s="23">
        <f t="shared" si="7"/>
        <v>1</v>
      </c>
    </row>
    <row r="23" spans="1:13">
      <c r="A23" t="s">
        <v>57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3">
        <f>MIN(H4:H20)</f>
        <v>0.5</v>
      </c>
      <c r="I23" s="23">
        <f t="shared" ref="I23:K23" si="9">MIN(I4:I20)</f>
        <v>0.3</v>
      </c>
      <c r="J23" s="23">
        <f t="shared" si="9"/>
        <v>0.45</v>
      </c>
      <c r="K23" s="23">
        <f t="shared" si="9"/>
        <v>0</v>
      </c>
    </row>
    <row r="24" spans="1:13">
      <c r="A24" t="s">
        <v>42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3">
        <f>AVERAGE(H4:H20)</f>
        <v>0.89411764705882346</v>
      </c>
      <c r="I24" s="23">
        <f t="shared" ref="I24:K24" si="11">AVERAGE(I4:I20)</f>
        <v>0.84705882352941153</v>
      </c>
      <c r="J24" s="23">
        <f t="shared" si="11"/>
        <v>0.81647058823529417</v>
      </c>
      <c r="K24" s="23">
        <f t="shared" si="11"/>
        <v>0.88235294117647056</v>
      </c>
    </row>
  </sheetData>
  <conditionalFormatting sqref="C3:C20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D20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:E20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20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50%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6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" sqref="B1"/>
    </sheetView>
  </sheetViews>
  <sheetFormatPr defaultRowHeight="15"/>
  <cols>
    <col min="1" max="1" width="16.42578125" customWidth="1"/>
    <col min="2" max="3" width="12.28515625" customWidth="1"/>
  </cols>
  <sheetData>
    <row r="1" spans="1:12">
      <c r="A1" t="s">
        <v>58</v>
      </c>
    </row>
    <row r="4" spans="1:12">
      <c r="A4" t="s">
        <v>59</v>
      </c>
      <c r="B4" s="24" t="s">
        <v>3</v>
      </c>
      <c r="C4" s="24">
        <v>3</v>
      </c>
      <c r="D4" s="25" t="s">
        <v>65</v>
      </c>
      <c r="E4" s="25">
        <v>5</v>
      </c>
      <c r="F4" s="26" t="s">
        <v>66</v>
      </c>
      <c r="G4" s="26">
        <v>4</v>
      </c>
      <c r="H4" s="27" t="s">
        <v>67</v>
      </c>
      <c r="I4" s="27">
        <v>3</v>
      </c>
      <c r="J4" s="3" t="s">
        <v>68</v>
      </c>
      <c r="K4" s="3">
        <v>1</v>
      </c>
      <c r="L4" t="s">
        <v>43</v>
      </c>
    </row>
    <row r="5" spans="1:12">
      <c r="A5" t="s">
        <v>60</v>
      </c>
      <c r="B5" s="24">
        <v>1</v>
      </c>
      <c r="C5" s="24">
        <f>C$4*B5</f>
        <v>3</v>
      </c>
      <c r="D5" s="25">
        <v>5</v>
      </c>
      <c r="E5" s="25">
        <f>E$4*D5</f>
        <v>25</v>
      </c>
      <c r="F5" s="26">
        <v>1</v>
      </c>
      <c r="G5" s="26">
        <f>G$4*F5</f>
        <v>4</v>
      </c>
      <c r="H5" s="27">
        <v>4</v>
      </c>
      <c r="I5" s="27">
        <f>I$4*H5</f>
        <v>12</v>
      </c>
      <c r="J5" s="3">
        <v>5</v>
      </c>
      <c r="K5" s="3">
        <f>K$4*J5</f>
        <v>5</v>
      </c>
      <c r="L5">
        <f>SUM(C5,E5,G5,I5,K5)</f>
        <v>49</v>
      </c>
    </row>
    <row r="6" spans="1:12">
      <c r="A6" t="s">
        <v>61</v>
      </c>
      <c r="B6" s="24">
        <v>4</v>
      </c>
      <c r="C6" s="24">
        <f t="shared" ref="C6:C9" si="0">C$4*B6</f>
        <v>12</v>
      </c>
      <c r="D6" s="25">
        <v>4</v>
      </c>
      <c r="E6" s="25">
        <f t="shared" ref="E6:G9" si="1">E$4*D6</f>
        <v>20</v>
      </c>
      <c r="F6" s="26">
        <v>3</v>
      </c>
      <c r="G6" s="26">
        <f t="shared" si="1"/>
        <v>12</v>
      </c>
      <c r="H6" s="27">
        <v>2</v>
      </c>
      <c r="I6" s="27">
        <f t="shared" ref="I6" si="2">I$4*H6</f>
        <v>6</v>
      </c>
      <c r="J6" s="3">
        <v>1</v>
      </c>
      <c r="K6" s="3">
        <f t="shared" ref="K6" si="3">K$4*J6</f>
        <v>1</v>
      </c>
      <c r="L6">
        <f t="shared" ref="L6:L9" si="4">SUM(C6,E6,G6,I6,K6)</f>
        <v>51</v>
      </c>
    </row>
    <row r="7" spans="1:12">
      <c r="A7" t="s">
        <v>62</v>
      </c>
      <c r="B7" s="24">
        <v>5</v>
      </c>
      <c r="C7" s="24">
        <f t="shared" si="0"/>
        <v>15</v>
      </c>
      <c r="D7" s="25">
        <v>1</v>
      </c>
      <c r="E7" s="25">
        <f t="shared" si="1"/>
        <v>5</v>
      </c>
      <c r="F7" s="26">
        <v>5</v>
      </c>
      <c r="G7" s="26">
        <f t="shared" si="1"/>
        <v>20</v>
      </c>
      <c r="H7" s="27">
        <v>3</v>
      </c>
      <c r="I7" s="27">
        <f t="shared" ref="I7" si="5">I$4*H7</f>
        <v>9</v>
      </c>
      <c r="J7" s="3">
        <v>3</v>
      </c>
      <c r="K7" s="3">
        <f t="shared" ref="K7" si="6">K$4*J7</f>
        <v>3</v>
      </c>
      <c r="L7">
        <f t="shared" si="4"/>
        <v>52</v>
      </c>
    </row>
    <row r="8" spans="1:12">
      <c r="A8" t="s">
        <v>63</v>
      </c>
      <c r="B8" s="24">
        <v>3</v>
      </c>
      <c r="C8" s="24">
        <f t="shared" si="0"/>
        <v>9</v>
      </c>
      <c r="D8" s="25">
        <v>5</v>
      </c>
      <c r="E8" s="25">
        <f t="shared" si="1"/>
        <v>25</v>
      </c>
      <c r="F8" s="26">
        <v>4</v>
      </c>
      <c r="G8" s="26">
        <f t="shared" si="1"/>
        <v>16</v>
      </c>
      <c r="H8" s="27">
        <v>4</v>
      </c>
      <c r="I8" s="27">
        <f t="shared" ref="I8" si="7">I$4*H8</f>
        <v>12</v>
      </c>
      <c r="J8" s="3">
        <v>3</v>
      </c>
      <c r="K8" s="3">
        <f t="shared" ref="K8" si="8">K$4*J8</f>
        <v>3</v>
      </c>
      <c r="L8">
        <f t="shared" si="4"/>
        <v>65</v>
      </c>
    </row>
    <row r="9" spans="1:12">
      <c r="A9" t="s">
        <v>64</v>
      </c>
      <c r="B9" s="24">
        <v>3</v>
      </c>
      <c r="C9" s="24">
        <f t="shared" si="0"/>
        <v>9</v>
      </c>
      <c r="D9" s="25">
        <v>5</v>
      </c>
      <c r="E9" s="25">
        <f t="shared" si="1"/>
        <v>25</v>
      </c>
      <c r="F9" s="26">
        <v>2</v>
      </c>
      <c r="G9" s="26">
        <f t="shared" si="1"/>
        <v>8</v>
      </c>
      <c r="H9" s="27">
        <v>2</v>
      </c>
      <c r="I9" s="27">
        <f t="shared" ref="I9" si="9">I$4*H9</f>
        <v>6</v>
      </c>
      <c r="J9" s="3">
        <v>5</v>
      </c>
      <c r="K9" s="3">
        <f t="shared" ref="K9" si="10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8"/>
  <sheetViews>
    <sheetView workbookViewId="0">
      <selection activeCell="F24" sqref="F24"/>
    </sheetView>
  </sheetViews>
  <sheetFormatPr defaultRowHeight="15"/>
  <cols>
    <col min="1" max="1" width="13.140625" customWidth="1"/>
    <col min="2" max="2" width="16.28515625" bestFit="1" customWidth="1"/>
    <col min="3" max="4" width="5.5703125" customWidth="1"/>
    <col min="5" max="9" width="6.5703125" customWidth="1"/>
    <col min="10" max="11" width="7.5703125" customWidth="1"/>
    <col min="12" max="12" width="11.28515625" bestFit="1" customWidth="1"/>
  </cols>
  <sheetData>
    <row r="3" spans="1:2">
      <c r="A3" s="29" t="s">
        <v>117</v>
      </c>
      <c r="B3" t="s">
        <v>116</v>
      </c>
    </row>
    <row r="4" spans="1:2">
      <c r="A4" s="28" t="s">
        <v>106</v>
      </c>
      <c r="B4" s="30">
        <v>6003.5</v>
      </c>
    </row>
    <row r="5" spans="1:2">
      <c r="A5" s="28" t="s">
        <v>108</v>
      </c>
      <c r="B5" s="30">
        <v>2410.7000000000003</v>
      </c>
    </row>
    <row r="6" spans="1:2">
      <c r="A6" s="28" t="s">
        <v>111</v>
      </c>
      <c r="B6" s="30">
        <v>3035.3</v>
      </c>
    </row>
    <row r="7" spans="1:2">
      <c r="A7" s="28" t="s">
        <v>10</v>
      </c>
      <c r="B7" s="30">
        <v>5661.0999999999985</v>
      </c>
    </row>
    <row r="8" spans="1:2">
      <c r="A8" s="28" t="s">
        <v>118</v>
      </c>
      <c r="B8" s="30">
        <v>17110.599999999999</v>
      </c>
    </row>
  </sheetData>
  <pageMargins left="0.7" right="0.7" top="0.75" bottom="0.75" header="0.3" footer="0.3"/>
  <pageSetup paperSize="9" fitToWidth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G11" sqref="G11"/>
    </sheetView>
  </sheetViews>
  <sheetFormatPr defaultRowHeight="15"/>
  <cols>
    <col min="2" max="2" width="13.140625" customWidth="1"/>
    <col min="3" max="3" width="10.85546875" customWidth="1"/>
    <col min="4" max="4" width="19.140625" customWidth="1"/>
    <col min="5" max="5" width="13.140625" style="32" customWidth="1"/>
    <col min="6" max="6" width="13" style="32" customWidth="1"/>
    <col min="7" max="7" width="12.28515625" customWidth="1"/>
    <col min="8" max="8" width="16.5703125" style="32" customWidth="1"/>
    <col min="9" max="9" width="20" customWidth="1"/>
    <col min="10" max="10" width="13.140625" customWidth="1"/>
    <col min="11" max="11" width="15.28515625" customWidth="1"/>
  </cols>
  <sheetData>
    <row r="1" spans="1:11" s="35" customFormat="1" ht="78.75">
      <c r="A1" s="36" t="s">
        <v>69</v>
      </c>
      <c r="B1" s="36" t="s">
        <v>70</v>
      </c>
      <c r="C1" s="36" t="s">
        <v>71</v>
      </c>
      <c r="D1" s="36" t="s">
        <v>72</v>
      </c>
      <c r="E1" s="33" t="s">
        <v>73</v>
      </c>
      <c r="F1" s="33" t="s">
        <v>74</v>
      </c>
      <c r="G1" s="36" t="s">
        <v>75</v>
      </c>
      <c r="H1" s="33" t="s">
        <v>112</v>
      </c>
      <c r="I1" s="36" t="s">
        <v>4</v>
      </c>
      <c r="J1" s="36" t="s">
        <v>5</v>
      </c>
      <c r="K1" s="36" t="s">
        <v>76</v>
      </c>
    </row>
    <row r="2" spans="1:11" ht="15.75">
      <c r="A2" s="38" t="s">
        <v>77</v>
      </c>
      <c r="B2" s="39">
        <v>1001</v>
      </c>
      <c r="C2" s="37">
        <v>9822</v>
      </c>
      <c r="D2" s="37" t="s">
        <v>78</v>
      </c>
      <c r="E2" s="34">
        <v>58.3</v>
      </c>
      <c r="F2" s="31">
        <v>98.4</v>
      </c>
      <c r="G2" s="34">
        <f t="shared" ref="G2:G33" si="0">F2-E2</f>
        <v>40.100000000000009</v>
      </c>
      <c r="H2" s="34">
        <f t="shared" ref="H2:H33" si="1">IF(F2&gt;50, G2*0.2,G2*0.1)</f>
        <v>8.0200000000000014</v>
      </c>
      <c r="I2" s="37" t="s">
        <v>105</v>
      </c>
      <c r="J2" s="37" t="s">
        <v>106</v>
      </c>
      <c r="K2" s="37" t="s">
        <v>79</v>
      </c>
    </row>
    <row r="3" spans="1:11" ht="15.75">
      <c r="A3" s="38" t="s">
        <v>77</v>
      </c>
      <c r="B3" s="39">
        <v>1002</v>
      </c>
      <c r="C3" s="37">
        <v>2877</v>
      </c>
      <c r="D3" s="37" t="s">
        <v>80</v>
      </c>
      <c r="E3" s="34">
        <v>11.4</v>
      </c>
      <c r="F3" s="34">
        <v>16.3</v>
      </c>
      <c r="G3" s="34">
        <f t="shared" si="0"/>
        <v>4.9000000000000004</v>
      </c>
      <c r="H3" s="34">
        <f t="shared" si="1"/>
        <v>0.49000000000000005</v>
      </c>
      <c r="I3" s="37" t="s">
        <v>107</v>
      </c>
      <c r="J3" s="37" t="s">
        <v>108</v>
      </c>
      <c r="K3" s="37" t="s">
        <v>81</v>
      </c>
    </row>
    <row r="4" spans="1:11" ht="15.75">
      <c r="A4" s="38" t="s">
        <v>77</v>
      </c>
      <c r="B4" s="39">
        <v>1003</v>
      </c>
      <c r="C4" s="37">
        <v>2499</v>
      </c>
      <c r="D4" s="37" t="s">
        <v>82</v>
      </c>
      <c r="E4" s="34">
        <v>6.2</v>
      </c>
      <c r="F4" s="34">
        <v>9.1999999999999993</v>
      </c>
      <c r="G4" s="34">
        <f t="shared" si="0"/>
        <v>2.9999999999999991</v>
      </c>
      <c r="H4" s="34">
        <f t="shared" si="1"/>
        <v>0.29999999999999993</v>
      </c>
      <c r="I4" s="37" t="s">
        <v>109</v>
      </c>
      <c r="J4" s="37" t="s">
        <v>10</v>
      </c>
      <c r="K4" s="37" t="s">
        <v>83</v>
      </c>
    </row>
    <row r="5" spans="1:11" ht="15.75">
      <c r="A5" s="38" t="s">
        <v>77</v>
      </c>
      <c r="B5" s="39">
        <v>1004</v>
      </c>
      <c r="C5" s="37">
        <v>8722</v>
      </c>
      <c r="D5" s="37" t="s">
        <v>84</v>
      </c>
      <c r="E5" s="34">
        <v>344</v>
      </c>
      <c r="F5" s="34">
        <v>502</v>
      </c>
      <c r="G5" s="34">
        <f t="shared" si="0"/>
        <v>158</v>
      </c>
      <c r="H5" s="34">
        <f t="shared" si="1"/>
        <v>31.6</v>
      </c>
      <c r="I5" s="37" t="s">
        <v>105</v>
      </c>
      <c r="J5" s="37" t="s">
        <v>106</v>
      </c>
      <c r="K5" s="37" t="s">
        <v>83</v>
      </c>
    </row>
    <row r="6" spans="1:11" ht="15.75">
      <c r="A6" s="38" t="s">
        <v>77</v>
      </c>
      <c r="B6" s="39">
        <v>1005</v>
      </c>
      <c r="C6" s="37">
        <v>1109</v>
      </c>
      <c r="D6" s="37" t="s">
        <v>85</v>
      </c>
      <c r="E6" s="34">
        <v>3</v>
      </c>
      <c r="F6" s="34">
        <v>8</v>
      </c>
      <c r="G6" s="34">
        <f t="shared" si="0"/>
        <v>5</v>
      </c>
      <c r="H6" s="34">
        <f t="shared" si="1"/>
        <v>0.5</v>
      </c>
      <c r="I6" s="37" t="s">
        <v>109</v>
      </c>
      <c r="J6" s="37" t="s">
        <v>10</v>
      </c>
      <c r="K6" s="37" t="s">
        <v>83</v>
      </c>
    </row>
    <row r="7" spans="1:11" ht="15.75">
      <c r="A7" s="38" t="s">
        <v>77</v>
      </c>
      <c r="B7" s="39">
        <v>1006</v>
      </c>
      <c r="C7" s="37">
        <v>9822</v>
      </c>
      <c r="D7" s="37" t="s">
        <v>78</v>
      </c>
      <c r="E7" s="34">
        <v>58.3</v>
      </c>
      <c r="F7" s="34">
        <v>98.4</v>
      </c>
      <c r="G7" s="34">
        <f t="shared" si="0"/>
        <v>40.100000000000009</v>
      </c>
      <c r="H7" s="34">
        <f t="shared" si="1"/>
        <v>8.0200000000000014</v>
      </c>
      <c r="I7" s="37" t="s">
        <v>109</v>
      </c>
      <c r="J7" s="37" t="s">
        <v>10</v>
      </c>
      <c r="K7" s="37" t="s">
        <v>83</v>
      </c>
    </row>
    <row r="8" spans="1:11" ht="15.75">
      <c r="A8" s="38" t="s">
        <v>77</v>
      </c>
      <c r="B8" s="39">
        <v>1007</v>
      </c>
      <c r="C8" s="37">
        <v>1109</v>
      </c>
      <c r="D8" s="37" t="s">
        <v>85</v>
      </c>
      <c r="E8" s="34">
        <v>3</v>
      </c>
      <c r="F8" s="34">
        <v>8</v>
      </c>
      <c r="G8" s="34">
        <f t="shared" si="0"/>
        <v>5</v>
      </c>
      <c r="H8" s="34">
        <f t="shared" si="1"/>
        <v>0.5</v>
      </c>
      <c r="I8" s="37" t="s">
        <v>110</v>
      </c>
      <c r="J8" s="37" t="s">
        <v>111</v>
      </c>
      <c r="K8" s="37" t="s">
        <v>79</v>
      </c>
    </row>
    <row r="9" spans="1:11" ht="15.75">
      <c r="A9" s="38" t="s">
        <v>77</v>
      </c>
      <c r="B9" s="39">
        <v>1008</v>
      </c>
      <c r="C9" s="37">
        <v>2877</v>
      </c>
      <c r="D9" s="37" t="s">
        <v>80</v>
      </c>
      <c r="E9" s="34">
        <v>11.4</v>
      </c>
      <c r="F9" s="34">
        <v>16.3</v>
      </c>
      <c r="G9" s="34">
        <f t="shared" si="0"/>
        <v>4.9000000000000004</v>
      </c>
      <c r="H9" s="34">
        <f t="shared" si="1"/>
        <v>0.49000000000000005</v>
      </c>
      <c r="I9" s="37" t="s">
        <v>109</v>
      </c>
      <c r="J9" s="37" t="s">
        <v>10</v>
      </c>
      <c r="K9" s="37" t="s">
        <v>79</v>
      </c>
    </row>
    <row r="10" spans="1:11" ht="15.75">
      <c r="A10" s="38" t="s">
        <v>77</v>
      </c>
      <c r="B10" s="39">
        <v>1009</v>
      </c>
      <c r="C10" s="37">
        <v>1109</v>
      </c>
      <c r="D10" s="37" t="s">
        <v>85</v>
      </c>
      <c r="E10" s="34">
        <v>3</v>
      </c>
      <c r="F10" s="34">
        <v>8</v>
      </c>
      <c r="G10" s="34">
        <f t="shared" si="0"/>
        <v>5</v>
      </c>
      <c r="H10" s="34">
        <f t="shared" si="1"/>
        <v>0.5</v>
      </c>
      <c r="I10" s="37" t="s">
        <v>109</v>
      </c>
      <c r="J10" s="37" t="s">
        <v>10</v>
      </c>
      <c r="K10" s="37" t="s">
        <v>83</v>
      </c>
    </row>
    <row r="11" spans="1:11" ht="15.75">
      <c r="A11" s="38" t="s">
        <v>77</v>
      </c>
      <c r="B11" s="39">
        <v>1010</v>
      </c>
      <c r="C11" s="37">
        <v>2877</v>
      </c>
      <c r="D11" s="37" t="s">
        <v>80</v>
      </c>
      <c r="E11" s="34">
        <v>11.4</v>
      </c>
      <c r="F11" s="34">
        <v>16.3</v>
      </c>
      <c r="G11" s="34">
        <f t="shared" si="0"/>
        <v>4.9000000000000004</v>
      </c>
      <c r="H11" s="34">
        <f t="shared" si="1"/>
        <v>0.49000000000000005</v>
      </c>
      <c r="I11" s="37" t="s">
        <v>107</v>
      </c>
      <c r="J11" s="37" t="s">
        <v>108</v>
      </c>
      <c r="K11" s="37" t="s">
        <v>86</v>
      </c>
    </row>
    <row r="12" spans="1:11" ht="15.75">
      <c r="A12" s="38" t="s">
        <v>77</v>
      </c>
      <c r="B12" s="39">
        <v>1011</v>
      </c>
      <c r="C12" s="37">
        <v>2877</v>
      </c>
      <c r="D12" s="37" t="s">
        <v>80</v>
      </c>
      <c r="E12" s="34">
        <v>11.4</v>
      </c>
      <c r="F12" s="34">
        <v>16.3</v>
      </c>
      <c r="G12" s="34">
        <f t="shared" si="0"/>
        <v>4.9000000000000004</v>
      </c>
      <c r="H12" s="34">
        <f t="shared" si="1"/>
        <v>0.49000000000000005</v>
      </c>
      <c r="I12" s="37" t="s">
        <v>107</v>
      </c>
      <c r="J12" s="37" t="s">
        <v>108</v>
      </c>
      <c r="K12" s="37" t="s">
        <v>83</v>
      </c>
    </row>
    <row r="13" spans="1:11" ht="15.75">
      <c r="A13" s="38" t="s">
        <v>77</v>
      </c>
      <c r="B13" s="39">
        <v>1012</v>
      </c>
      <c r="C13" s="37">
        <v>4421</v>
      </c>
      <c r="D13" s="37" t="s">
        <v>87</v>
      </c>
      <c r="E13" s="34">
        <v>45</v>
      </c>
      <c r="F13" s="34">
        <v>87</v>
      </c>
      <c r="G13" s="34">
        <f t="shared" si="0"/>
        <v>42</v>
      </c>
      <c r="H13" s="34">
        <f t="shared" si="1"/>
        <v>8.4</v>
      </c>
      <c r="I13" s="37" t="s">
        <v>109</v>
      </c>
      <c r="J13" s="37" t="s">
        <v>10</v>
      </c>
      <c r="K13" s="37" t="s">
        <v>79</v>
      </c>
    </row>
    <row r="14" spans="1:11" ht="15.75">
      <c r="A14" s="38" t="s">
        <v>77</v>
      </c>
      <c r="B14" s="39">
        <v>1013</v>
      </c>
      <c r="C14" s="37">
        <v>9212</v>
      </c>
      <c r="D14" s="37" t="s">
        <v>88</v>
      </c>
      <c r="E14" s="34">
        <v>4</v>
      </c>
      <c r="F14" s="34">
        <v>7</v>
      </c>
      <c r="G14" s="34">
        <f t="shared" si="0"/>
        <v>3</v>
      </c>
      <c r="H14" s="34">
        <f t="shared" si="1"/>
        <v>0.30000000000000004</v>
      </c>
      <c r="I14" s="37" t="s">
        <v>110</v>
      </c>
      <c r="J14" s="37" t="s">
        <v>111</v>
      </c>
      <c r="K14" s="37" t="s">
        <v>86</v>
      </c>
    </row>
    <row r="15" spans="1:11" ht="15.75">
      <c r="A15" s="38" t="s">
        <v>77</v>
      </c>
      <c r="B15" s="39">
        <v>1014</v>
      </c>
      <c r="C15" s="37">
        <v>8722</v>
      </c>
      <c r="D15" s="37" t="s">
        <v>84</v>
      </c>
      <c r="E15" s="34">
        <v>344</v>
      </c>
      <c r="F15" s="34">
        <v>502</v>
      </c>
      <c r="G15" s="34">
        <f t="shared" si="0"/>
        <v>158</v>
      </c>
      <c r="H15" s="34">
        <f t="shared" si="1"/>
        <v>31.6</v>
      </c>
      <c r="I15" s="37" t="s">
        <v>105</v>
      </c>
      <c r="J15" s="37" t="s">
        <v>106</v>
      </c>
      <c r="K15" s="37" t="s">
        <v>81</v>
      </c>
    </row>
    <row r="16" spans="1:11" ht="15.75">
      <c r="A16" s="38" t="s">
        <v>77</v>
      </c>
      <c r="B16" s="39">
        <v>1015</v>
      </c>
      <c r="C16" s="37">
        <v>2877</v>
      </c>
      <c r="D16" s="37" t="s">
        <v>80</v>
      </c>
      <c r="E16" s="34">
        <v>11.4</v>
      </c>
      <c r="F16" s="34">
        <v>16.3</v>
      </c>
      <c r="G16" s="34">
        <f t="shared" si="0"/>
        <v>4.9000000000000004</v>
      </c>
      <c r="H16" s="34">
        <f t="shared" si="1"/>
        <v>0.49000000000000005</v>
      </c>
      <c r="I16" s="37" t="s">
        <v>110</v>
      </c>
      <c r="J16" s="37" t="s">
        <v>111</v>
      </c>
      <c r="K16" s="37" t="s">
        <v>83</v>
      </c>
    </row>
    <row r="17" spans="1:11" ht="15.75">
      <c r="A17" s="38" t="s">
        <v>77</v>
      </c>
      <c r="B17" s="39">
        <v>1016</v>
      </c>
      <c r="C17" s="37">
        <v>2499</v>
      </c>
      <c r="D17" s="37" t="s">
        <v>82</v>
      </c>
      <c r="E17" s="34">
        <v>6.2</v>
      </c>
      <c r="F17" s="34">
        <v>9.1999999999999993</v>
      </c>
      <c r="G17" s="34">
        <f t="shared" si="0"/>
        <v>2.9999999999999991</v>
      </c>
      <c r="H17" s="34">
        <f t="shared" si="1"/>
        <v>0.29999999999999993</v>
      </c>
      <c r="I17" s="37" t="s">
        <v>109</v>
      </c>
      <c r="J17" s="37" t="s">
        <v>10</v>
      </c>
      <c r="K17" s="37" t="s">
        <v>81</v>
      </c>
    </row>
    <row r="18" spans="1:11" ht="15.75">
      <c r="A18" s="38" t="s">
        <v>89</v>
      </c>
      <c r="B18" s="39">
        <v>1017</v>
      </c>
      <c r="C18" s="37">
        <v>2242</v>
      </c>
      <c r="D18" s="37" t="s">
        <v>90</v>
      </c>
      <c r="E18" s="34">
        <v>60</v>
      </c>
      <c r="F18" s="34">
        <v>124</v>
      </c>
      <c r="G18" s="34">
        <f t="shared" si="0"/>
        <v>64</v>
      </c>
      <c r="H18" s="34">
        <f t="shared" si="1"/>
        <v>12.8</v>
      </c>
      <c r="I18" s="37" t="s">
        <v>107</v>
      </c>
      <c r="J18" s="37" t="s">
        <v>108</v>
      </c>
      <c r="K18" s="37" t="s">
        <v>79</v>
      </c>
    </row>
    <row r="19" spans="1:11" ht="15.75">
      <c r="A19" s="38" t="s">
        <v>89</v>
      </c>
      <c r="B19" s="39">
        <v>1018</v>
      </c>
      <c r="C19" s="37">
        <v>1109</v>
      </c>
      <c r="D19" s="37" t="s">
        <v>85</v>
      </c>
      <c r="E19" s="34">
        <v>3</v>
      </c>
      <c r="F19" s="34">
        <v>8</v>
      </c>
      <c r="G19" s="34">
        <f t="shared" si="0"/>
        <v>5</v>
      </c>
      <c r="H19" s="34">
        <f t="shared" si="1"/>
        <v>0.5</v>
      </c>
      <c r="I19" s="37" t="s">
        <v>109</v>
      </c>
      <c r="J19" s="37" t="s">
        <v>10</v>
      </c>
      <c r="K19" s="37" t="s">
        <v>81</v>
      </c>
    </row>
    <row r="20" spans="1:11" ht="15.75">
      <c r="A20" s="38" t="s">
        <v>89</v>
      </c>
      <c r="B20" s="39">
        <v>1019</v>
      </c>
      <c r="C20" s="37">
        <v>2499</v>
      </c>
      <c r="D20" s="37" t="s">
        <v>82</v>
      </c>
      <c r="E20" s="34">
        <v>6.2</v>
      </c>
      <c r="F20" s="34">
        <v>9.1999999999999993</v>
      </c>
      <c r="G20" s="34">
        <f t="shared" si="0"/>
        <v>2.9999999999999991</v>
      </c>
      <c r="H20" s="34">
        <f t="shared" si="1"/>
        <v>0.29999999999999993</v>
      </c>
      <c r="I20" s="37" t="s">
        <v>109</v>
      </c>
      <c r="J20" s="37" t="s">
        <v>10</v>
      </c>
      <c r="K20" s="37" t="s">
        <v>86</v>
      </c>
    </row>
    <row r="21" spans="1:11" ht="15.75">
      <c r="A21" s="38" t="s">
        <v>89</v>
      </c>
      <c r="B21" s="39">
        <v>1020</v>
      </c>
      <c r="C21" s="37">
        <v>2499</v>
      </c>
      <c r="D21" s="37" t="s">
        <v>82</v>
      </c>
      <c r="E21" s="34">
        <v>6.2</v>
      </c>
      <c r="F21" s="34">
        <v>9.1999999999999993</v>
      </c>
      <c r="G21" s="34">
        <f t="shared" si="0"/>
        <v>2.9999999999999991</v>
      </c>
      <c r="H21" s="34">
        <f t="shared" si="1"/>
        <v>0.29999999999999993</v>
      </c>
      <c r="I21" s="37" t="s">
        <v>109</v>
      </c>
      <c r="J21" s="37" t="s">
        <v>10</v>
      </c>
      <c r="K21" s="37" t="s">
        <v>91</v>
      </c>
    </row>
    <row r="22" spans="1:11" ht="15.75">
      <c r="A22" s="38" t="s">
        <v>89</v>
      </c>
      <c r="B22" s="39">
        <v>1021</v>
      </c>
      <c r="C22" s="37">
        <v>1109</v>
      </c>
      <c r="D22" s="37" t="s">
        <v>85</v>
      </c>
      <c r="E22" s="34">
        <v>3</v>
      </c>
      <c r="F22" s="34">
        <v>8</v>
      </c>
      <c r="G22" s="34">
        <f t="shared" si="0"/>
        <v>5</v>
      </c>
      <c r="H22" s="34">
        <f t="shared" si="1"/>
        <v>0.5</v>
      </c>
      <c r="I22" s="37" t="s">
        <v>107</v>
      </c>
      <c r="J22" s="37" t="s">
        <v>108</v>
      </c>
      <c r="K22" s="37" t="s">
        <v>86</v>
      </c>
    </row>
    <row r="23" spans="1:11" ht="15.75">
      <c r="A23" s="38" t="s">
        <v>89</v>
      </c>
      <c r="B23" s="39">
        <v>1022</v>
      </c>
      <c r="C23" s="37">
        <v>2877</v>
      </c>
      <c r="D23" s="37" t="s">
        <v>80</v>
      </c>
      <c r="E23" s="34">
        <v>11.4</v>
      </c>
      <c r="F23" s="34">
        <v>16.3</v>
      </c>
      <c r="G23" s="34">
        <f t="shared" si="0"/>
        <v>4.9000000000000004</v>
      </c>
      <c r="H23" s="34">
        <f t="shared" si="1"/>
        <v>0.49000000000000005</v>
      </c>
      <c r="I23" s="37" t="s">
        <v>109</v>
      </c>
      <c r="J23" s="37" t="s">
        <v>10</v>
      </c>
      <c r="K23" s="37" t="s">
        <v>92</v>
      </c>
    </row>
    <row r="24" spans="1:11" ht="15.75">
      <c r="A24" s="38" t="s">
        <v>89</v>
      </c>
      <c r="B24" s="39">
        <v>1023</v>
      </c>
      <c r="C24" s="37">
        <v>1109</v>
      </c>
      <c r="D24" s="37" t="s">
        <v>85</v>
      </c>
      <c r="E24" s="34">
        <v>3</v>
      </c>
      <c r="F24" s="34">
        <v>8</v>
      </c>
      <c r="G24" s="34">
        <f t="shared" si="0"/>
        <v>5</v>
      </c>
      <c r="H24" s="34">
        <f t="shared" si="1"/>
        <v>0.5</v>
      </c>
      <c r="I24" s="37" t="s">
        <v>110</v>
      </c>
      <c r="J24" s="37" t="s">
        <v>111</v>
      </c>
      <c r="K24" s="37" t="s">
        <v>79</v>
      </c>
    </row>
    <row r="25" spans="1:11" ht="15.75">
      <c r="A25" s="38" t="s">
        <v>89</v>
      </c>
      <c r="B25" s="39">
        <v>1024</v>
      </c>
      <c r="C25" s="37">
        <v>9212</v>
      </c>
      <c r="D25" s="37" t="s">
        <v>88</v>
      </c>
      <c r="E25" s="34">
        <v>4</v>
      </c>
      <c r="F25" s="34">
        <v>7</v>
      </c>
      <c r="G25" s="34">
        <f t="shared" si="0"/>
        <v>3</v>
      </c>
      <c r="H25" s="34">
        <f t="shared" si="1"/>
        <v>0.30000000000000004</v>
      </c>
      <c r="I25" s="37" t="s">
        <v>107</v>
      </c>
      <c r="J25" s="37" t="s">
        <v>108</v>
      </c>
      <c r="K25" s="37" t="s">
        <v>92</v>
      </c>
    </row>
    <row r="26" spans="1:11" ht="15.75">
      <c r="A26" s="38" t="s">
        <v>89</v>
      </c>
      <c r="B26" s="39">
        <v>1025</v>
      </c>
      <c r="C26" s="37">
        <v>2877</v>
      </c>
      <c r="D26" s="37" t="s">
        <v>80</v>
      </c>
      <c r="E26" s="34">
        <v>11.4</v>
      </c>
      <c r="F26" s="34">
        <v>16.3</v>
      </c>
      <c r="G26" s="34">
        <f t="shared" si="0"/>
        <v>4.9000000000000004</v>
      </c>
      <c r="H26" s="34">
        <f t="shared" si="1"/>
        <v>0.49000000000000005</v>
      </c>
      <c r="I26" s="37" t="s">
        <v>110</v>
      </c>
      <c r="J26" s="37" t="s">
        <v>111</v>
      </c>
      <c r="K26" s="37" t="s">
        <v>91</v>
      </c>
    </row>
    <row r="27" spans="1:11" ht="15.75">
      <c r="A27" s="38" t="s">
        <v>89</v>
      </c>
      <c r="B27" s="39">
        <v>1026</v>
      </c>
      <c r="C27" s="37">
        <v>6119</v>
      </c>
      <c r="D27" s="37" t="s">
        <v>93</v>
      </c>
      <c r="E27" s="34">
        <v>9</v>
      </c>
      <c r="F27" s="34">
        <v>14</v>
      </c>
      <c r="G27" s="34">
        <f t="shared" si="0"/>
        <v>5</v>
      </c>
      <c r="H27" s="34">
        <f t="shared" si="1"/>
        <v>0.5</v>
      </c>
      <c r="I27" s="37" t="s">
        <v>110</v>
      </c>
      <c r="J27" s="37" t="s">
        <v>111</v>
      </c>
      <c r="K27" s="37" t="s">
        <v>79</v>
      </c>
    </row>
    <row r="28" spans="1:11" ht="15.75">
      <c r="A28" s="38" t="s">
        <v>89</v>
      </c>
      <c r="B28" s="39">
        <v>1027</v>
      </c>
      <c r="C28" s="37">
        <v>6119</v>
      </c>
      <c r="D28" s="37" t="s">
        <v>93</v>
      </c>
      <c r="E28" s="34">
        <v>9</v>
      </c>
      <c r="F28" s="34">
        <v>14</v>
      </c>
      <c r="G28" s="34">
        <f t="shared" si="0"/>
        <v>5</v>
      </c>
      <c r="H28" s="34">
        <f t="shared" si="1"/>
        <v>0.5</v>
      </c>
      <c r="I28" s="37" t="s">
        <v>105</v>
      </c>
      <c r="J28" s="37" t="s">
        <v>106</v>
      </c>
      <c r="K28" s="37" t="s">
        <v>91</v>
      </c>
    </row>
    <row r="29" spans="1:11" ht="15.75">
      <c r="A29" s="38" t="s">
        <v>89</v>
      </c>
      <c r="B29" s="39">
        <v>1028</v>
      </c>
      <c r="C29" s="37">
        <v>8722</v>
      </c>
      <c r="D29" s="37" t="s">
        <v>84</v>
      </c>
      <c r="E29" s="34">
        <v>344</v>
      </c>
      <c r="F29" s="34">
        <v>502</v>
      </c>
      <c r="G29" s="34">
        <f t="shared" si="0"/>
        <v>158</v>
      </c>
      <c r="H29" s="34">
        <f t="shared" si="1"/>
        <v>31.6</v>
      </c>
      <c r="I29" s="37" t="s">
        <v>105</v>
      </c>
      <c r="J29" s="37" t="s">
        <v>106</v>
      </c>
      <c r="K29" s="37" t="s">
        <v>83</v>
      </c>
    </row>
    <row r="30" spans="1:11" ht="15.75">
      <c r="A30" s="38" t="s">
        <v>89</v>
      </c>
      <c r="B30" s="39">
        <v>1029</v>
      </c>
      <c r="C30" s="37">
        <v>2499</v>
      </c>
      <c r="D30" s="37" t="s">
        <v>82</v>
      </c>
      <c r="E30" s="34">
        <v>6.2</v>
      </c>
      <c r="F30" s="34">
        <v>9.1999999999999993</v>
      </c>
      <c r="G30" s="34">
        <f t="shared" si="0"/>
        <v>2.9999999999999991</v>
      </c>
      <c r="H30" s="34">
        <f t="shared" si="1"/>
        <v>0.29999999999999993</v>
      </c>
      <c r="I30" s="37" t="s">
        <v>107</v>
      </c>
      <c r="J30" s="37" t="s">
        <v>108</v>
      </c>
      <c r="K30" s="37" t="s">
        <v>83</v>
      </c>
    </row>
    <row r="31" spans="1:11" ht="15.75">
      <c r="A31" s="38" t="s">
        <v>89</v>
      </c>
      <c r="B31" s="39">
        <v>1030</v>
      </c>
      <c r="C31" s="37">
        <v>4421</v>
      </c>
      <c r="D31" s="37" t="s">
        <v>87</v>
      </c>
      <c r="E31" s="34">
        <v>45</v>
      </c>
      <c r="F31" s="34">
        <v>87</v>
      </c>
      <c r="G31" s="34">
        <f t="shared" si="0"/>
        <v>42</v>
      </c>
      <c r="H31" s="34">
        <f t="shared" si="1"/>
        <v>8.4</v>
      </c>
      <c r="I31" s="37" t="s">
        <v>107</v>
      </c>
      <c r="J31" s="37" t="s">
        <v>108</v>
      </c>
      <c r="K31" s="37" t="s">
        <v>91</v>
      </c>
    </row>
    <row r="32" spans="1:11" ht="15.75">
      <c r="A32" s="38" t="s">
        <v>89</v>
      </c>
      <c r="B32" s="39">
        <v>1031</v>
      </c>
      <c r="C32" s="37">
        <v>1109</v>
      </c>
      <c r="D32" s="37" t="s">
        <v>85</v>
      </c>
      <c r="E32" s="34">
        <v>3</v>
      </c>
      <c r="F32" s="34">
        <v>8</v>
      </c>
      <c r="G32" s="34">
        <f t="shared" si="0"/>
        <v>5</v>
      </c>
      <c r="H32" s="34">
        <f t="shared" si="1"/>
        <v>0.5</v>
      </c>
      <c r="I32" s="37" t="s">
        <v>107</v>
      </c>
      <c r="J32" s="37" t="s">
        <v>108</v>
      </c>
      <c r="K32" s="37" t="s">
        <v>81</v>
      </c>
    </row>
    <row r="33" spans="1:11" ht="15.75">
      <c r="A33" s="38" t="s">
        <v>89</v>
      </c>
      <c r="B33" s="39">
        <v>1032</v>
      </c>
      <c r="C33" s="37">
        <v>2877</v>
      </c>
      <c r="D33" s="37" t="s">
        <v>80</v>
      </c>
      <c r="E33" s="34">
        <v>11.4</v>
      </c>
      <c r="F33" s="34">
        <v>16.3</v>
      </c>
      <c r="G33" s="34">
        <f t="shared" si="0"/>
        <v>4.9000000000000004</v>
      </c>
      <c r="H33" s="34">
        <f t="shared" si="1"/>
        <v>0.49000000000000005</v>
      </c>
      <c r="I33" s="37" t="s">
        <v>105</v>
      </c>
      <c r="J33" s="37" t="s">
        <v>106</v>
      </c>
      <c r="K33" s="37" t="s">
        <v>83</v>
      </c>
    </row>
    <row r="34" spans="1:11" ht="15.75">
      <c r="A34" s="38" t="s">
        <v>89</v>
      </c>
      <c r="B34" s="39">
        <v>1033</v>
      </c>
      <c r="C34" s="37">
        <v>9822</v>
      </c>
      <c r="D34" s="37" t="s">
        <v>78</v>
      </c>
      <c r="E34" s="34">
        <v>58.3</v>
      </c>
      <c r="F34" s="34">
        <v>98.4</v>
      </c>
      <c r="G34" s="34">
        <f t="shared" ref="G34:G65" si="2">F34-E34</f>
        <v>40.100000000000009</v>
      </c>
      <c r="H34" s="34">
        <f t="shared" ref="H34:H65" si="3">IF(F34&gt;50, G34*0.2,G34*0.1)</f>
        <v>8.0200000000000014</v>
      </c>
      <c r="I34" s="37" t="s">
        <v>107</v>
      </c>
      <c r="J34" s="37" t="s">
        <v>108</v>
      </c>
      <c r="K34" s="37" t="s">
        <v>81</v>
      </c>
    </row>
    <row r="35" spans="1:11" ht="15.75">
      <c r="A35" s="38" t="s">
        <v>89</v>
      </c>
      <c r="B35" s="39">
        <v>1034</v>
      </c>
      <c r="C35" s="37">
        <v>2877</v>
      </c>
      <c r="D35" s="37" t="s">
        <v>80</v>
      </c>
      <c r="E35" s="34">
        <v>11.4</v>
      </c>
      <c r="F35" s="34">
        <v>16.3</v>
      </c>
      <c r="G35" s="34">
        <f t="shared" si="2"/>
        <v>4.9000000000000004</v>
      </c>
      <c r="H35" s="34">
        <f t="shared" si="3"/>
        <v>0.49000000000000005</v>
      </c>
      <c r="I35" s="37" t="s">
        <v>107</v>
      </c>
      <c r="J35" s="37" t="s">
        <v>108</v>
      </c>
      <c r="K35" s="37" t="s">
        <v>86</v>
      </c>
    </row>
    <row r="36" spans="1:11" ht="15.75">
      <c r="A36" s="38" t="s">
        <v>94</v>
      </c>
      <c r="B36" s="39">
        <v>1035</v>
      </c>
      <c r="C36" s="37">
        <v>2499</v>
      </c>
      <c r="D36" s="37" t="s">
        <v>82</v>
      </c>
      <c r="E36" s="34">
        <v>6.2</v>
      </c>
      <c r="F36" s="34">
        <v>9.1999999999999993</v>
      </c>
      <c r="G36" s="34">
        <f t="shared" si="2"/>
        <v>2.9999999999999991</v>
      </c>
      <c r="H36" s="34">
        <f t="shared" si="3"/>
        <v>0.29999999999999993</v>
      </c>
      <c r="I36" s="37" t="s">
        <v>110</v>
      </c>
      <c r="J36" s="37" t="s">
        <v>111</v>
      </c>
      <c r="K36" s="37" t="s">
        <v>81</v>
      </c>
    </row>
    <row r="37" spans="1:11" ht="15.75">
      <c r="A37" s="38" t="s">
        <v>94</v>
      </c>
      <c r="B37" s="39">
        <v>1036</v>
      </c>
      <c r="C37" s="37">
        <v>2499</v>
      </c>
      <c r="D37" s="37" t="s">
        <v>82</v>
      </c>
      <c r="E37" s="34">
        <v>6.2</v>
      </c>
      <c r="F37" s="34">
        <v>9.1999999999999993</v>
      </c>
      <c r="G37" s="34">
        <f t="shared" si="2"/>
        <v>2.9999999999999991</v>
      </c>
      <c r="H37" s="34">
        <f t="shared" si="3"/>
        <v>0.29999999999999993</v>
      </c>
      <c r="I37" s="37" t="s">
        <v>107</v>
      </c>
      <c r="J37" s="37" t="s">
        <v>108</v>
      </c>
      <c r="K37" s="37" t="s">
        <v>91</v>
      </c>
    </row>
    <row r="38" spans="1:11" ht="15.75">
      <c r="A38" s="38" t="s">
        <v>94</v>
      </c>
      <c r="B38" s="39">
        <v>1037</v>
      </c>
      <c r="C38" s="37">
        <v>6622</v>
      </c>
      <c r="D38" s="37" t="s">
        <v>95</v>
      </c>
      <c r="E38" s="34">
        <v>42</v>
      </c>
      <c r="F38" s="34">
        <v>77</v>
      </c>
      <c r="G38" s="34">
        <f t="shared" si="2"/>
        <v>35</v>
      </c>
      <c r="H38" s="34">
        <f t="shared" si="3"/>
        <v>7</v>
      </c>
      <c r="I38" s="37" t="s">
        <v>107</v>
      </c>
      <c r="J38" s="37" t="s">
        <v>108</v>
      </c>
      <c r="K38" s="37" t="s">
        <v>91</v>
      </c>
    </row>
    <row r="39" spans="1:11" ht="15.75">
      <c r="A39" s="38" t="s">
        <v>94</v>
      </c>
      <c r="B39" s="39">
        <v>1038</v>
      </c>
      <c r="C39" s="37">
        <v>2499</v>
      </c>
      <c r="D39" s="37" t="s">
        <v>82</v>
      </c>
      <c r="E39" s="34">
        <v>6.2</v>
      </c>
      <c r="F39" s="34">
        <v>9.1999999999999993</v>
      </c>
      <c r="G39" s="34">
        <f t="shared" si="2"/>
        <v>2.9999999999999991</v>
      </c>
      <c r="H39" s="34">
        <f t="shared" si="3"/>
        <v>0.29999999999999993</v>
      </c>
      <c r="I39" s="37" t="s">
        <v>107</v>
      </c>
      <c r="J39" s="37" t="s">
        <v>108</v>
      </c>
      <c r="K39" s="37" t="s">
        <v>91</v>
      </c>
    </row>
    <row r="40" spans="1:11" ht="15.75">
      <c r="A40" s="38" t="s">
        <v>94</v>
      </c>
      <c r="B40" s="39">
        <v>1039</v>
      </c>
      <c r="C40" s="37">
        <v>2877</v>
      </c>
      <c r="D40" s="37" t="s">
        <v>80</v>
      </c>
      <c r="E40" s="34">
        <v>11.4</v>
      </c>
      <c r="F40" s="34">
        <v>16.3</v>
      </c>
      <c r="G40" s="34">
        <f t="shared" si="2"/>
        <v>4.9000000000000004</v>
      </c>
      <c r="H40" s="34">
        <f t="shared" si="3"/>
        <v>0.49000000000000005</v>
      </c>
      <c r="I40" s="37" t="s">
        <v>107</v>
      </c>
      <c r="J40" s="37" t="s">
        <v>108</v>
      </c>
      <c r="K40" s="37" t="s">
        <v>81</v>
      </c>
    </row>
    <row r="41" spans="1:11" ht="15.75">
      <c r="A41" s="38" t="s">
        <v>94</v>
      </c>
      <c r="B41" s="39">
        <v>1040</v>
      </c>
      <c r="C41" s="37">
        <v>1109</v>
      </c>
      <c r="D41" s="37" t="s">
        <v>85</v>
      </c>
      <c r="E41" s="34">
        <v>3</v>
      </c>
      <c r="F41" s="34">
        <v>8</v>
      </c>
      <c r="G41" s="34">
        <f t="shared" si="2"/>
        <v>5</v>
      </c>
      <c r="H41" s="34">
        <f t="shared" si="3"/>
        <v>0.5</v>
      </c>
      <c r="I41" s="37" t="s">
        <v>107</v>
      </c>
      <c r="J41" s="37" t="s">
        <v>108</v>
      </c>
      <c r="K41" s="37" t="s">
        <v>83</v>
      </c>
    </row>
    <row r="42" spans="1:11" ht="15.75">
      <c r="A42" s="38" t="s">
        <v>94</v>
      </c>
      <c r="B42" s="39">
        <v>1041</v>
      </c>
      <c r="C42" s="37">
        <v>2499</v>
      </c>
      <c r="D42" s="37" t="s">
        <v>82</v>
      </c>
      <c r="E42" s="34">
        <v>6.2</v>
      </c>
      <c r="F42" s="34">
        <v>9.1999999999999993</v>
      </c>
      <c r="G42" s="34">
        <f t="shared" si="2"/>
        <v>2.9999999999999991</v>
      </c>
      <c r="H42" s="34">
        <f t="shared" si="3"/>
        <v>0.29999999999999993</v>
      </c>
      <c r="I42" s="37" t="s">
        <v>105</v>
      </c>
      <c r="J42" s="37" t="s">
        <v>106</v>
      </c>
      <c r="K42" s="37" t="s">
        <v>79</v>
      </c>
    </row>
    <row r="43" spans="1:11" ht="15.75">
      <c r="A43" s="38" t="s">
        <v>94</v>
      </c>
      <c r="B43" s="39">
        <v>1042</v>
      </c>
      <c r="C43" s="37">
        <v>8722</v>
      </c>
      <c r="D43" s="37" t="s">
        <v>84</v>
      </c>
      <c r="E43" s="34">
        <v>344</v>
      </c>
      <c r="F43" s="34">
        <v>502</v>
      </c>
      <c r="G43" s="34">
        <f t="shared" si="2"/>
        <v>158</v>
      </c>
      <c r="H43" s="34">
        <f t="shared" si="3"/>
        <v>31.6</v>
      </c>
      <c r="I43" s="37" t="s">
        <v>109</v>
      </c>
      <c r="J43" s="37" t="s">
        <v>10</v>
      </c>
      <c r="K43" s="37" t="s">
        <v>79</v>
      </c>
    </row>
    <row r="44" spans="1:11" ht="15.75">
      <c r="A44" s="38" t="s">
        <v>94</v>
      </c>
      <c r="B44" s="39">
        <v>1043</v>
      </c>
      <c r="C44" s="37">
        <v>2242</v>
      </c>
      <c r="D44" s="37" t="s">
        <v>90</v>
      </c>
      <c r="E44" s="34">
        <v>60</v>
      </c>
      <c r="F44" s="34">
        <v>124</v>
      </c>
      <c r="G44" s="34">
        <f t="shared" si="2"/>
        <v>64</v>
      </c>
      <c r="H44" s="34">
        <f t="shared" si="3"/>
        <v>12.8</v>
      </c>
      <c r="I44" s="37" t="s">
        <v>109</v>
      </c>
      <c r="J44" s="37" t="s">
        <v>10</v>
      </c>
      <c r="K44" s="37" t="s">
        <v>81</v>
      </c>
    </row>
    <row r="45" spans="1:11" ht="15.75">
      <c r="A45" s="38" t="s">
        <v>94</v>
      </c>
      <c r="B45" s="39">
        <v>1044</v>
      </c>
      <c r="C45" s="37">
        <v>2877</v>
      </c>
      <c r="D45" s="37" t="s">
        <v>80</v>
      </c>
      <c r="E45" s="34">
        <v>11.4</v>
      </c>
      <c r="F45" s="34">
        <v>16.3</v>
      </c>
      <c r="G45" s="34">
        <f t="shared" si="2"/>
        <v>4.9000000000000004</v>
      </c>
      <c r="H45" s="34">
        <f t="shared" si="3"/>
        <v>0.49000000000000005</v>
      </c>
      <c r="I45" s="37" t="s">
        <v>109</v>
      </c>
      <c r="J45" s="37" t="s">
        <v>10</v>
      </c>
      <c r="K45" s="37" t="s">
        <v>81</v>
      </c>
    </row>
    <row r="46" spans="1:11" ht="15.75">
      <c r="A46" s="38" t="s">
        <v>94</v>
      </c>
      <c r="B46" s="39">
        <v>1045</v>
      </c>
      <c r="C46" s="37">
        <v>8722</v>
      </c>
      <c r="D46" s="37" t="s">
        <v>84</v>
      </c>
      <c r="E46" s="34">
        <v>344</v>
      </c>
      <c r="F46" s="34">
        <v>502</v>
      </c>
      <c r="G46" s="34">
        <f t="shared" si="2"/>
        <v>158</v>
      </c>
      <c r="H46" s="34">
        <f t="shared" si="3"/>
        <v>31.6</v>
      </c>
      <c r="I46" s="37" t="s">
        <v>110</v>
      </c>
      <c r="J46" s="37" t="s">
        <v>111</v>
      </c>
      <c r="K46" s="37" t="s">
        <v>83</v>
      </c>
    </row>
    <row r="47" spans="1:11" ht="15.75">
      <c r="A47" s="38" t="s">
        <v>94</v>
      </c>
      <c r="B47" s="39">
        <v>1046</v>
      </c>
      <c r="C47" s="37">
        <v>6119</v>
      </c>
      <c r="D47" s="37" t="s">
        <v>93</v>
      </c>
      <c r="E47" s="34">
        <v>9</v>
      </c>
      <c r="F47" s="34">
        <v>14</v>
      </c>
      <c r="G47" s="34">
        <f t="shared" si="2"/>
        <v>5</v>
      </c>
      <c r="H47" s="34">
        <f t="shared" si="3"/>
        <v>0.5</v>
      </c>
      <c r="I47" s="37" t="s">
        <v>107</v>
      </c>
      <c r="J47" s="37" t="s">
        <v>108</v>
      </c>
      <c r="K47" s="37" t="s">
        <v>92</v>
      </c>
    </row>
    <row r="48" spans="1:11" ht="15.75">
      <c r="A48" s="38" t="s">
        <v>94</v>
      </c>
      <c r="B48" s="39">
        <v>1047</v>
      </c>
      <c r="C48" s="37">
        <v>6622</v>
      </c>
      <c r="D48" s="37" t="s">
        <v>95</v>
      </c>
      <c r="E48" s="34">
        <v>42</v>
      </c>
      <c r="F48" s="34">
        <v>77</v>
      </c>
      <c r="G48" s="34">
        <f t="shared" si="2"/>
        <v>35</v>
      </c>
      <c r="H48" s="34">
        <f t="shared" si="3"/>
        <v>7</v>
      </c>
      <c r="I48" s="37" t="s">
        <v>110</v>
      </c>
      <c r="J48" s="37" t="s">
        <v>111</v>
      </c>
      <c r="K48" s="37" t="s">
        <v>83</v>
      </c>
    </row>
    <row r="49" spans="1:11" ht="15.75">
      <c r="A49" s="38" t="s">
        <v>94</v>
      </c>
      <c r="B49" s="39">
        <v>1048</v>
      </c>
      <c r="C49" s="37">
        <v>8722</v>
      </c>
      <c r="D49" s="37" t="s">
        <v>84</v>
      </c>
      <c r="E49" s="34">
        <v>344</v>
      </c>
      <c r="F49" s="34">
        <v>502</v>
      </c>
      <c r="G49" s="34">
        <f t="shared" si="2"/>
        <v>158</v>
      </c>
      <c r="H49" s="34">
        <f t="shared" si="3"/>
        <v>31.6</v>
      </c>
      <c r="I49" s="37" t="s">
        <v>105</v>
      </c>
      <c r="J49" s="37" t="s">
        <v>106</v>
      </c>
      <c r="K49" s="37" t="s">
        <v>83</v>
      </c>
    </row>
    <row r="50" spans="1:11" ht="15.75">
      <c r="A50" s="38" t="s">
        <v>96</v>
      </c>
      <c r="B50" s="39">
        <v>1049</v>
      </c>
      <c r="C50" s="37">
        <v>2499</v>
      </c>
      <c r="D50" s="37" t="s">
        <v>82</v>
      </c>
      <c r="E50" s="34">
        <v>6.2</v>
      </c>
      <c r="F50" s="34">
        <v>9.1999999999999993</v>
      </c>
      <c r="G50" s="34">
        <f t="shared" si="2"/>
        <v>2.9999999999999991</v>
      </c>
      <c r="H50" s="34">
        <f t="shared" si="3"/>
        <v>0.29999999999999993</v>
      </c>
      <c r="I50" s="37" t="s">
        <v>105</v>
      </c>
      <c r="J50" s="37" t="s">
        <v>106</v>
      </c>
      <c r="K50" s="37" t="s">
        <v>86</v>
      </c>
    </row>
    <row r="51" spans="1:11" ht="15.75">
      <c r="A51" s="38" t="s">
        <v>96</v>
      </c>
      <c r="B51" s="39">
        <v>1050</v>
      </c>
      <c r="C51" s="37">
        <v>2877</v>
      </c>
      <c r="D51" s="37" t="s">
        <v>80</v>
      </c>
      <c r="E51" s="34">
        <v>11.4</v>
      </c>
      <c r="F51" s="34">
        <v>16.3</v>
      </c>
      <c r="G51" s="34">
        <f t="shared" si="2"/>
        <v>4.9000000000000004</v>
      </c>
      <c r="H51" s="34">
        <f t="shared" si="3"/>
        <v>0.49000000000000005</v>
      </c>
      <c r="I51" s="37" t="s">
        <v>105</v>
      </c>
      <c r="J51" s="37" t="s">
        <v>106</v>
      </c>
      <c r="K51" s="37" t="s">
        <v>83</v>
      </c>
    </row>
    <row r="52" spans="1:11" ht="15.75">
      <c r="A52" s="38" t="s">
        <v>96</v>
      </c>
      <c r="B52" s="39">
        <v>1051</v>
      </c>
      <c r="C52" s="37">
        <v>6119</v>
      </c>
      <c r="D52" s="37" t="s">
        <v>93</v>
      </c>
      <c r="E52" s="34">
        <v>9</v>
      </c>
      <c r="F52" s="34">
        <v>14</v>
      </c>
      <c r="G52" s="34">
        <f t="shared" si="2"/>
        <v>5</v>
      </c>
      <c r="H52" s="34">
        <f t="shared" si="3"/>
        <v>0.5</v>
      </c>
      <c r="I52" s="37" t="s">
        <v>109</v>
      </c>
      <c r="J52" s="37" t="s">
        <v>10</v>
      </c>
      <c r="K52" s="37" t="s">
        <v>92</v>
      </c>
    </row>
    <row r="53" spans="1:11" ht="15.75">
      <c r="A53" s="38" t="s">
        <v>96</v>
      </c>
      <c r="B53" s="39">
        <v>1052</v>
      </c>
      <c r="C53" s="37">
        <v>6622</v>
      </c>
      <c r="D53" s="37" t="s">
        <v>95</v>
      </c>
      <c r="E53" s="34">
        <v>42</v>
      </c>
      <c r="F53" s="34">
        <v>77</v>
      </c>
      <c r="G53" s="34">
        <f t="shared" si="2"/>
        <v>35</v>
      </c>
      <c r="H53" s="34">
        <f t="shared" si="3"/>
        <v>7</v>
      </c>
      <c r="I53" s="37" t="s">
        <v>109</v>
      </c>
      <c r="J53" s="37" t="s">
        <v>10</v>
      </c>
      <c r="K53" s="37" t="s">
        <v>83</v>
      </c>
    </row>
    <row r="54" spans="1:11" ht="15.75">
      <c r="A54" s="38" t="s">
        <v>96</v>
      </c>
      <c r="B54" s="39">
        <v>1053</v>
      </c>
      <c r="C54" s="37">
        <v>2242</v>
      </c>
      <c r="D54" s="37" t="s">
        <v>90</v>
      </c>
      <c r="E54" s="34">
        <v>60</v>
      </c>
      <c r="F54" s="34">
        <v>124</v>
      </c>
      <c r="G54" s="34">
        <f t="shared" si="2"/>
        <v>64</v>
      </c>
      <c r="H54" s="34">
        <f t="shared" si="3"/>
        <v>12.8</v>
      </c>
      <c r="I54" s="37" t="s">
        <v>105</v>
      </c>
      <c r="J54" s="37" t="s">
        <v>106</v>
      </c>
      <c r="K54" s="37" t="s">
        <v>81</v>
      </c>
    </row>
    <row r="55" spans="1:11" ht="15.75">
      <c r="A55" s="38" t="s">
        <v>96</v>
      </c>
      <c r="B55" s="39">
        <v>1054</v>
      </c>
      <c r="C55" s="37">
        <v>4421</v>
      </c>
      <c r="D55" s="37" t="s">
        <v>87</v>
      </c>
      <c r="E55" s="34">
        <v>45</v>
      </c>
      <c r="F55" s="34">
        <v>87</v>
      </c>
      <c r="G55" s="34">
        <f t="shared" si="2"/>
        <v>42</v>
      </c>
      <c r="H55" s="34">
        <f t="shared" si="3"/>
        <v>8.4</v>
      </c>
      <c r="I55" s="37" t="s">
        <v>109</v>
      </c>
      <c r="J55" s="37" t="s">
        <v>10</v>
      </c>
      <c r="K55" s="37" t="s">
        <v>91</v>
      </c>
    </row>
    <row r="56" spans="1:11" ht="15.75">
      <c r="A56" s="38" t="s">
        <v>96</v>
      </c>
      <c r="B56" s="39">
        <v>1055</v>
      </c>
      <c r="C56" s="37">
        <v>6119</v>
      </c>
      <c r="D56" s="37" t="s">
        <v>93</v>
      </c>
      <c r="E56" s="34">
        <v>9</v>
      </c>
      <c r="F56" s="34">
        <v>14</v>
      </c>
      <c r="G56" s="34">
        <f t="shared" si="2"/>
        <v>5</v>
      </c>
      <c r="H56" s="34">
        <f t="shared" si="3"/>
        <v>0.5</v>
      </c>
      <c r="I56" s="37" t="s">
        <v>107</v>
      </c>
      <c r="J56" s="37" t="s">
        <v>108</v>
      </c>
      <c r="K56" s="37" t="s">
        <v>91</v>
      </c>
    </row>
    <row r="57" spans="1:11" ht="15.75">
      <c r="A57" s="38" t="s">
        <v>96</v>
      </c>
      <c r="B57" s="39">
        <v>1056</v>
      </c>
      <c r="C57" s="37">
        <v>1109</v>
      </c>
      <c r="D57" s="37" t="s">
        <v>85</v>
      </c>
      <c r="E57" s="34">
        <v>3</v>
      </c>
      <c r="F57" s="34">
        <v>8</v>
      </c>
      <c r="G57" s="34">
        <f t="shared" si="2"/>
        <v>5</v>
      </c>
      <c r="H57" s="34">
        <f t="shared" si="3"/>
        <v>0.5</v>
      </c>
      <c r="I57" s="37" t="s">
        <v>109</v>
      </c>
      <c r="J57" s="37" t="s">
        <v>10</v>
      </c>
      <c r="K57" s="37" t="s">
        <v>81</v>
      </c>
    </row>
    <row r="58" spans="1:11" ht="15.75">
      <c r="A58" s="38" t="s">
        <v>96</v>
      </c>
      <c r="B58" s="39">
        <v>1057</v>
      </c>
      <c r="C58" s="37">
        <v>2499</v>
      </c>
      <c r="D58" s="37" t="s">
        <v>82</v>
      </c>
      <c r="E58" s="34">
        <v>6.2</v>
      </c>
      <c r="F58" s="34">
        <v>9.1999999999999993</v>
      </c>
      <c r="G58" s="34">
        <f t="shared" si="2"/>
        <v>2.9999999999999991</v>
      </c>
      <c r="H58" s="34">
        <f t="shared" si="3"/>
        <v>0.29999999999999993</v>
      </c>
      <c r="I58" s="37" t="s">
        <v>107</v>
      </c>
      <c r="J58" s="37" t="s">
        <v>108</v>
      </c>
      <c r="K58" s="37" t="s">
        <v>81</v>
      </c>
    </row>
    <row r="59" spans="1:11" ht="15.75">
      <c r="A59" s="38" t="s">
        <v>96</v>
      </c>
      <c r="B59" s="39">
        <v>1058</v>
      </c>
      <c r="C59" s="37">
        <v>6119</v>
      </c>
      <c r="D59" s="37" t="s">
        <v>93</v>
      </c>
      <c r="E59" s="34">
        <v>9</v>
      </c>
      <c r="F59" s="34">
        <v>14</v>
      </c>
      <c r="G59" s="34">
        <f t="shared" si="2"/>
        <v>5</v>
      </c>
      <c r="H59" s="34">
        <f t="shared" si="3"/>
        <v>0.5</v>
      </c>
      <c r="I59" s="37" t="s">
        <v>110</v>
      </c>
      <c r="J59" s="37" t="s">
        <v>111</v>
      </c>
      <c r="K59" s="37" t="s">
        <v>83</v>
      </c>
    </row>
    <row r="60" spans="1:11" ht="15.75">
      <c r="A60" s="38" t="s">
        <v>96</v>
      </c>
      <c r="B60" s="39">
        <v>1059</v>
      </c>
      <c r="C60" s="37">
        <v>2242</v>
      </c>
      <c r="D60" s="37" t="s">
        <v>90</v>
      </c>
      <c r="E60" s="34">
        <v>60</v>
      </c>
      <c r="F60" s="34">
        <v>124</v>
      </c>
      <c r="G60" s="34">
        <f t="shared" si="2"/>
        <v>64</v>
      </c>
      <c r="H60" s="34">
        <f t="shared" si="3"/>
        <v>12.8</v>
      </c>
      <c r="I60" s="37" t="s">
        <v>109</v>
      </c>
      <c r="J60" s="37" t="s">
        <v>10</v>
      </c>
      <c r="K60" s="37" t="s">
        <v>83</v>
      </c>
    </row>
    <row r="61" spans="1:11" ht="15.75">
      <c r="A61" s="38" t="s">
        <v>96</v>
      </c>
      <c r="B61" s="39">
        <v>1060</v>
      </c>
      <c r="C61" s="37">
        <v>6119</v>
      </c>
      <c r="D61" s="37" t="s">
        <v>93</v>
      </c>
      <c r="E61" s="34">
        <v>9</v>
      </c>
      <c r="F61" s="34">
        <v>14</v>
      </c>
      <c r="G61" s="34">
        <f t="shared" si="2"/>
        <v>5</v>
      </c>
      <c r="H61" s="34">
        <f t="shared" si="3"/>
        <v>0.5</v>
      </c>
      <c r="I61" s="37" t="s">
        <v>109</v>
      </c>
      <c r="J61" s="37" t="s">
        <v>10</v>
      </c>
      <c r="K61" s="37" t="s">
        <v>91</v>
      </c>
    </row>
    <row r="62" spans="1:11" ht="15.75">
      <c r="A62" s="38" t="s">
        <v>97</v>
      </c>
      <c r="B62" s="39">
        <v>1061</v>
      </c>
      <c r="C62" s="37">
        <v>1109</v>
      </c>
      <c r="D62" s="37" t="s">
        <v>85</v>
      </c>
      <c r="E62" s="34">
        <v>3</v>
      </c>
      <c r="F62" s="34">
        <v>8</v>
      </c>
      <c r="G62" s="34">
        <f t="shared" si="2"/>
        <v>5</v>
      </c>
      <c r="H62" s="34">
        <f t="shared" si="3"/>
        <v>0.5</v>
      </c>
      <c r="I62" s="37" t="s">
        <v>109</v>
      </c>
      <c r="J62" s="37" t="s">
        <v>10</v>
      </c>
      <c r="K62" s="37" t="s">
        <v>91</v>
      </c>
    </row>
    <row r="63" spans="1:11" ht="15.75">
      <c r="A63" s="38" t="s">
        <v>97</v>
      </c>
      <c r="B63" s="39">
        <v>1062</v>
      </c>
      <c r="C63" s="37">
        <v>2499</v>
      </c>
      <c r="D63" s="37" t="s">
        <v>82</v>
      </c>
      <c r="E63" s="34">
        <v>6.2</v>
      </c>
      <c r="F63" s="34">
        <v>9.1999999999999993</v>
      </c>
      <c r="G63" s="34">
        <f t="shared" si="2"/>
        <v>2.9999999999999991</v>
      </c>
      <c r="H63" s="34">
        <f t="shared" si="3"/>
        <v>0.29999999999999993</v>
      </c>
      <c r="I63" s="37" t="s">
        <v>105</v>
      </c>
      <c r="J63" s="37" t="s">
        <v>106</v>
      </c>
      <c r="K63" s="37" t="s">
        <v>83</v>
      </c>
    </row>
    <row r="64" spans="1:11" ht="15.75">
      <c r="A64" s="38" t="s">
        <v>97</v>
      </c>
      <c r="B64" s="39">
        <v>1063</v>
      </c>
      <c r="C64" s="37">
        <v>1109</v>
      </c>
      <c r="D64" s="37" t="s">
        <v>85</v>
      </c>
      <c r="E64" s="34">
        <v>3</v>
      </c>
      <c r="F64" s="34">
        <v>8</v>
      </c>
      <c r="G64" s="34">
        <f t="shared" si="2"/>
        <v>5</v>
      </c>
      <c r="H64" s="34">
        <f t="shared" si="3"/>
        <v>0.5</v>
      </c>
      <c r="I64" s="37" t="s">
        <v>109</v>
      </c>
      <c r="J64" s="37" t="s">
        <v>10</v>
      </c>
      <c r="K64" s="37" t="s">
        <v>81</v>
      </c>
    </row>
    <row r="65" spans="1:11" ht="15.75">
      <c r="A65" s="38" t="s">
        <v>97</v>
      </c>
      <c r="B65" s="39">
        <v>1064</v>
      </c>
      <c r="C65" s="37">
        <v>2499</v>
      </c>
      <c r="D65" s="37" t="s">
        <v>82</v>
      </c>
      <c r="E65" s="34">
        <v>6.2</v>
      </c>
      <c r="F65" s="34">
        <v>9.1999999999999993</v>
      </c>
      <c r="G65" s="34">
        <f t="shared" si="2"/>
        <v>2.9999999999999991</v>
      </c>
      <c r="H65" s="34">
        <f t="shared" si="3"/>
        <v>0.29999999999999993</v>
      </c>
      <c r="I65" s="37" t="s">
        <v>110</v>
      </c>
      <c r="J65" s="37" t="s">
        <v>111</v>
      </c>
      <c r="K65" s="37" t="s">
        <v>83</v>
      </c>
    </row>
    <row r="66" spans="1:11" ht="15.75">
      <c r="A66" s="38" t="s">
        <v>97</v>
      </c>
      <c r="B66" s="39">
        <v>1065</v>
      </c>
      <c r="C66" s="37">
        <v>2499</v>
      </c>
      <c r="D66" s="37" t="s">
        <v>82</v>
      </c>
      <c r="E66" s="34">
        <v>6.2</v>
      </c>
      <c r="F66" s="34">
        <v>9.1999999999999993</v>
      </c>
      <c r="G66" s="34">
        <f t="shared" ref="G66:G97" si="4">F66-E66</f>
        <v>2.9999999999999991</v>
      </c>
      <c r="H66" s="34">
        <f t="shared" ref="H66:H97" si="5">IF(F66&gt;50, G66*0.2,G66*0.1)</f>
        <v>0.29999999999999993</v>
      </c>
      <c r="I66" s="37" t="s">
        <v>109</v>
      </c>
      <c r="J66" s="37" t="s">
        <v>10</v>
      </c>
      <c r="K66" s="37" t="s">
        <v>79</v>
      </c>
    </row>
    <row r="67" spans="1:11" ht="15.75">
      <c r="A67" s="38" t="s">
        <v>97</v>
      </c>
      <c r="B67" s="39">
        <v>1066</v>
      </c>
      <c r="C67" s="37">
        <v>2877</v>
      </c>
      <c r="D67" s="37" t="s">
        <v>80</v>
      </c>
      <c r="E67" s="34">
        <v>11.4</v>
      </c>
      <c r="F67" s="34">
        <v>16.3</v>
      </c>
      <c r="G67" s="34">
        <f t="shared" si="4"/>
        <v>4.9000000000000004</v>
      </c>
      <c r="H67" s="34">
        <f t="shared" si="5"/>
        <v>0.49000000000000005</v>
      </c>
      <c r="I67" s="37" t="s">
        <v>109</v>
      </c>
      <c r="J67" s="37" t="s">
        <v>10</v>
      </c>
      <c r="K67" s="37" t="s">
        <v>91</v>
      </c>
    </row>
    <row r="68" spans="1:11" ht="15.75">
      <c r="A68" s="38" t="s">
        <v>97</v>
      </c>
      <c r="B68" s="39">
        <v>1067</v>
      </c>
      <c r="C68" s="37">
        <v>2877</v>
      </c>
      <c r="D68" s="37" t="s">
        <v>80</v>
      </c>
      <c r="E68" s="34">
        <v>11.4</v>
      </c>
      <c r="F68" s="34">
        <v>16.3</v>
      </c>
      <c r="G68" s="34">
        <f t="shared" si="4"/>
        <v>4.9000000000000004</v>
      </c>
      <c r="H68" s="34">
        <f t="shared" si="5"/>
        <v>0.49000000000000005</v>
      </c>
      <c r="I68" s="37" t="s">
        <v>109</v>
      </c>
      <c r="J68" s="37" t="s">
        <v>10</v>
      </c>
      <c r="K68" s="37" t="s">
        <v>92</v>
      </c>
    </row>
    <row r="69" spans="1:11" ht="15.75">
      <c r="A69" s="38" t="s">
        <v>97</v>
      </c>
      <c r="B69" s="39">
        <v>1068</v>
      </c>
      <c r="C69" s="37">
        <v>6119</v>
      </c>
      <c r="D69" s="37" t="s">
        <v>93</v>
      </c>
      <c r="E69" s="34">
        <v>9</v>
      </c>
      <c r="F69" s="34">
        <v>14</v>
      </c>
      <c r="G69" s="34">
        <f t="shared" si="4"/>
        <v>5</v>
      </c>
      <c r="H69" s="34">
        <f t="shared" si="5"/>
        <v>0.5</v>
      </c>
      <c r="I69" s="37" t="s">
        <v>107</v>
      </c>
      <c r="J69" s="37" t="s">
        <v>108</v>
      </c>
      <c r="K69" s="37" t="s">
        <v>81</v>
      </c>
    </row>
    <row r="70" spans="1:11" ht="15.75">
      <c r="A70" s="38" t="s">
        <v>97</v>
      </c>
      <c r="B70" s="39">
        <v>1069</v>
      </c>
      <c r="C70" s="37">
        <v>1109</v>
      </c>
      <c r="D70" s="37" t="s">
        <v>85</v>
      </c>
      <c r="E70" s="34">
        <v>3</v>
      </c>
      <c r="F70" s="34">
        <v>8</v>
      </c>
      <c r="G70" s="34">
        <f t="shared" si="4"/>
        <v>5</v>
      </c>
      <c r="H70" s="34">
        <f t="shared" si="5"/>
        <v>0.5</v>
      </c>
      <c r="I70" s="37" t="s">
        <v>109</v>
      </c>
      <c r="J70" s="37" t="s">
        <v>10</v>
      </c>
      <c r="K70" s="37" t="s">
        <v>83</v>
      </c>
    </row>
    <row r="71" spans="1:11" ht="15.75">
      <c r="A71" s="38" t="s">
        <v>97</v>
      </c>
      <c r="B71" s="39">
        <v>1070</v>
      </c>
      <c r="C71" s="37">
        <v>2499</v>
      </c>
      <c r="D71" s="37" t="s">
        <v>82</v>
      </c>
      <c r="E71" s="34">
        <v>6.2</v>
      </c>
      <c r="F71" s="34">
        <v>9.1999999999999993</v>
      </c>
      <c r="G71" s="34">
        <f t="shared" si="4"/>
        <v>2.9999999999999991</v>
      </c>
      <c r="H71" s="34">
        <f t="shared" si="5"/>
        <v>0.29999999999999993</v>
      </c>
      <c r="I71" s="37" t="s">
        <v>110</v>
      </c>
      <c r="J71" s="37" t="s">
        <v>111</v>
      </c>
      <c r="K71" s="37" t="s">
        <v>83</v>
      </c>
    </row>
    <row r="72" spans="1:11" ht="15.75">
      <c r="A72" s="38" t="s">
        <v>97</v>
      </c>
      <c r="B72" s="39">
        <v>1071</v>
      </c>
      <c r="C72" s="37">
        <v>1109</v>
      </c>
      <c r="D72" s="37" t="s">
        <v>85</v>
      </c>
      <c r="E72" s="34">
        <v>3</v>
      </c>
      <c r="F72" s="34">
        <v>8</v>
      </c>
      <c r="G72" s="34">
        <f t="shared" si="4"/>
        <v>5</v>
      </c>
      <c r="H72" s="34">
        <f t="shared" si="5"/>
        <v>0.5</v>
      </c>
      <c r="I72" s="37" t="s">
        <v>105</v>
      </c>
      <c r="J72" s="37" t="s">
        <v>106</v>
      </c>
      <c r="K72" s="37" t="s">
        <v>83</v>
      </c>
    </row>
    <row r="73" spans="1:11" ht="15.75">
      <c r="A73" s="38" t="s">
        <v>97</v>
      </c>
      <c r="B73" s="39">
        <v>1072</v>
      </c>
      <c r="C73" s="37">
        <v>1109</v>
      </c>
      <c r="D73" s="37" t="s">
        <v>85</v>
      </c>
      <c r="E73" s="34">
        <v>3</v>
      </c>
      <c r="F73" s="34">
        <v>8</v>
      </c>
      <c r="G73" s="34">
        <f t="shared" si="4"/>
        <v>5</v>
      </c>
      <c r="H73" s="34">
        <f t="shared" si="5"/>
        <v>0.5</v>
      </c>
      <c r="I73" s="37" t="s">
        <v>109</v>
      </c>
      <c r="J73" s="37" t="s">
        <v>10</v>
      </c>
      <c r="K73" s="37" t="s">
        <v>91</v>
      </c>
    </row>
    <row r="74" spans="1:11" ht="15.75">
      <c r="A74" s="38" t="s">
        <v>97</v>
      </c>
      <c r="B74" s="39">
        <v>1073</v>
      </c>
      <c r="C74" s="37">
        <v>6622</v>
      </c>
      <c r="D74" s="37" t="s">
        <v>95</v>
      </c>
      <c r="E74" s="34">
        <v>42</v>
      </c>
      <c r="F74" s="34">
        <v>77</v>
      </c>
      <c r="G74" s="34">
        <f t="shared" si="4"/>
        <v>35</v>
      </c>
      <c r="H74" s="34">
        <f t="shared" si="5"/>
        <v>7</v>
      </c>
      <c r="I74" s="37" t="s">
        <v>109</v>
      </c>
      <c r="J74" s="37" t="s">
        <v>10</v>
      </c>
      <c r="K74" s="37" t="s">
        <v>81</v>
      </c>
    </row>
    <row r="75" spans="1:11" ht="15.75">
      <c r="A75" s="38" t="s">
        <v>97</v>
      </c>
      <c r="B75" s="39">
        <v>1074</v>
      </c>
      <c r="C75" s="37">
        <v>2877</v>
      </c>
      <c r="D75" s="37" t="s">
        <v>80</v>
      </c>
      <c r="E75" s="34">
        <v>11.4</v>
      </c>
      <c r="F75" s="34">
        <v>16.3</v>
      </c>
      <c r="G75" s="34">
        <f t="shared" si="4"/>
        <v>4.9000000000000004</v>
      </c>
      <c r="H75" s="34">
        <f t="shared" si="5"/>
        <v>0.49000000000000005</v>
      </c>
      <c r="I75" s="37" t="s">
        <v>109</v>
      </c>
      <c r="J75" s="37" t="s">
        <v>10</v>
      </c>
      <c r="K75" s="37" t="s">
        <v>83</v>
      </c>
    </row>
    <row r="76" spans="1:11" ht="15.75">
      <c r="A76" s="38" t="s">
        <v>97</v>
      </c>
      <c r="B76" s="39">
        <v>1075</v>
      </c>
      <c r="C76" s="37">
        <v>1109</v>
      </c>
      <c r="D76" s="37" t="s">
        <v>85</v>
      </c>
      <c r="E76" s="34">
        <v>3</v>
      </c>
      <c r="F76" s="34">
        <v>8</v>
      </c>
      <c r="G76" s="34">
        <f t="shared" si="4"/>
        <v>5</v>
      </c>
      <c r="H76" s="34">
        <f t="shared" si="5"/>
        <v>0.5</v>
      </c>
      <c r="I76" s="37" t="s">
        <v>110</v>
      </c>
      <c r="J76" s="37" t="s">
        <v>111</v>
      </c>
      <c r="K76" s="37" t="s">
        <v>81</v>
      </c>
    </row>
    <row r="77" spans="1:11" ht="15.75">
      <c r="A77" s="38" t="s">
        <v>97</v>
      </c>
      <c r="B77" s="39">
        <v>1076</v>
      </c>
      <c r="C77" s="37">
        <v>1109</v>
      </c>
      <c r="D77" s="37" t="s">
        <v>85</v>
      </c>
      <c r="E77" s="34">
        <v>3</v>
      </c>
      <c r="F77" s="34">
        <v>8</v>
      </c>
      <c r="G77" s="34">
        <f t="shared" si="4"/>
        <v>5</v>
      </c>
      <c r="H77" s="34">
        <f t="shared" si="5"/>
        <v>0.5</v>
      </c>
      <c r="I77" s="37" t="s">
        <v>107</v>
      </c>
      <c r="J77" s="37" t="s">
        <v>108</v>
      </c>
      <c r="K77" s="37" t="s">
        <v>83</v>
      </c>
    </row>
    <row r="78" spans="1:11" ht="15.75">
      <c r="A78" s="38" t="s">
        <v>97</v>
      </c>
      <c r="B78" s="39">
        <v>1077</v>
      </c>
      <c r="C78" s="37">
        <v>9822</v>
      </c>
      <c r="D78" s="37" t="s">
        <v>78</v>
      </c>
      <c r="E78" s="34">
        <v>58.3</v>
      </c>
      <c r="F78" s="34">
        <v>98.4</v>
      </c>
      <c r="G78" s="34">
        <f t="shared" si="4"/>
        <v>40.100000000000009</v>
      </c>
      <c r="H78" s="34">
        <f t="shared" si="5"/>
        <v>8.0200000000000014</v>
      </c>
      <c r="I78" s="37" t="s">
        <v>110</v>
      </c>
      <c r="J78" s="37" t="s">
        <v>111</v>
      </c>
      <c r="K78" s="37" t="s">
        <v>83</v>
      </c>
    </row>
    <row r="79" spans="1:11" ht="15.75">
      <c r="A79" s="38" t="s">
        <v>97</v>
      </c>
      <c r="B79" s="39">
        <v>1078</v>
      </c>
      <c r="C79" s="37">
        <v>2877</v>
      </c>
      <c r="D79" s="37" t="s">
        <v>80</v>
      </c>
      <c r="E79" s="34">
        <v>11.4</v>
      </c>
      <c r="F79" s="34">
        <v>16.3</v>
      </c>
      <c r="G79" s="34">
        <f t="shared" si="4"/>
        <v>4.9000000000000004</v>
      </c>
      <c r="H79" s="34">
        <f t="shared" si="5"/>
        <v>0.49000000000000005</v>
      </c>
      <c r="I79" s="37" t="s">
        <v>107</v>
      </c>
      <c r="J79" s="37" t="s">
        <v>108</v>
      </c>
      <c r="K79" s="37" t="s">
        <v>91</v>
      </c>
    </row>
    <row r="80" spans="1:11" ht="15.75">
      <c r="A80" s="38" t="s">
        <v>98</v>
      </c>
      <c r="B80" s="39">
        <v>1079</v>
      </c>
      <c r="C80" s="37">
        <v>2877</v>
      </c>
      <c r="D80" s="37" t="s">
        <v>80</v>
      </c>
      <c r="E80" s="34">
        <v>11.4</v>
      </c>
      <c r="F80" s="34">
        <v>16.3</v>
      </c>
      <c r="G80" s="34">
        <f t="shared" si="4"/>
        <v>4.9000000000000004</v>
      </c>
      <c r="H80" s="34">
        <f t="shared" si="5"/>
        <v>0.49000000000000005</v>
      </c>
      <c r="I80" s="37" t="s">
        <v>107</v>
      </c>
      <c r="J80" s="37" t="s">
        <v>108</v>
      </c>
      <c r="K80" s="37" t="s">
        <v>79</v>
      </c>
    </row>
    <row r="81" spans="1:11" ht="15.75">
      <c r="A81" s="38" t="s">
        <v>98</v>
      </c>
      <c r="B81" s="39">
        <v>1080</v>
      </c>
      <c r="C81" s="37">
        <v>4421</v>
      </c>
      <c r="D81" s="37" t="s">
        <v>87</v>
      </c>
      <c r="E81" s="34">
        <v>45</v>
      </c>
      <c r="F81" s="34">
        <v>87</v>
      </c>
      <c r="G81" s="34">
        <f t="shared" si="4"/>
        <v>42</v>
      </c>
      <c r="H81" s="34">
        <f t="shared" si="5"/>
        <v>8.4</v>
      </c>
      <c r="I81" s="37" t="s">
        <v>109</v>
      </c>
      <c r="J81" s="37" t="s">
        <v>10</v>
      </c>
      <c r="K81" s="37" t="s">
        <v>81</v>
      </c>
    </row>
    <row r="82" spans="1:11" ht="15.75">
      <c r="A82" s="38" t="s">
        <v>98</v>
      </c>
      <c r="B82" s="39">
        <v>1081</v>
      </c>
      <c r="C82" s="37">
        <v>6119</v>
      </c>
      <c r="D82" s="37" t="s">
        <v>93</v>
      </c>
      <c r="E82" s="34">
        <v>9</v>
      </c>
      <c r="F82" s="34">
        <v>14</v>
      </c>
      <c r="G82" s="34">
        <f t="shared" si="4"/>
        <v>5</v>
      </c>
      <c r="H82" s="34">
        <f t="shared" si="5"/>
        <v>0.5</v>
      </c>
      <c r="I82" s="37" t="s">
        <v>109</v>
      </c>
      <c r="J82" s="37" t="s">
        <v>10</v>
      </c>
      <c r="K82" s="37" t="s">
        <v>92</v>
      </c>
    </row>
    <row r="83" spans="1:11" ht="15.75">
      <c r="A83" s="38" t="s">
        <v>98</v>
      </c>
      <c r="B83" s="39">
        <v>1082</v>
      </c>
      <c r="C83" s="37">
        <v>1109</v>
      </c>
      <c r="D83" s="37" t="s">
        <v>85</v>
      </c>
      <c r="E83" s="34">
        <v>3</v>
      </c>
      <c r="F83" s="34">
        <v>8</v>
      </c>
      <c r="G83" s="34">
        <f t="shared" si="4"/>
        <v>5</v>
      </c>
      <c r="H83" s="34">
        <f t="shared" si="5"/>
        <v>0.5</v>
      </c>
      <c r="I83" s="37" t="s">
        <v>105</v>
      </c>
      <c r="J83" s="37" t="s">
        <v>106</v>
      </c>
      <c r="K83" s="37" t="s">
        <v>81</v>
      </c>
    </row>
    <row r="84" spans="1:11" ht="15.75">
      <c r="A84" s="38" t="s">
        <v>98</v>
      </c>
      <c r="B84" s="39">
        <v>1083</v>
      </c>
      <c r="C84" s="37">
        <v>1109</v>
      </c>
      <c r="D84" s="37" t="s">
        <v>85</v>
      </c>
      <c r="E84" s="34">
        <v>3</v>
      </c>
      <c r="F84" s="34">
        <v>8</v>
      </c>
      <c r="G84" s="34">
        <f t="shared" si="4"/>
        <v>5</v>
      </c>
      <c r="H84" s="34">
        <f t="shared" si="5"/>
        <v>0.5</v>
      </c>
      <c r="I84" s="37" t="s">
        <v>105</v>
      </c>
      <c r="J84" s="37" t="s">
        <v>106</v>
      </c>
      <c r="K84" s="37" t="s">
        <v>91</v>
      </c>
    </row>
    <row r="85" spans="1:11" ht="15.75">
      <c r="A85" s="38" t="s">
        <v>98</v>
      </c>
      <c r="B85" s="39">
        <v>1084</v>
      </c>
      <c r="C85" s="37">
        <v>6119</v>
      </c>
      <c r="D85" s="37" t="s">
        <v>93</v>
      </c>
      <c r="E85" s="34">
        <v>9</v>
      </c>
      <c r="F85" s="34">
        <v>14</v>
      </c>
      <c r="G85" s="34">
        <f t="shared" si="4"/>
        <v>5</v>
      </c>
      <c r="H85" s="34">
        <f t="shared" si="5"/>
        <v>0.5</v>
      </c>
      <c r="I85" s="37" t="s">
        <v>105</v>
      </c>
      <c r="J85" s="37" t="s">
        <v>106</v>
      </c>
      <c r="K85" s="37" t="s">
        <v>83</v>
      </c>
    </row>
    <row r="86" spans="1:11" ht="15.75">
      <c r="A86" s="38" t="s">
        <v>98</v>
      </c>
      <c r="B86" s="39">
        <v>1085</v>
      </c>
      <c r="C86" s="37">
        <v>9822</v>
      </c>
      <c r="D86" s="37" t="s">
        <v>78</v>
      </c>
      <c r="E86" s="34">
        <v>58.3</v>
      </c>
      <c r="F86" s="34">
        <v>98.4</v>
      </c>
      <c r="G86" s="34">
        <f t="shared" si="4"/>
        <v>40.100000000000009</v>
      </c>
      <c r="H86" s="34">
        <f t="shared" si="5"/>
        <v>8.0200000000000014</v>
      </c>
      <c r="I86" s="37" t="s">
        <v>109</v>
      </c>
      <c r="J86" s="37" t="s">
        <v>10</v>
      </c>
      <c r="K86" s="37" t="s">
        <v>91</v>
      </c>
    </row>
    <row r="87" spans="1:11" ht="15.75">
      <c r="A87" s="38" t="s">
        <v>98</v>
      </c>
      <c r="B87" s="39">
        <v>1086</v>
      </c>
      <c r="C87" s="37">
        <v>1109</v>
      </c>
      <c r="D87" s="37" t="s">
        <v>85</v>
      </c>
      <c r="E87" s="34">
        <v>3</v>
      </c>
      <c r="F87" s="34">
        <v>8</v>
      </c>
      <c r="G87" s="34">
        <f t="shared" si="4"/>
        <v>5</v>
      </c>
      <c r="H87" s="34">
        <f t="shared" si="5"/>
        <v>0.5</v>
      </c>
      <c r="I87" s="37" t="s">
        <v>110</v>
      </c>
      <c r="J87" s="37" t="s">
        <v>111</v>
      </c>
      <c r="K87" s="37" t="s">
        <v>83</v>
      </c>
    </row>
    <row r="88" spans="1:11" ht="15.75">
      <c r="A88" s="38" t="s">
        <v>98</v>
      </c>
      <c r="B88" s="39">
        <v>1087</v>
      </c>
      <c r="C88" s="37">
        <v>2499</v>
      </c>
      <c r="D88" s="37" t="s">
        <v>82</v>
      </c>
      <c r="E88" s="34">
        <v>6.2</v>
      </c>
      <c r="F88" s="34">
        <v>9.1999999999999993</v>
      </c>
      <c r="G88" s="34">
        <f t="shared" si="4"/>
        <v>2.9999999999999991</v>
      </c>
      <c r="H88" s="34">
        <f t="shared" si="5"/>
        <v>0.29999999999999993</v>
      </c>
      <c r="I88" s="37" t="s">
        <v>105</v>
      </c>
      <c r="J88" s="37" t="s">
        <v>106</v>
      </c>
      <c r="K88" s="37" t="s">
        <v>81</v>
      </c>
    </row>
    <row r="89" spans="1:11" ht="15.75">
      <c r="A89" s="38" t="s">
        <v>98</v>
      </c>
      <c r="B89" s="39">
        <v>1088</v>
      </c>
      <c r="C89" s="37">
        <v>2499</v>
      </c>
      <c r="D89" s="37" t="s">
        <v>82</v>
      </c>
      <c r="E89" s="34">
        <v>6.2</v>
      </c>
      <c r="F89" s="34">
        <v>9.1999999999999993</v>
      </c>
      <c r="G89" s="34">
        <f t="shared" si="4"/>
        <v>2.9999999999999991</v>
      </c>
      <c r="H89" s="34">
        <f t="shared" si="5"/>
        <v>0.29999999999999993</v>
      </c>
      <c r="I89" s="37" t="s">
        <v>105</v>
      </c>
      <c r="J89" s="37" t="s">
        <v>106</v>
      </c>
      <c r="K89" s="37" t="s">
        <v>79</v>
      </c>
    </row>
    <row r="90" spans="1:11" ht="15.75">
      <c r="A90" s="38" t="s">
        <v>98</v>
      </c>
      <c r="B90" s="39">
        <v>1089</v>
      </c>
      <c r="C90" s="37">
        <v>6119</v>
      </c>
      <c r="D90" s="37" t="s">
        <v>93</v>
      </c>
      <c r="E90" s="34">
        <v>9</v>
      </c>
      <c r="F90" s="34">
        <v>14</v>
      </c>
      <c r="G90" s="34">
        <f t="shared" si="4"/>
        <v>5</v>
      </c>
      <c r="H90" s="34">
        <f t="shared" si="5"/>
        <v>0.5</v>
      </c>
      <c r="I90" s="37" t="s">
        <v>109</v>
      </c>
      <c r="J90" s="37" t="s">
        <v>10</v>
      </c>
      <c r="K90" s="37" t="s">
        <v>91</v>
      </c>
    </row>
    <row r="91" spans="1:11" ht="15.75">
      <c r="A91" s="38" t="s">
        <v>98</v>
      </c>
      <c r="B91" s="39">
        <v>1090</v>
      </c>
      <c r="C91" s="37">
        <v>2877</v>
      </c>
      <c r="D91" s="37" t="s">
        <v>80</v>
      </c>
      <c r="E91" s="34">
        <v>11.4</v>
      </c>
      <c r="F91" s="34">
        <v>16.3</v>
      </c>
      <c r="G91" s="34">
        <f t="shared" si="4"/>
        <v>4.9000000000000004</v>
      </c>
      <c r="H91" s="34">
        <f t="shared" si="5"/>
        <v>0.49000000000000005</v>
      </c>
      <c r="I91" s="37" t="s">
        <v>105</v>
      </c>
      <c r="J91" s="37" t="s">
        <v>106</v>
      </c>
      <c r="K91" s="37" t="s">
        <v>81</v>
      </c>
    </row>
    <row r="92" spans="1:11" ht="15.75">
      <c r="A92" s="38" t="s">
        <v>98</v>
      </c>
      <c r="B92" s="39">
        <v>1091</v>
      </c>
      <c r="C92" s="37">
        <v>2877</v>
      </c>
      <c r="D92" s="37" t="s">
        <v>80</v>
      </c>
      <c r="E92" s="34">
        <v>11.4</v>
      </c>
      <c r="F92" s="34">
        <v>16.3</v>
      </c>
      <c r="G92" s="34">
        <f t="shared" si="4"/>
        <v>4.9000000000000004</v>
      </c>
      <c r="H92" s="34">
        <f t="shared" si="5"/>
        <v>0.49000000000000005</v>
      </c>
      <c r="I92" s="37" t="s">
        <v>110</v>
      </c>
      <c r="J92" s="37" t="s">
        <v>111</v>
      </c>
      <c r="K92" s="37" t="s">
        <v>91</v>
      </c>
    </row>
    <row r="93" spans="1:11" ht="15.75">
      <c r="A93" s="38" t="s">
        <v>98</v>
      </c>
      <c r="B93" s="39">
        <v>1092</v>
      </c>
      <c r="C93" s="37">
        <v>2877</v>
      </c>
      <c r="D93" s="37" t="s">
        <v>80</v>
      </c>
      <c r="E93" s="34">
        <v>11.4</v>
      </c>
      <c r="F93" s="34">
        <v>16.3</v>
      </c>
      <c r="G93" s="34">
        <f t="shared" si="4"/>
        <v>4.9000000000000004</v>
      </c>
      <c r="H93" s="34">
        <f t="shared" si="5"/>
        <v>0.49000000000000005</v>
      </c>
      <c r="I93" s="37" t="s">
        <v>109</v>
      </c>
      <c r="J93" s="37" t="s">
        <v>10</v>
      </c>
      <c r="K93" s="37" t="s">
        <v>81</v>
      </c>
    </row>
    <row r="94" spans="1:11" ht="15.75">
      <c r="A94" s="38" t="s">
        <v>98</v>
      </c>
      <c r="B94" s="39">
        <v>1093</v>
      </c>
      <c r="C94" s="37">
        <v>6119</v>
      </c>
      <c r="D94" s="37" t="s">
        <v>93</v>
      </c>
      <c r="E94" s="34">
        <v>9</v>
      </c>
      <c r="F94" s="34">
        <v>14</v>
      </c>
      <c r="G94" s="34">
        <f t="shared" si="4"/>
        <v>5</v>
      </c>
      <c r="H94" s="34">
        <f t="shared" si="5"/>
        <v>0.5</v>
      </c>
      <c r="I94" s="37" t="s">
        <v>107</v>
      </c>
      <c r="J94" s="37" t="s">
        <v>108</v>
      </c>
      <c r="K94" s="37" t="s">
        <v>83</v>
      </c>
    </row>
    <row r="95" spans="1:11" ht="15.75">
      <c r="A95" s="38" t="s">
        <v>98</v>
      </c>
      <c r="B95" s="39">
        <v>1094</v>
      </c>
      <c r="C95" s="37">
        <v>6119</v>
      </c>
      <c r="D95" s="37" t="s">
        <v>93</v>
      </c>
      <c r="E95" s="34">
        <v>9</v>
      </c>
      <c r="F95" s="34">
        <v>14</v>
      </c>
      <c r="G95" s="34">
        <f t="shared" si="4"/>
        <v>5</v>
      </c>
      <c r="H95" s="34">
        <f t="shared" si="5"/>
        <v>0.5</v>
      </c>
      <c r="I95" s="37" t="s">
        <v>109</v>
      </c>
      <c r="J95" s="37" t="s">
        <v>10</v>
      </c>
      <c r="K95" s="37" t="s">
        <v>81</v>
      </c>
    </row>
    <row r="96" spans="1:11" ht="15.75">
      <c r="A96" s="38" t="s">
        <v>98</v>
      </c>
      <c r="B96" s="39">
        <v>1095</v>
      </c>
      <c r="C96" s="37">
        <v>2499</v>
      </c>
      <c r="D96" s="37" t="s">
        <v>82</v>
      </c>
      <c r="E96" s="34">
        <v>6.2</v>
      </c>
      <c r="F96" s="34">
        <v>9.1999999999999993</v>
      </c>
      <c r="G96" s="34">
        <f t="shared" si="4"/>
        <v>2.9999999999999991</v>
      </c>
      <c r="H96" s="34">
        <f t="shared" si="5"/>
        <v>0.29999999999999993</v>
      </c>
      <c r="I96" s="37" t="s">
        <v>110</v>
      </c>
      <c r="J96" s="37" t="s">
        <v>111</v>
      </c>
      <c r="K96" s="37" t="s">
        <v>83</v>
      </c>
    </row>
    <row r="97" spans="1:11" ht="15.75">
      <c r="A97" s="38" t="s">
        <v>98</v>
      </c>
      <c r="B97" s="39">
        <v>1096</v>
      </c>
      <c r="C97" s="37">
        <v>6119</v>
      </c>
      <c r="D97" s="37" t="s">
        <v>93</v>
      </c>
      <c r="E97" s="34">
        <v>9</v>
      </c>
      <c r="F97" s="34">
        <v>14</v>
      </c>
      <c r="G97" s="34">
        <f t="shared" si="4"/>
        <v>5</v>
      </c>
      <c r="H97" s="34">
        <f t="shared" si="5"/>
        <v>0.5</v>
      </c>
      <c r="I97" s="37" t="s">
        <v>109</v>
      </c>
      <c r="J97" s="37" t="s">
        <v>10</v>
      </c>
      <c r="K97" s="37" t="s">
        <v>83</v>
      </c>
    </row>
    <row r="98" spans="1:11" ht="15.75">
      <c r="A98" s="38" t="s">
        <v>98</v>
      </c>
      <c r="B98" s="39">
        <v>1097</v>
      </c>
      <c r="C98" s="37">
        <v>9212</v>
      </c>
      <c r="D98" s="37" t="s">
        <v>88</v>
      </c>
      <c r="E98" s="34">
        <v>4</v>
      </c>
      <c r="F98" s="34">
        <v>7</v>
      </c>
      <c r="G98" s="34">
        <f t="shared" ref="G98:G129" si="6">F98-E98</f>
        <v>3</v>
      </c>
      <c r="H98" s="34">
        <f t="shared" ref="H98:H129" si="7">IF(F98&gt;50, G98*0.2,G98*0.1)</f>
        <v>0.30000000000000004</v>
      </c>
      <c r="I98" s="37" t="s">
        <v>110</v>
      </c>
      <c r="J98" s="37" t="s">
        <v>111</v>
      </c>
      <c r="K98" s="37" t="s">
        <v>91</v>
      </c>
    </row>
    <row r="99" spans="1:11" ht="15.75">
      <c r="A99" s="38" t="s">
        <v>98</v>
      </c>
      <c r="B99" s="39">
        <v>1098</v>
      </c>
      <c r="C99" s="37">
        <v>2877</v>
      </c>
      <c r="D99" s="37" t="s">
        <v>80</v>
      </c>
      <c r="E99" s="34">
        <v>11.4</v>
      </c>
      <c r="F99" s="34">
        <v>16.3</v>
      </c>
      <c r="G99" s="34">
        <f t="shared" si="6"/>
        <v>4.9000000000000004</v>
      </c>
      <c r="H99" s="34">
        <f t="shared" si="7"/>
        <v>0.49000000000000005</v>
      </c>
      <c r="I99" s="37" t="s">
        <v>107</v>
      </c>
      <c r="J99" s="37" t="s">
        <v>108</v>
      </c>
      <c r="K99" s="37" t="s">
        <v>79</v>
      </c>
    </row>
    <row r="100" spans="1:11" ht="15.75">
      <c r="A100" s="38" t="s">
        <v>99</v>
      </c>
      <c r="B100" s="39">
        <v>1099</v>
      </c>
      <c r="C100" s="37">
        <v>2877</v>
      </c>
      <c r="D100" s="37" t="s">
        <v>80</v>
      </c>
      <c r="E100" s="34">
        <v>11.4</v>
      </c>
      <c r="F100" s="34">
        <v>16.3</v>
      </c>
      <c r="G100" s="34">
        <f t="shared" si="6"/>
        <v>4.9000000000000004</v>
      </c>
      <c r="H100" s="34">
        <f t="shared" si="7"/>
        <v>0.49000000000000005</v>
      </c>
      <c r="I100" s="37" t="s">
        <v>109</v>
      </c>
      <c r="J100" s="37" t="s">
        <v>10</v>
      </c>
      <c r="K100" s="37" t="s">
        <v>81</v>
      </c>
    </row>
    <row r="101" spans="1:11" ht="15.75">
      <c r="A101" s="38" t="s">
        <v>99</v>
      </c>
      <c r="B101" s="39">
        <v>1100</v>
      </c>
      <c r="C101" s="37">
        <v>6119</v>
      </c>
      <c r="D101" s="37" t="s">
        <v>93</v>
      </c>
      <c r="E101" s="34">
        <v>9</v>
      </c>
      <c r="F101" s="34">
        <v>14</v>
      </c>
      <c r="G101" s="34">
        <f t="shared" si="6"/>
        <v>5</v>
      </c>
      <c r="H101" s="34">
        <f t="shared" si="7"/>
        <v>0.5</v>
      </c>
      <c r="I101" s="37" t="s">
        <v>105</v>
      </c>
      <c r="J101" s="37" t="s">
        <v>106</v>
      </c>
      <c r="K101" s="37" t="s">
        <v>92</v>
      </c>
    </row>
    <row r="102" spans="1:11" ht="15.75">
      <c r="A102" s="38" t="s">
        <v>99</v>
      </c>
      <c r="B102" s="39">
        <v>1101</v>
      </c>
      <c r="C102" s="37">
        <v>2499</v>
      </c>
      <c r="D102" s="37" t="s">
        <v>82</v>
      </c>
      <c r="E102" s="34">
        <v>6.2</v>
      </c>
      <c r="F102" s="34">
        <v>9.1999999999999993</v>
      </c>
      <c r="G102" s="34">
        <f t="shared" si="6"/>
        <v>2.9999999999999991</v>
      </c>
      <c r="H102" s="34">
        <f t="shared" si="7"/>
        <v>0.29999999999999993</v>
      </c>
      <c r="I102" s="37" t="s">
        <v>109</v>
      </c>
      <c r="J102" s="37" t="s">
        <v>10</v>
      </c>
      <c r="K102" s="37" t="s">
        <v>81</v>
      </c>
    </row>
    <row r="103" spans="1:11" ht="15.75">
      <c r="A103" s="38" t="s">
        <v>99</v>
      </c>
      <c r="B103" s="39">
        <v>1102</v>
      </c>
      <c r="C103" s="37">
        <v>2242</v>
      </c>
      <c r="D103" s="37" t="s">
        <v>90</v>
      </c>
      <c r="E103" s="34">
        <v>60</v>
      </c>
      <c r="F103" s="34">
        <v>124</v>
      </c>
      <c r="G103" s="34">
        <f t="shared" si="6"/>
        <v>64</v>
      </c>
      <c r="H103" s="34">
        <f t="shared" si="7"/>
        <v>12.8</v>
      </c>
      <c r="I103" s="37" t="s">
        <v>107</v>
      </c>
      <c r="J103" s="37" t="s">
        <v>108</v>
      </c>
      <c r="K103" s="37" t="s">
        <v>91</v>
      </c>
    </row>
    <row r="104" spans="1:11" ht="15.75">
      <c r="A104" s="38" t="s">
        <v>99</v>
      </c>
      <c r="B104" s="39">
        <v>1103</v>
      </c>
      <c r="C104" s="37">
        <v>2877</v>
      </c>
      <c r="D104" s="37" t="s">
        <v>80</v>
      </c>
      <c r="E104" s="34">
        <v>11.4</v>
      </c>
      <c r="F104" s="34">
        <v>16.3</v>
      </c>
      <c r="G104" s="34">
        <f t="shared" si="6"/>
        <v>4.9000000000000004</v>
      </c>
      <c r="H104" s="34">
        <f t="shared" si="7"/>
        <v>0.49000000000000005</v>
      </c>
      <c r="I104" s="37" t="s">
        <v>107</v>
      </c>
      <c r="J104" s="37" t="s">
        <v>108</v>
      </c>
      <c r="K104" s="37" t="s">
        <v>83</v>
      </c>
    </row>
    <row r="105" spans="1:11" ht="15.75">
      <c r="A105" s="38" t="s">
        <v>99</v>
      </c>
      <c r="B105" s="39">
        <v>1104</v>
      </c>
      <c r="C105" s="37">
        <v>2877</v>
      </c>
      <c r="D105" s="37" t="s">
        <v>80</v>
      </c>
      <c r="E105" s="34">
        <v>11.4</v>
      </c>
      <c r="F105" s="34">
        <v>16.3</v>
      </c>
      <c r="G105" s="34">
        <f t="shared" si="6"/>
        <v>4.9000000000000004</v>
      </c>
      <c r="H105" s="34">
        <f t="shared" si="7"/>
        <v>0.49000000000000005</v>
      </c>
      <c r="I105" s="37" t="s">
        <v>109</v>
      </c>
      <c r="J105" s="37" t="s">
        <v>10</v>
      </c>
      <c r="K105" s="37" t="s">
        <v>91</v>
      </c>
    </row>
    <row r="106" spans="1:11" ht="15.75">
      <c r="A106" s="38" t="s">
        <v>99</v>
      </c>
      <c r="B106" s="39">
        <v>1105</v>
      </c>
      <c r="C106" s="37">
        <v>2499</v>
      </c>
      <c r="D106" s="37" t="s">
        <v>82</v>
      </c>
      <c r="E106" s="34">
        <v>6.2</v>
      </c>
      <c r="F106" s="34">
        <v>9.1999999999999993</v>
      </c>
      <c r="G106" s="34">
        <f t="shared" si="6"/>
        <v>2.9999999999999991</v>
      </c>
      <c r="H106" s="34">
        <f t="shared" si="7"/>
        <v>0.29999999999999993</v>
      </c>
      <c r="I106" s="37" t="s">
        <v>107</v>
      </c>
      <c r="J106" s="37" t="s">
        <v>108</v>
      </c>
      <c r="K106" s="37" t="s">
        <v>83</v>
      </c>
    </row>
    <row r="107" spans="1:11" ht="15.75">
      <c r="A107" s="38" t="s">
        <v>99</v>
      </c>
      <c r="B107" s="39">
        <v>1106</v>
      </c>
      <c r="C107" s="37">
        <v>9822</v>
      </c>
      <c r="D107" s="37" t="s">
        <v>78</v>
      </c>
      <c r="E107" s="34">
        <v>58.3</v>
      </c>
      <c r="F107" s="34">
        <v>98.4</v>
      </c>
      <c r="G107" s="34">
        <f t="shared" si="6"/>
        <v>40.100000000000009</v>
      </c>
      <c r="H107" s="34">
        <f t="shared" si="7"/>
        <v>8.0200000000000014</v>
      </c>
      <c r="I107" s="37" t="s">
        <v>107</v>
      </c>
      <c r="J107" s="37" t="s">
        <v>108</v>
      </c>
      <c r="K107" s="37" t="s">
        <v>81</v>
      </c>
    </row>
    <row r="108" spans="1:11" ht="15.75">
      <c r="A108" s="38" t="s">
        <v>99</v>
      </c>
      <c r="B108" s="39">
        <v>1107</v>
      </c>
      <c r="C108" s="37">
        <v>1109</v>
      </c>
      <c r="D108" s="37" t="s">
        <v>85</v>
      </c>
      <c r="E108" s="34">
        <v>3</v>
      </c>
      <c r="F108" s="34">
        <v>8</v>
      </c>
      <c r="G108" s="34">
        <f t="shared" si="6"/>
        <v>5</v>
      </c>
      <c r="H108" s="34">
        <f t="shared" si="7"/>
        <v>0.5</v>
      </c>
      <c r="I108" s="37" t="s">
        <v>110</v>
      </c>
      <c r="J108" s="37" t="s">
        <v>111</v>
      </c>
      <c r="K108" s="37" t="s">
        <v>79</v>
      </c>
    </row>
    <row r="109" spans="1:11" ht="15.75">
      <c r="A109" s="38" t="s">
        <v>99</v>
      </c>
      <c r="B109" s="39">
        <v>1108</v>
      </c>
      <c r="C109" s="37">
        <v>9822</v>
      </c>
      <c r="D109" s="37" t="s">
        <v>78</v>
      </c>
      <c r="E109" s="34">
        <v>58.3</v>
      </c>
      <c r="F109" s="34">
        <v>98.4</v>
      </c>
      <c r="G109" s="34">
        <f t="shared" si="6"/>
        <v>40.100000000000009</v>
      </c>
      <c r="H109" s="34">
        <f t="shared" si="7"/>
        <v>8.0200000000000014</v>
      </c>
      <c r="I109" s="37" t="s">
        <v>109</v>
      </c>
      <c r="J109" s="37" t="s">
        <v>10</v>
      </c>
      <c r="K109" s="37" t="s">
        <v>91</v>
      </c>
    </row>
    <row r="110" spans="1:11" ht="15.75">
      <c r="A110" s="38" t="s">
        <v>99</v>
      </c>
      <c r="B110" s="39">
        <v>1109</v>
      </c>
      <c r="C110" s="37">
        <v>8722</v>
      </c>
      <c r="D110" s="37" t="s">
        <v>84</v>
      </c>
      <c r="E110" s="34">
        <v>344</v>
      </c>
      <c r="F110" s="34">
        <v>502</v>
      </c>
      <c r="G110" s="34">
        <f t="shared" si="6"/>
        <v>158</v>
      </c>
      <c r="H110" s="34">
        <f t="shared" si="7"/>
        <v>31.6</v>
      </c>
      <c r="I110" s="37" t="s">
        <v>107</v>
      </c>
      <c r="J110" s="37" t="s">
        <v>108</v>
      </c>
      <c r="K110" s="37" t="s">
        <v>81</v>
      </c>
    </row>
    <row r="111" spans="1:11" ht="15.75">
      <c r="A111" s="38" t="s">
        <v>99</v>
      </c>
      <c r="B111" s="39">
        <v>1110</v>
      </c>
      <c r="C111" s="37">
        <v>8722</v>
      </c>
      <c r="D111" s="37" t="s">
        <v>84</v>
      </c>
      <c r="E111" s="34">
        <v>344</v>
      </c>
      <c r="F111" s="34">
        <v>502</v>
      </c>
      <c r="G111" s="34">
        <f t="shared" si="6"/>
        <v>158</v>
      </c>
      <c r="H111" s="34">
        <f t="shared" si="7"/>
        <v>31.6</v>
      </c>
      <c r="I111" s="37" t="s">
        <v>110</v>
      </c>
      <c r="J111" s="37" t="s">
        <v>111</v>
      </c>
      <c r="K111" s="37" t="s">
        <v>91</v>
      </c>
    </row>
    <row r="112" spans="1:11" ht="15.75">
      <c r="A112" s="38" t="s">
        <v>99</v>
      </c>
      <c r="B112" s="39">
        <v>1111</v>
      </c>
      <c r="C112" s="37">
        <v>6622</v>
      </c>
      <c r="D112" s="37" t="s">
        <v>95</v>
      </c>
      <c r="E112" s="34">
        <v>42</v>
      </c>
      <c r="F112" s="34">
        <v>77</v>
      </c>
      <c r="G112" s="34">
        <f t="shared" si="6"/>
        <v>35</v>
      </c>
      <c r="H112" s="34">
        <f t="shared" si="7"/>
        <v>7</v>
      </c>
      <c r="I112" s="37" t="s">
        <v>110</v>
      </c>
      <c r="J112" s="37" t="s">
        <v>111</v>
      </c>
      <c r="K112" s="37" t="s">
        <v>81</v>
      </c>
    </row>
    <row r="113" spans="1:11" ht="15.75">
      <c r="A113" s="38" t="s">
        <v>99</v>
      </c>
      <c r="B113" s="39">
        <v>1112</v>
      </c>
      <c r="C113" s="37">
        <v>6622</v>
      </c>
      <c r="D113" s="37" t="s">
        <v>95</v>
      </c>
      <c r="E113" s="34">
        <v>42</v>
      </c>
      <c r="F113" s="34">
        <v>77</v>
      </c>
      <c r="G113" s="34">
        <f t="shared" si="6"/>
        <v>35</v>
      </c>
      <c r="H113" s="34">
        <f t="shared" si="7"/>
        <v>7</v>
      </c>
      <c r="I113" s="37" t="s">
        <v>109</v>
      </c>
      <c r="J113" s="37" t="s">
        <v>10</v>
      </c>
      <c r="K113" s="37" t="s">
        <v>83</v>
      </c>
    </row>
    <row r="114" spans="1:11" ht="15.75">
      <c r="A114" s="38" t="s">
        <v>99</v>
      </c>
      <c r="B114" s="39">
        <v>1113</v>
      </c>
      <c r="C114" s="37">
        <v>9822</v>
      </c>
      <c r="D114" s="37" t="s">
        <v>78</v>
      </c>
      <c r="E114" s="34">
        <v>58.3</v>
      </c>
      <c r="F114" s="34">
        <v>98.4</v>
      </c>
      <c r="G114" s="34">
        <f t="shared" si="6"/>
        <v>40.100000000000009</v>
      </c>
      <c r="H114" s="34">
        <f t="shared" si="7"/>
        <v>8.0200000000000014</v>
      </c>
      <c r="I114" s="37" t="s">
        <v>105</v>
      </c>
      <c r="J114" s="37" t="s">
        <v>106</v>
      </c>
      <c r="K114" s="37" t="s">
        <v>81</v>
      </c>
    </row>
    <row r="115" spans="1:11" ht="15.75">
      <c r="A115" s="38" t="s">
        <v>99</v>
      </c>
      <c r="B115" s="39">
        <v>1114</v>
      </c>
      <c r="C115" s="37">
        <v>2242</v>
      </c>
      <c r="D115" s="37" t="s">
        <v>90</v>
      </c>
      <c r="E115" s="34">
        <v>60</v>
      </c>
      <c r="F115" s="34">
        <v>124</v>
      </c>
      <c r="G115" s="34">
        <f t="shared" si="6"/>
        <v>64</v>
      </c>
      <c r="H115" s="34">
        <f t="shared" si="7"/>
        <v>12.8</v>
      </c>
      <c r="I115" s="37" t="s">
        <v>107</v>
      </c>
      <c r="J115" s="37" t="s">
        <v>108</v>
      </c>
      <c r="K115" s="37" t="s">
        <v>83</v>
      </c>
    </row>
    <row r="116" spans="1:11" ht="15.75">
      <c r="A116" s="38" t="s">
        <v>99</v>
      </c>
      <c r="B116" s="39">
        <v>1115</v>
      </c>
      <c r="C116" s="37">
        <v>8722</v>
      </c>
      <c r="D116" s="37" t="s">
        <v>84</v>
      </c>
      <c r="E116" s="34">
        <v>344</v>
      </c>
      <c r="F116" s="34">
        <v>502</v>
      </c>
      <c r="G116" s="34">
        <f t="shared" si="6"/>
        <v>158</v>
      </c>
      <c r="H116" s="34">
        <f t="shared" si="7"/>
        <v>31.6</v>
      </c>
      <c r="I116" s="37" t="s">
        <v>105</v>
      </c>
      <c r="J116" s="37" t="s">
        <v>106</v>
      </c>
      <c r="K116" s="37" t="s">
        <v>83</v>
      </c>
    </row>
    <row r="117" spans="1:11" ht="15.75">
      <c r="A117" s="38" t="s">
        <v>99</v>
      </c>
      <c r="B117" s="39">
        <v>1116</v>
      </c>
      <c r="C117" s="37">
        <v>6622</v>
      </c>
      <c r="D117" s="37" t="s">
        <v>95</v>
      </c>
      <c r="E117" s="34">
        <v>42</v>
      </c>
      <c r="F117" s="34">
        <v>77</v>
      </c>
      <c r="G117" s="34">
        <f t="shared" si="6"/>
        <v>35</v>
      </c>
      <c r="H117" s="34">
        <f t="shared" si="7"/>
        <v>7</v>
      </c>
      <c r="I117" s="37" t="s">
        <v>109</v>
      </c>
      <c r="J117" s="37" t="s">
        <v>10</v>
      </c>
      <c r="K117" s="37" t="s">
        <v>91</v>
      </c>
    </row>
    <row r="118" spans="1:11" ht="15.75">
      <c r="A118" s="38" t="s">
        <v>99</v>
      </c>
      <c r="B118" s="39">
        <v>1117</v>
      </c>
      <c r="C118" s="37">
        <v>8722</v>
      </c>
      <c r="D118" s="37" t="s">
        <v>84</v>
      </c>
      <c r="E118" s="34">
        <v>344</v>
      </c>
      <c r="F118" s="34">
        <v>502</v>
      </c>
      <c r="G118" s="34">
        <f t="shared" si="6"/>
        <v>158</v>
      </c>
      <c r="H118" s="34">
        <f t="shared" si="7"/>
        <v>31.6</v>
      </c>
      <c r="I118" s="37" t="s">
        <v>110</v>
      </c>
      <c r="J118" s="37" t="s">
        <v>111</v>
      </c>
      <c r="K118" s="37" t="s">
        <v>79</v>
      </c>
    </row>
    <row r="119" spans="1:11" ht="15.75">
      <c r="A119" s="38" t="s">
        <v>99</v>
      </c>
      <c r="B119" s="39">
        <v>1118</v>
      </c>
      <c r="C119" s="37">
        <v>9822</v>
      </c>
      <c r="D119" s="37" t="s">
        <v>78</v>
      </c>
      <c r="E119" s="34">
        <v>58.3</v>
      </c>
      <c r="F119" s="34">
        <v>98.4</v>
      </c>
      <c r="G119" s="34">
        <f t="shared" si="6"/>
        <v>40.100000000000009</v>
      </c>
      <c r="H119" s="34">
        <f t="shared" si="7"/>
        <v>8.0200000000000014</v>
      </c>
      <c r="I119" s="37" t="s">
        <v>107</v>
      </c>
      <c r="J119" s="37" t="s">
        <v>108</v>
      </c>
      <c r="K119" s="37" t="s">
        <v>81</v>
      </c>
    </row>
    <row r="120" spans="1:11" ht="15.75">
      <c r="A120" s="38" t="s">
        <v>99</v>
      </c>
      <c r="B120" s="39">
        <v>1119</v>
      </c>
      <c r="C120" s="37">
        <v>2242</v>
      </c>
      <c r="D120" s="37" t="s">
        <v>90</v>
      </c>
      <c r="E120" s="34">
        <v>60</v>
      </c>
      <c r="F120" s="34">
        <v>124</v>
      </c>
      <c r="G120" s="34">
        <f t="shared" si="6"/>
        <v>64</v>
      </c>
      <c r="H120" s="34">
        <f t="shared" si="7"/>
        <v>12.8</v>
      </c>
      <c r="I120" s="37" t="s">
        <v>105</v>
      </c>
      <c r="J120" s="37" t="s">
        <v>106</v>
      </c>
      <c r="K120" s="37" t="s">
        <v>92</v>
      </c>
    </row>
    <row r="121" spans="1:11" ht="15.75">
      <c r="A121" s="38" t="s">
        <v>99</v>
      </c>
      <c r="B121" s="39">
        <v>1120</v>
      </c>
      <c r="C121" s="37">
        <v>2242</v>
      </c>
      <c r="D121" s="37" t="s">
        <v>90</v>
      </c>
      <c r="E121" s="34">
        <v>60</v>
      </c>
      <c r="F121" s="34">
        <v>124</v>
      </c>
      <c r="G121" s="34">
        <f t="shared" si="6"/>
        <v>64</v>
      </c>
      <c r="H121" s="34">
        <f t="shared" si="7"/>
        <v>12.8</v>
      </c>
      <c r="I121" s="37" t="s">
        <v>109</v>
      </c>
      <c r="J121" s="37" t="s">
        <v>10</v>
      </c>
      <c r="K121" s="37" t="s">
        <v>81</v>
      </c>
    </row>
    <row r="122" spans="1:11" ht="15.75">
      <c r="A122" s="38" t="s">
        <v>99</v>
      </c>
      <c r="B122" s="39">
        <v>1121</v>
      </c>
      <c r="C122" s="37">
        <v>4421</v>
      </c>
      <c r="D122" s="37" t="s">
        <v>87</v>
      </c>
      <c r="E122" s="34">
        <v>45</v>
      </c>
      <c r="F122" s="34">
        <v>87</v>
      </c>
      <c r="G122" s="34">
        <f t="shared" si="6"/>
        <v>42</v>
      </c>
      <c r="H122" s="34">
        <f t="shared" si="7"/>
        <v>8.4</v>
      </c>
      <c r="I122" s="37" t="s">
        <v>109</v>
      </c>
      <c r="J122" s="37" t="s">
        <v>10</v>
      </c>
      <c r="K122" s="37" t="s">
        <v>91</v>
      </c>
    </row>
    <row r="123" spans="1:11" ht="15.75">
      <c r="A123" s="38" t="s">
        <v>99</v>
      </c>
      <c r="B123" s="39">
        <v>1122</v>
      </c>
      <c r="C123" s="37">
        <v>8722</v>
      </c>
      <c r="D123" s="37" t="s">
        <v>84</v>
      </c>
      <c r="E123" s="34">
        <v>344</v>
      </c>
      <c r="F123" s="34">
        <v>502</v>
      </c>
      <c r="G123" s="34">
        <f t="shared" si="6"/>
        <v>158</v>
      </c>
      <c r="H123" s="34">
        <f t="shared" si="7"/>
        <v>31.6</v>
      </c>
      <c r="I123" s="37" t="s">
        <v>109</v>
      </c>
      <c r="J123" s="37" t="s">
        <v>10</v>
      </c>
      <c r="K123" s="37" t="s">
        <v>83</v>
      </c>
    </row>
    <row r="124" spans="1:11" ht="15.75">
      <c r="A124" s="38" t="s">
        <v>99</v>
      </c>
      <c r="B124" s="39">
        <v>1123</v>
      </c>
      <c r="C124" s="37">
        <v>9822</v>
      </c>
      <c r="D124" s="37" t="s">
        <v>78</v>
      </c>
      <c r="E124" s="34">
        <v>58.3</v>
      </c>
      <c r="F124" s="34">
        <v>98.4</v>
      </c>
      <c r="G124" s="34">
        <f t="shared" si="6"/>
        <v>40.100000000000009</v>
      </c>
      <c r="H124" s="34">
        <f t="shared" si="7"/>
        <v>8.0200000000000014</v>
      </c>
      <c r="I124" s="37" t="s">
        <v>109</v>
      </c>
      <c r="J124" s="37" t="s">
        <v>10</v>
      </c>
      <c r="K124" s="37" t="s">
        <v>91</v>
      </c>
    </row>
    <row r="125" spans="1:11" ht="15.75">
      <c r="A125" s="38" t="s">
        <v>99</v>
      </c>
      <c r="B125" s="39">
        <v>1124</v>
      </c>
      <c r="C125" s="37">
        <v>4421</v>
      </c>
      <c r="D125" s="37" t="s">
        <v>87</v>
      </c>
      <c r="E125" s="34">
        <v>45</v>
      </c>
      <c r="F125" s="34">
        <v>87</v>
      </c>
      <c r="G125" s="34">
        <f t="shared" si="6"/>
        <v>42</v>
      </c>
      <c r="H125" s="34">
        <f t="shared" si="7"/>
        <v>8.4</v>
      </c>
      <c r="I125" s="37" t="s">
        <v>109</v>
      </c>
      <c r="J125" s="37" t="s">
        <v>10</v>
      </c>
      <c r="K125" s="37" t="s">
        <v>83</v>
      </c>
    </row>
    <row r="126" spans="1:11" ht="15.75">
      <c r="A126" s="38" t="s">
        <v>100</v>
      </c>
      <c r="B126" s="39">
        <v>1125</v>
      </c>
      <c r="C126" s="37">
        <v>2242</v>
      </c>
      <c r="D126" s="37" t="s">
        <v>90</v>
      </c>
      <c r="E126" s="34">
        <v>60</v>
      </c>
      <c r="F126" s="34">
        <v>124</v>
      </c>
      <c r="G126" s="34">
        <f t="shared" si="6"/>
        <v>64</v>
      </c>
      <c r="H126" s="34">
        <f t="shared" si="7"/>
        <v>12.8</v>
      </c>
      <c r="I126" s="37" t="s">
        <v>109</v>
      </c>
      <c r="J126" s="37" t="s">
        <v>10</v>
      </c>
      <c r="K126" s="37" t="s">
        <v>81</v>
      </c>
    </row>
    <row r="127" spans="1:11" ht="15.75">
      <c r="A127" s="38" t="s">
        <v>100</v>
      </c>
      <c r="B127" s="39">
        <v>1126</v>
      </c>
      <c r="C127" s="37">
        <v>9212</v>
      </c>
      <c r="D127" s="37" t="s">
        <v>88</v>
      </c>
      <c r="E127" s="34">
        <v>4</v>
      </c>
      <c r="F127" s="34">
        <v>7</v>
      </c>
      <c r="G127" s="34">
        <f t="shared" si="6"/>
        <v>3</v>
      </c>
      <c r="H127" s="34">
        <f t="shared" si="7"/>
        <v>0.30000000000000004</v>
      </c>
      <c r="I127" s="37" t="s">
        <v>109</v>
      </c>
      <c r="J127" s="37" t="s">
        <v>10</v>
      </c>
      <c r="K127" s="37" t="s">
        <v>79</v>
      </c>
    </row>
    <row r="128" spans="1:11" ht="15.75">
      <c r="A128" s="38" t="s">
        <v>100</v>
      </c>
      <c r="B128" s="39">
        <v>1127</v>
      </c>
      <c r="C128" s="37">
        <v>8722</v>
      </c>
      <c r="D128" s="37" t="s">
        <v>84</v>
      </c>
      <c r="E128" s="34">
        <v>344</v>
      </c>
      <c r="F128" s="34">
        <v>502</v>
      </c>
      <c r="G128" s="34">
        <f t="shared" si="6"/>
        <v>158</v>
      </c>
      <c r="H128" s="34">
        <f t="shared" si="7"/>
        <v>31.6</v>
      </c>
      <c r="I128" s="37" t="s">
        <v>105</v>
      </c>
      <c r="J128" s="37" t="s">
        <v>106</v>
      </c>
      <c r="K128" s="37" t="s">
        <v>91</v>
      </c>
    </row>
    <row r="129" spans="1:11" ht="15.75">
      <c r="A129" s="38" t="s">
        <v>100</v>
      </c>
      <c r="B129" s="39">
        <v>1128</v>
      </c>
      <c r="C129" s="37">
        <v>6622</v>
      </c>
      <c r="D129" s="37" t="s">
        <v>95</v>
      </c>
      <c r="E129" s="34">
        <v>42</v>
      </c>
      <c r="F129" s="34">
        <v>77</v>
      </c>
      <c r="G129" s="34">
        <f t="shared" si="6"/>
        <v>35</v>
      </c>
      <c r="H129" s="34">
        <f t="shared" si="7"/>
        <v>7</v>
      </c>
      <c r="I129" s="37" t="s">
        <v>107</v>
      </c>
      <c r="J129" s="37" t="s">
        <v>108</v>
      </c>
      <c r="K129" s="37" t="s">
        <v>81</v>
      </c>
    </row>
    <row r="130" spans="1:11" ht="15.75">
      <c r="A130" s="38" t="s">
        <v>100</v>
      </c>
      <c r="B130" s="39">
        <v>1129</v>
      </c>
      <c r="C130" s="37">
        <v>9822</v>
      </c>
      <c r="D130" s="37" t="s">
        <v>78</v>
      </c>
      <c r="E130" s="34">
        <v>58.3</v>
      </c>
      <c r="F130" s="34">
        <v>98.4</v>
      </c>
      <c r="G130" s="34">
        <f t="shared" ref="G130:G161" si="8">F130-E130</f>
        <v>40.100000000000009</v>
      </c>
      <c r="H130" s="34">
        <f t="shared" ref="H130:H161" si="9">IF(F130&gt;50, G130*0.2,G130*0.1)</f>
        <v>8.0200000000000014</v>
      </c>
      <c r="I130" s="37" t="s">
        <v>110</v>
      </c>
      <c r="J130" s="37" t="s">
        <v>111</v>
      </c>
      <c r="K130" s="37" t="s">
        <v>91</v>
      </c>
    </row>
    <row r="131" spans="1:11" ht="15.75">
      <c r="A131" s="38" t="s">
        <v>100</v>
      </c>
      <c r="B131" s="39">
        <v>1130</v>
      </c>
      <c r="C131" s="37">
        <v>4421</v>
      </c>
      <c r="D131" s="37" t="s">
        <v>87</v>
      </c>
      <c r="E131" s="34">
        <v>45</v>
      </c>
      <c r="F131" s="34">
        <v>87</v>
      </c>
      <c r="G131" s="34">
        <f t="shared" si="8"/>
        <v>42</v>
      </c>
      <c r="H131" s="34">
        <f t="shared" si="9"/>
        <v>8.4</v>
      </c>
      <c r="I131" s="37" t="s">
        <v>110</v>
      </c>
      <c r="J131" s="37" t="s">
        <v>111</v>
      </c>
      <c r="K131" s="37" t="s">
        <v>81</v>
      </c>
    </row>
    <row r="132" spans="1:11" ht="15.75">
      <c r="A132" s="38" t="s">
        <v>100</v>
      </c>
      <c r="B132" s="39">
        <v>1131</v>
      </c>
      <c r="C132" s="37">
        <v>9212</v>
      </c>
      <c r="D132" s="37" t="s">
        <v>88</v>
      </c>
      <c r="E132" s="34">
        <v>4</v>
      </c>
      <c r="F132" s="34">
        <v>7</v>
      </c>
      <c r="G132" s="34">
        <f t="shared" si="8"/>
        <v>3</v>
      </c>
      <c r="H132" s="34">
        <f t="shared" si="9"/>
        <v>0.30000000000000004</v>
      </c>
      <c r="I132" s="37" t="s">
        <v>110</v>
      </c>
      <c r="J132" s="37" t="s">
        <v>111</v>
      </c>
      <c r="K132" s="37" t="s">
        <v>83</v>
      </c>
    </row>
    <row r="133" spans="1:11" ht="15.75">
      <c r="A133" s="38" t="s">
        <v>100</v>
      </c>
      <c r="B133" s="39">
        <v>1132</v>
      </c>
      <c r="C133" s="37">
        <v>9212</v>
      </c>
      <c r="D133" s="37" t="s">
        <v>88</v>
      </c>
      <c r="E133" s="34">
        <v>4</v>
      </c>
      <c r="F133" s="34">
        <v>7</v>
      </c>
      <c r="G133" s="34">
        <f t="shared" si="8"/>
        <v>3</v>
      </c>
      <c r="H133" s="34">
        <f t="shared" si="9"/>
        <v>0.30000000000000004</v>
      </c>
      <c r="I133" s="37" t="s">
        <v>110</v>
      </c>
      <c r="J133" s="37" t="s">
        <v>111</v>
      </c>
      <c r="K133" s="37" t="s">
        <v>81</v>
      </c>
    </row>
    <row r="134" spans="1:11" ht="15.75">
      <c r="A134" s="38" t="s">
        <v>100</v>
      </c>
      <c r="B134" s="39">
        <v>1133</v>
      </c>
      <c r="C134" s="37">
        <v>9822</v>
      </c>
      <c r="D134" s="37" t="s">
        <v>78</v>
      </c>
      <c r="E134" s="34">
        <v>58.3</v>
      </c>
      <c r="F134" s="34">
        <v>98.4</v>
      </c>
      <c r="G134" s="34">
        <f t="shared" si="8"/>
        <v>40.100000000000009</v>
      </c>
      <c r="H134" s="34">
        <f t="shared" si="9"/>
        <v>8.0200000000000014</v>
      </c>
      <c r="I134" s="37" t="s">
        <v>105</v>
      </c>
      <c r="J134" s="37" t="s">
        <v>106</v>
      </c>
      <c r="K134" s="37" t="s">
        <v>83</v>
      </c>
    </row>
    <row r="135" spans="1:11" ht="15.75">
      <c r="A135" s="38" t="s">
        <v>100</v>
      </c>
      <c r="B135" s="39">
        <v>1134</v>
      </c>
      <c r="C135" s="37">
        <v>9822</v>
      </c>
      <c r="D135" s="37" t="s">
        <v>78</v>
      </c>
      <c r="E135" s="34">
        <v>58.3</v>
      </c>
      <c r="F135" s="34">
        <v>98.4</v>
      </c>
      <c r="G135" s="34">
        <f t="shared" si="8"/>
        <v>40.100000000000009</v>
      </c>
      <c r="H135" s="34">
        <f t="shared" si="9"/>
        <v>8.0200000000000014</v>
      </c>
      <c r="I135" s="37" t="s">
        <v>109</v>
      </c>
      <c r="J135" s="37" t="s">
        <v>10</v>
      </c>
      <c r="K135" s="37" t="s">
        <v>83</v>
      </c>
    </row>
    <row r="136" spans="1:11" ht="15.75">
      <c r="A136" s="38" t="s">
        <v>100</v>
      </c>
      <c r="B136" s="39">
        <v>1135</v>
      </c>
      <c r="C136" s="37">
        <v>8722</v>
      </c>
      <c r="D136" s="37" t="s">
        <v>84</v>
      </c>
      <c r="E136" s="34">
        <v>344</v>
      </c>
      <c r="F136" s="34">
        <v>502</v>
      </c>
      <c r="G136" s="34">
        <f t="shared" si="8"/>
        <v>158</v>
      </c>
      <c r="H136" s="34">
        <f t="shared" si="9"/>
        <v>31.6</v>
      </c>
      <c r="I136" s="37" t="s">
        <v>105</v>
      </c>
      <c r="J136" s="37" t="s">
        <v>106</v>
      </c>
      <c r="K136" s="37" t="s">
        <v>91</v>
      </c>
    </row>
    <row r="137" spans="1:11" ht="15.75">
      <c r="A137" s="38" t="s">
        <v>100</v>
      </c>
      <c r="B137" s="39">
        <v>1136</v>
      </c>
      <c r="C137" s="37">
        <v>2242</v>
      </c>
      <c r="D137" s="37" t="s">
        <v>90</v>
      </c>
      <c r="E137" s="34">
        <v>60</v>
      </c>
      <c r="F137" s="34">
        <v>124</v>
      </c>
      <c r="G137" s="34">
        <f t="shared" si="8"/>
        <v>64</v>
      </c>
      <c r="H137" s="34">
        <f t="shared" si="9"/>
        <v>12.8</v>
      </c>
      <c r="I137" s="37" t="s">
        <v>109</v>
      </c>
      <c r="J137" s="37" t="s">
        <v>10</v>
      </c>
      <c r="K137" s="37" t="s">
        <v>79</v>
      </c>
    </row>
    <row r="138" spans="1:11" ht="15.75">
      <c r="A138" s="38" t="s">
        <v>100</v>
      </c>
      <c r="B138" s="39">
        <v>1137</v>
      </c>
      <c r="C138" s="37">
        <v>9822</v>
      </c>
      <c r="D138" s="37" t="s">
        <v>78</v>
      </c>
      <c r="E138" s="34">
        <v>58.3</v>
      </c>
      <c r="F138" s="34">
        <v>98.4</v>
      </c>
      <c r="G138" s="34">
        <f t="shared" si="8"/>
        <v>40.100000000000009</v>
      </c>
      <c r="H138" s="34">
        <f t="shared" si="9"/>
        <v>8.0200000000000014</v>
      </c>
      <c r="I138" s="37" t="s">
        <v>107</v>
      </c>
      <c r="J138" s="37" t="s">
        <v>108</v>
      </c>
      <c r="K138" s="37" t="s">
        <v>81</v>
      </c>
    </row>
    <row r="139" spans="1:11" ht="15.75">
      <c r="A139" s="38" t="s">
        <v>100</v>
      </c>
      <c r="B139" s="39">
        <v>1138</v>
      </c>
      <c r="C139" s="37">
        <v>8722</v>
      </c>
      <c r="D139" s="37" t="s">
        <v>84</v>
      </c>
      <c r="E139" s="34">
        <v>344</v>
      </c>
      <c r="F139" s="34">
        <v>502</v>
      </c>
      <c r="G139" s="34">
        <f t="shared" si="8"/>
        <v>158</v>
      </c>
      <c r="H139" s="34">
        <f t="shared" si="9"/>
        <v>31.6</v>
      </c>
      <c r="I139" s="37" t="s">
        <v>105</v>
      </c>
      <c r="J139" s="37" t="s">
        <v>106</v>
      </c>
      <c r="K139" s="37" t="s">
        <v>92</v>
      </c>
    </row>
    <row r="140" spans="1:11" ht="15.75">
      <c r="A140" s="38" t="s">
        <v>100</v>
      </c>
      <c r="B140" s="39">
        <v>1139</v>
      </c>
      <c r="C140" s="37">
        <v>4421</v>
      </c>
      <c r="D140" s="37" t="s">
        <v>87</v>
      </c>
      <c r="E140" s="34">
        <v>45</v>
      </c>
      <c r="F140" s="34">
        <v>87</v>
      </c>
      <c r="G140" s="34">
        <f t="shared" si="8"/>
        <v>42</v>
      </c>
      <c r="H140" s="34">
        <f t="shared" si="9"/>
        <v>8.4</v>
      </c>
      <c r="I140" s="37" t="s">
        <v>109</v>
      </c>
      <c r="J140" s="37" t="s">
        <v>10</v>
      </c>
      <c r="K140" s="37" t="s">
        <v>81</v>
      </c>
    </row>
    <row r="141" spans="1:11" ht="15.75">
      <c r="A141" s="38" t="s">
        <v>100</v>
      </c>
      <c r="B141" s="39">
        <v>1140</v>
      </c>
      <c r="C141" s="37">
        <v>4421</v>
      </c>
      <c r="D141" s="37" t="s">
        <v>87</v>
      </c>
      <c r="E141" s="34">
        <v>45</v>
      </c>
      <c r="F141" s="34">
        <v>87</v>
      </c>
      <c r="G141" s="34">
        <f t="shared" si="8"/>
        <v>42</v>
      </c>
      <c r="H141" s="34">
        <f t="shared" si="9"/>
        <v>8.4</v>
      </c>
      <c r="I141" s="37" t="s">
        <v>107</v>
      </c>
      <c r="J141" s="37" t="s">
        <v>108</v>
      </c>
      <c r="K141" s="37" t="s">
        <v>91</v>
      </c>
    </row>
    <row r="142" spans="1:11" ht="15.75">
      <c r="A142" s="38" t="s">
        <v>100</v>
      </c>
      <c r="B142" s="39">
        <v>1141</v>
      </c>
      <c r="C142" s="37">
        <v>9212</v>
      </c>
      <c r="D142" s="37" t="s">
        <v>88</v>
      </c>
      <c r="E142" s="34">
        <v>4</v>
      </c>
      <c r="F142" s="34">
        <v>7</v>
      </c>
      <c r="G142" s="34">
        <f t="shared" si="8"/>
        <v>3</v>
      </c>
      <c r="H142" s="34">
        <f t="shared" si="9"/>
        <v>0.30000000000000004</v>
      </c>
      <c r="I142" s="37" t="s">
        <v>107</v>
      </c>
      <c r="J142" s="37" t="s">
        <v>108</v>
      </c>
      <c r="K142" s="37" t="s">
        <v>83</v>
      </c>
    </row>
    <row r="143" spans="1:11" ht="15.75">
      <c r="A143" s="38" t="s">
        <v>101</v>
      </c>
      <c r="B143" s="39">
        <v>1142</v>
      </c>
      <c r="C143" s="37">
        <v>2242</v>
      </c>
      <c r="D143" s="37" t="s">
        <v>90</v>
      </c>
      <c r="E143" s="34">
        <v>60</v>
      </c>
      <c r="F143" s="34">
        <v>124</v>
      </c>
      <c r="G143" s="34">
        <f t="shared" si="8"/>
        <v>64</v>
      </c>
      <c r="H143" s="34">
        <f t="shared" si="9"/>
        <v>12.8</v>
      </c>
      <c r="I143" s="37" t="s">
        <v>107</v>
      </c>
      <c r="J143" s="37" t="s">
        <v>108</v>
      </c>
      <c r="K143" s="37" t="s">
        <v>91</v>
      </c>
    </row>
    <row r="144" spans="1:11" ht="15.75">
      <c r="A144" s="38" t="s">
        <v>101</v>
      </c>
      <c r="B144" s="39">
        <v>1143</v>
      </c>
      <c r="C144" s="37">
        <v>9822</v>
      </c>
      <c r="D144" s="37" t="s">
        <v>78</v>
      </c>
      <c r="E144" s="34">
        <v>58.3</v>
      </c>
      <c r="F144" s="34">
        <v>98.4</v>
      </c>
      <c r="G144" s="34">
        <f t="shared" si="8"/>
        <v>40.100000000000009</v>
      </c>
      <c r="H144" s="34">
        <f t="shared" si="9"/>
        <v>8.0200000000000014</v>
      </c>
      <c r="I144" s="37" t="s">
        <v>110</v>
      </c>
      <c r="J144" s="37" t="s">
        <v>111</v>
      </c>
      <c r="K144" s="37" t="s">
        <v>83</v>
      </c>
    </row>
    <row r="145" spans="1:11" ht="15.75">
      <c r="A145" s="38" t="s">
        <v>101</v>
      </c>
      <c r="B145" s="39">
        <v>1144</v>
      </c>
      <c r="C145" s="37">
        <v>2242</v>
      </c>
      <c r="D145" s="37" t="s">
        <v>90</v>
      </c>
      <c r="E145" s="34">
        <v>60</v>
      </c>
      <c r="F145" s="34">
        <v>124</v>
      </c>
      <c r="G145" s="34">
        <f t="shared" si="8"/>
        <v>64</v>
      </c>
      <c r="H145" s="34">
        <f t="shared" si="9"/>
        <v>12.8</v>
      </c>
      <c r="I145" s="37" t="s">
        <v>110</v>
      </c>
      <c r="J145" s="37" t="s">
        <v>111</v>
      </c>
      <c r="K145" s="37" t="s">
        <v>81</v>
      </c>
    </row>
    <row r="146" spans="1:11" ht="15.75">
      <c r="A146" s="38" t="s">
        <v>101</v>
      </c>
      <c r="B146" s="39">
        <v>1145</v>
      </c>
      <c r="C146" s="37">
        <v>4421</v>
      </c>
      <c r="D146" s="37" t="s">
        <v>87</v>
      </c>
      <c r="E146" s="34">
        <v>45</v>
      </c>
      <c r="F146" s="34">
        <v>87</v>
      </c>
      <c r="G146" s="34">
        <f t="shared" si="8"/>
        <v>42</v>
      </c>
      <c r="H146" s="34">
        <f t="shared" si="9"/>
        <v>8.4</v>
      </c>
      <c r="I146" s="37" t="s">
        <v>110</v>
      </c>
      <c r="J146" s="37" t="s">
        <v>111</v>
      </c>
      <c r="K146" s="37" t="s">
        <v>79</v>
      </c>
    </row>
    <row r="147" spans="1:11" ht="15.75">
      <c r="A147" s="38" t="s">
        <v>101</v>
      </c>
      <c r="B147" s="39">
        <v>1146</v>
      </c>
      <c r="C147" s="37">
        <v>8722</v>
      </c>
      <c r="D147" s="37" t="s">
        <v>84</v>
      </c>
      <c r="E147" s="34">
        <v>344</v>
      </c>
      <c r="F147" s="34">
        <v>502</v>
      </c>
      <c r="G147" s="34">
        <f t="shared" si="8"/>
        <v>158</v>
      </c>
      <c r="H147" s="34">
        <f t="shared" si="9"/>
        <v>31.6</v>
      </c>
      <c r="I147" s="37" t="s">
        <v>110</v>
      </c>
      <c r="J147" s="37" t="s">
        <v>111</v>
      </c>
      <c r="K147" s="37" t="s">
        <v>91</v>
      </c>
    </row>
    <row r="148" spans="1:11" ht="15.75">
      <c r="A148" s="38" t="s">
        <v>101</v>
      </c>
      <c r="B148" s="39">
        <v>1147</v>
      </c>
      <c r="C148" s="37">
        <v>9822</v>
      </c>
      <c r="D148" s="37" t="s">
        <v>78</v>
      </c>
      <c r="E148" s="34">
        <v>58.3</v>
      </c>
      <c r="F148" s="34">
        <v>98.4</v>
      </c>
      <c r="G148" s="34">
        <f t="shared" si="8"/>
        <v>40.100000000000009</v>
      </c>
      <c r="H148" s="34">
        <f t="shared" si="9"/>
        <v>8.0200000000000014</v>
      </c>
      <c r="I148" s="37" t="s">
        <v>105</v>
      </c>
      <c r="J148" s="37" t="s">
        <v>106</v>
      </c>
      <c r="K148" s="37" t="s">
        <v>81</v>
      </c>
    </row>
    <row r="149" spans="1:11" ht="15.75">
      <c r="A149" s="38" t="s">
        <v>101</v>
      </c>
      <c r="B149" s="39">
        <v>1148</v>
      </c>
      <c r="C149" s="37">
        <v>9212</v>
      </c>
      <c r="D149" s="37" t="s">
        <v>88</v>
      </c>
      <c r="E149" s="34">
        <v>4</v>
      </c>
      <c r="F149" s="34">
        <v>7</v>
      </c>
      <c r="G149" s="34">
        <f t="shared" si="8"/>
        <v>3</v>
      </c>
      <c r="H149" s="34">
        <f t="shared" si="9"/>
        <v>0.30000000000000004</v>
      </c>
      <c r="I149" s="37" t="s">
        <v>109</v>
      </c>
      <c r="J149" s="37" t="s">
        <v>10</v>
      </c>
      <c r="K149" s="37" t="s">
        <v>83</v>
      </c>
    </row>
    <row r="150" spans="1:11" ht="15.75">
      <c r="A150" s="38" t="s">
        <v>101</v>
      </c>
      <c r="B150" s="39">
        <v>1149</v>
      </c>
      <c r="C150" s="37">
        <v>8722</v>
      </c>
      <c r="D150" s="37" t="s">
        <v>84</v>
      </c>
      <c r="E150" s="34">
        <v>344</v>
      </c>
      <c r="F150" s="34">
        <v>502</v>
      </c>
      <c r="G150" s="34">
        <f t="shared" si="8"/>
        <v>158</v>
      </c>
      <c r="H150" s="34">
        <f t="shared" si="9"/>
        <v>31.6</v>
      </c>
      <c r="I150" s="37" t="s">
        <v>105</v>
      </c>
      <c r="J150" s="37" t="s">
        <v>106</v>
      </c>
      <c r="K150" s="37" t="s">
        <v>83</v>
      </c>
    </row>
    <row r="151" spans="1:11" ht="15.75">
      <c r="A151" s="38" t="s">
        <v>102</v>
      </c>
      <c r="B151" s="39">
        <v>1150</v>
      </c>
      <c r="C151" s="37">
        <v>2242</v>
      </c>
      <c r="D151" s="37" t="s">
        <v>90</v>
      </c>
      <c r="E151" s="34">
        <v>60</v>
      </c>
      <c r="F151" s="34">
        <v>124</v>
      </c>
      <c r="G151" s="34">
        <f t="shared" si="8"/>
        <v>64</v>
      </c>
      <c r="H151" s="34">
        <f t="shared" si="9"/>
        <v>12.8</v>
      </c>
      <c r="I151" s="37" t="s">
        <v>109</v>
      </c>
      <c r="J151" s="37" t="s">
        <v>10</v>
      </c>
      <c r="K151" s="37" t="s">
        <v>92</v>
      </c>
    </row>
    <row r="152" spans="1:11" ht="15.75">
      <c r="A152" s="38" t="s">
        <v>102</v>
      </c>
      <c r="B152" s="39">
        <v>1151</v>
      </c>
      <c r="C152" s="37">
        <v>2242</v>
      </c>
      <c r="D152" s="37" t="s">
        <v>90</v>
      </c>
      <c r="E152" s="34">
        <v>60</v>
      </c>
      <c r="F152" s="34">
        <v>124</v>
      </c>
      <c r="G152" s="34">
        <f t="shared" si="8"/>
        <v>64</v>
      </c>
      <c r="H152" s="34">
        <f t="shared" si="9"/>
        <v>12.8</v>
      </c>
      <c r="I152" s="37" t="s">
        <v>107</v>
      </c>
      <c r="J152" s="37" t="s">
        <v>108</v>
      </c>
      <c r="K152" s="37" t="s">
        <v>81</v>
      </c>
    </row>
    <row r="153" spans="1:11" ht="15.75">
      <c r="A153" s="38" t="s">
        <v>102</v>
      </c>
      <c r="B153" s="39">
        <v>1152</v>
      </c>
      <c r="C153" s="37">
        <v>4421</v>
      </c>
      <c r="D153" s="37" t="s">
        <v>87</v>
      </c>
      <c r="E153" s="34">
        <v>45</v>
      </c>
      <c r="F153" s="34">
        <v>87</v>
      </c>
      <c r="G153" s="34">
        <f t="shared" si="8"/>
        <v>42</v>
      </c>
      <c r="H153" s="34">
        <f t="shared" si="9"/>
        <v>8.4</v>
      </c>
      <c r="I153" s="37" t="s">
        <v>105</v>
      </c>
      <c r="J153" s="37" t="s">
        <v>106</v>
      </c>
      <c r="K153" s="37" t="s">
        <v>91</v>
      </c>
    </row>
    <row r="154" spans="1:11" ht="15.75">
      <c r="A154" s="38" t="s">
        <v>102</v>
      </c>
      <c r="B154" s="39">
        <v>1153</v>
      </c>
      <c r="C154" s="37">
        <v>8722</v>
      </c>
      <c r="D154" s="37" t="s">
        <v>84</v>
      </c>
      <c r="E154" s="34">
        <v>344</v>
      </c>
      <c r="F154" s="34">
        <v>502</v>
      </c>
      <c r="G154" s="34">
        <f t="shared" si="8"/>
        <v>158</v>
      </c>
      <c r="H154" s="34">
        <f t="shared" si="9"/>
        <v>31.6</v>
      </c>
      <c r="I154" s="37" t="s">
        <v>109</v>
      </c>
      <c r="J154" s="37" t="s">
        <v>10</v>
      </c>
      <c r="K154" s="37" t="s">
        <v>83</v>
      </c>
    </row>
    <row r="155" spans="1:11" ht="15.75">
      <c r="A155" s="38" t="s">
        <v>102</v>
      </c>
      <c r="B155" s="39">
        <v>1154</v>
      </c>
      <c r="C155" s="37">
        <v>9822</v>
      </c>
      <c r="D155" s="37" t="s">
        <v>78</v>
      </c>
      <c r="E155" s="34">
        <v>58.3</v>
      </c>
      <c r="F155" s="34">
        <v>98.4</v>
      </c>
      <c r="G155" s="34">
        <f t="shared" si="8"/>
        <v>40.100000000000009</v>
      </c>
      <c r="H155" s="34">
        <f t="shared" si="9"/>
        <v>8.0200000000000014</v>
      </c>
      <c r="I155" s="37" t="s">
        <v>107</v>
      </c>
      <c r="J155" s="37" t="s">
        <v>108</v>
      </c>
      <c r="K155" s="37" t="s">
        <v>91</v>
      </c>
    </row>
    <row r="156" spans="1:11" ht="15.75">
      <c r="A156" s="38" t="s">
        <v>102</v>
      </c>
      <c r="B156" s="39">
        <v>1155</v>
      </c>
      <c r="C156" s="37">
        <v>4421</v>
      </c>
      <c r="D156" s="37" t="s">
        <v>87</v>
      </c>
      <c r="E156" s="34">
        <v>45</v>
      </c>
      <c r="F156" s="34">
        <v>87</v>
      </c>
      <c r="G156" s="34">
        <f t="shared" si="8"/>
        <v>42</v>
      </c>
      <c r="H156" s="34">
        <f t="shared" si="9"/>
        <v>8.4</v>
      </c>
      <c r="I156" s="37" t="s">
        <v>109</v>
      </c>
      <c r="J156" s="37" t="s">
        <v>10</v>
      </c>
      <c r="K156" s="37" t="s">
        <v>83</v>
      </c>
    </row>
    <row r="157" spans="1:11" ht="15.75">
      <c r="A157" s="38" t="s">
        <v>102</v>
      </c>
      <c r="B157" s="39">
        <v>1156</v>
      </c>
      <c r="C157" s="37">
        <v>2242</v>
      </c>
      <c r="D157" s="37" t="s">
        <v>90</v>
      </c>
      <c r="E157" s="34">
        <v>60</v>
      </c>
      <c r="F157" s="34">
        <v>124</v>
      </c>
      <c r="G157" s="34">
        <f t="shared" si="8"/>
        <v>64</v>
      </c>
      <c r="H157" s="34">
        <f t="shared" si="9"/>
        <v>12.8</v>
      </c>
      <c r="I157" s="37" t="s">
        <v>109</v>
      </c>
      <c r="J157" s="37" t="s">
        <v>10</v>
      </c>
      <c r="K157" s="37" t="s">
        <v>81</v>
      </c>
    </row>
    <row r="158" spans="1:11" ht="15.75">
      <c r="A158" s="38" t="s">
        <v>102</v>
      </c>
      <c r="B158" s="39">
        <v>1157</v>
      </c>
      <c r="C158" s="37">
        <v>9212</v>
      </c>
      <c r="D158" s="37" t="s">
        <v>88</v>
      </c>
      <c r="E158" s="34">
        <v>4</v>
      </c>
      <c r="F158" s="34">
        <v>7</v>
      </c>
      <c r="G158" s="34">
        <f t="shared" si="8"/>
        <v>3</v>
      </c>
      <c r="H158" s="34">
        <f t="shared" si="9"/>
        <v>0.30000000000000004</v>
      </c>
      <c r="I158" s="37" t="s">
        <v>109</v>
      </c>
      <c r="J158" s="37" t="s">
        <v>10</v>
      </c>
      <c r="K158" s="37" t="s">
        <v>79</v>
      </c>
    </row>
    <row r="159" spans="1:11" ht="15.75">
      <c r="A159" s="38" t="s">
        <v>103</v>
      </c>
      <c r="B159" s="39">
        <v>1158</v>
      </c>
      <c r="C159" s="37">
        <v>8722</v>
      </c>
      <c r="D159" s="37" t="s">
        <v>84</v>
      </c>
      <c r="E159" s="34">
        <v>344</v>
      </c>
      <c r="F159" s="34">
        <v>502</v>
      </c>
      <c r="G159" s="34">
        <f t="shared" si="8"/>
        <v>158</v>
      </c>
      <c r="H159" s="34">
        <f t="shared" si="9"/>
        <v>31.6</v>
      </c>
      <c r="I159" s="37" t="s">
        <v>105</v>
      </c>
      <c r="J159" s="37" t="s">
        <v>106</v>
      </c>
      <c r="K159" s="37" t="s">
        <v>91</v>
      </c>
    </row>
    <row r="160" spans="1:11" ht="15.75">
      <c r="A160" s="38" t="s">
        <v>103</v>
      </c>
      <c r="B160" s="39">
        <v>1159</v>
      </c>
      <c r="C160" s="37">
        <v>6622</v>
      </c>
      <c r="D160" s="37" t="s">
        <v>95</v>
      </c>
      <c r="E160" s="34">
        <v>42</v>
      </c>
      <c r="F160" s="34">
        <v>77</v>
      </c>
      <c r="G160" s="34">
        <f t="shared" si="8"/>
        <v>35</v>
      </c>
      <c r="H160" s="34">
        <f t="shared" si="9"/>
        <v>7</v>
      </c>
      <c r="I160" s="37" t="s">
        <v>109</v>
      </c>
      <c r="J160" s="37" t="s">
        <v>10</v>
      </c>
      <c r="K160" s="37" t="s">
        <v>81</v>
      </c>
    </row>
    <row r="161" spans="1:11" ht="15.75">
      <c r="A161" s="38" t="s">
        <v>103</v>
      </c>
      <c r="B161" s="39">
        <v>1160</v>
      </c>
      <c r="C161" s="37">
        <v>9822</v>
      </c>
      <c r="D161" s="37" t="s">
        <v>78</v>
      </c>
      <c r="E161" s="34">
        <v>58.3</v>
      </c>
      <c r="F161" s="34">
        <v>98.4</v>
      </c>
      <c r="G161" s="34">
        <f t="shared" si="8"/>
        <v>40.100000000000009</v>
      </c>
      <c r="H161" s="34">
        <f t="shared" si="9"/>
        <v>8.0200000000000014</v>
      </c>
      <c r="I161" s="37" t="s">
        <v>110</v>
      </c>
      <c r="J161" s="37" t="s">
        <v>111</v>
      </c>
      <c r="K161" s="37" t="s">
        <v>91</v>
      </c>
    </row>
    <row r="162" spans="1:11" ht="15.75">
      <c r="A162" s="38" t="s">
        <v>103</v>
      </c>
      <c r="B162" s="39">
        <v>1161</v>
      </c>
      <c r="C162" s="37">
        <v>4421</v>
      </c>
      <c r="D162" s="37" t="s">
        <v>87</v>
      </c>
      <c r="E162" s="34">
        <v>45</v>
      </c>
      <c r="F162" s="34">
        <v>87</v>
      </c>
      <c r="G162" s="34">
        <f t="shared" ref="G162:G172" si="10">F162-E162</f>
        <v>42</v>
      </c>
      <c r="H162" s="34">
        <f t="shared" ref="H162:H172" si="11">IF(F162&gt;50, G162*0.2,G162*0.1)</f>
        <v>8.4</v>
      </c>
      <c r="I162" s="37" t="s">
        <v>107</v>
      </c>
      <c r="J162" s="37" t="s">
        <v>108</v>
      </c>
      <c r="K162" s="37" t="s">
        <v>81</v>
      </c>
    </row>
    <row r="163" spans="1:11" ht="15.75">
      <c r="A163" s="38" t="s">
        <v>103</v>
      </c>
      <c r="B163" s="39">
        <v>1162</v>
      </c>
      <c r="C163" s="37">
        <v>9212</v>
      </c>
      <c r="D163" s="37" t="s">
        <v>88</v>
      </c>
      <c r="E163" s="34">
        <v>4</v>
      </c>
      <c r="F163" s="34">
        <v>7</v>
      </c>
      <c r="G163" s="34">
        <f t="shared" si="10"/>
        <v>3</v>
      </c>
      <c r="H163" s="34">
        <f t="shared" si="11"/>
        <v>0.30000000000000004</v>
      </c>
      <c r="I163" s="37" t="s">
        <v>105</v>
      </c>
      <c r="J163" s="37" t="s">
        <v>106</v>
      </c>
      <c r="K163" s="37" t="s">
        <v>83</v>
      </c>
    </row>
    <row r="164" spans="1:11" ht="15.75">
      <c r="A164" s="38" t="s">
        <v>103</v>
      </c>
      <c r="B164" s="39">
        <v>1163</v>
      </c>
      <c r="C164" s="37">
        <v>9212</v>
      </c>
      <c r="D164" s="37" t="s">
        <v>88</v>
      </c>
      <c r="E164" s="34">
        <v>4</v>
      </c>
      <c r="F164" s="34">
        <v>7</v>
      </c>
      <c r="G164" s="34">
        <f t="shared" si="10"/>
        <v>3</v>
      </c>
      <c r="H164" s="34">
        <f t="shared" si="11"/>
        <v>0.30000000000000004</v>
      </c>
      <c r="I164" s="37" t="s">
        <v>109</v>
      </c>
      <c r="J164" s="37" t="s">
        <v>10</v>
      </c>
      <c r="K164" s="37" t="s">
        <v>81</v>
      </c>
    </row>
    <row r="165" spans="1:11" ht="15.75">
      <c r="A165" s="38" t="s">
        <v>103</v>
      </c>
      <c r="B165" s="39">
        <v>1164</v>
      </c>
      <c r="C165" s="37">
        <v>9822</v>
      </c>
      <c r="D165" s="37" t="s">
        <v>78</v>
      </c>
      <c r="E165" s="34">
        <v>58.3</v>
      </c>
      <c r="F165" s="34">
        <v>98.4</v>
      </c>
      <c r="G165" s="34">
        <f t="shared" si="10"/>
        <v>40.100000000000009</v>
      </c>
      <c r="H165" s="34">
        <f t="shared" si="11"/>
        <v>8.0200000000000014</v>
      </c>
      <c r="I165" s="37" t="s">
        <v>109</v>
      </c>
      <c r="J165" s="37" t="s">
        <v>10</v>
      </c>
      <c r="K165" s="37" t="s">
        <v>83</v>
      </c>
    </row>
    <row r="166" spans="1:11" ht="15.75">
      <c r="A166" s="38" t="s">
        <v>103</v>
      </c>
      <c r="B166" s="39">
        <v>1165</v>
      </c>
      <c r="C166" s="37">
        <v>9822</v>
      </c>
      <c r="D166" s="37" t="s">
        <v>78</v>
      </c>
      <c r="E166" s="34">
        <v>58.3</v>
      </c>
      <c r="F166" s="34">
        <v>98.4</v>
      </c>
      <c r="G166" s="34">
        <f t="shared" si="10"/>
        <v>40.100000000000009</v>
      </c>
      <c r="H166" s="34">
        <f t="shared" si="11"/>
        <v>8.0200000000000014</v>
      </c>
      <c r="I166" s="37" t="s">
        <v>109</v>
      </c>
      <c r="J166" s="37" t="s">
        <v>10</v>
      </c>
      <c r="K166" s="37" t="s">
        <v>83</v>
      </c>
    </row>
    <row r="167" spans="1:11" ht="15.75">
      <c r="A167" s="38" t="s">
        <v>103</v>
      </c>
      <c r="B167" s="39">
        <v>1166</v>
      </c>
      <c r="C167" s="37">
        <v>8722</v>
      </c>
      <c r="D167" s="37" t="s">
        <v>84</v>
      </c>
      <c r="E167" s="34">
        <v>344</v>
      </c>
      <c r="F167" s="34">
        <v>502</v>
      </c>
      <c r="G167" s="34">
        <f t="shared" si="10"/>
        <v>158</v>
      </c>
      <c r="H167" s="34">
        <f t="shared" si="11"/>
        <v>31.6</v>
      </c>
      <c r="I167" s="37" t="s">
        <v>109</v>
      </c>
      <c r="J167" s="37" t="s">
        <v>10</v>
      </c>
      <c r="K167" s="37" t="s">
        <v>91</v>
      </c>
    </row>
    <row r="168" spans="1:11" ht="15.75">
      <c r="A168" s="38" t="s">
        <v>104</v>
      </c>
      <c r="B168" s="39">
        <v>1167</v>
      </c>
      <c r="C168" s="37">
        <v>2242</v>
      </c>
      <c r="D168" s="37" t="s">
        <v>90</v>
      </c>
      <c r="E168" s="34">
        <v>60</v>
      </c>
      <c r="F168" s="34">
        <v>124</v>
      </c>
      <c r="G168" s="34">
        <f t="shared" si="10"/>
        <v>64</v>
      </c>
      <c r="H168" s="34">
        <f t="shared" si="11"/>
        <v>12.8</v>
      </c>
      <c r="I168" s="37" t="s">
        <v>109</v>
      </c>
      <c r="J168" s="37" t="s">
        <v>10</v>
      </c>
      <c r="K168" s="37" t="s">
        <v>79</v>
      </c>
    </row>
    <row r="169" spans="1:11" ht="15.75">
      <c r="A169" s="38" t="s">
        <v>104</v>
      </c>
      <c r="B169" s="39">
        <v>1168</v>
      </c>
      <c r="C169" s="37">
        <v>9822</v>
      </c>
      <c r="D169" s="37" t="s">
        <v>78</v>
      </c>
      <c r="E169" s="34">
        <v>58.3</v>
      </c>
      <c r="F169" s="34">
        <v>98.4</v>
      </c>
      <c r="G169" s="34">
        <f t="shared" si="10"/>
        <v>40.100000000000009</v>
      </c>
      <c r="H169" s="34">
        <f t="shared" si="11"/>
        <v>8.0200000000000014</v>
      </c>
      <c r="I169" s="37" t="s">
        <v>109</v>
      </c>
      <c r="J169" s="37" t="s">
        <v>10</v>
      </c>
      <c r="K169" s="37" t="s">
        <v>81</v>
      </c>
    </row>
    <row r="170" spans="1:11" ht="15.75">
      <c r="A170" s="38" t="s">
        <v>104</v>
      </c>
      <c r="B170" s="39">
        <v>1169</v>
      </c>
      <c r="C170" s="37">
        <v>8722</v>
      </c>
      <c r="D170" s="37" t="s">
        <v>84</v>
      </c>
      <c r="E170" s="34">
        <v>344</v>
      </c>
      <c r="F170" s="34">
        <v>502</v>
      </c>
      <c r="G170" s="34">
        <f t="shared" si="10"/>
        <v>158</v>
      </c>
      <c r="H170" s="34">
        <f t="shared" si="11"/>
        <v>31.6</v>
      </c>
      <c r="I170" s="37" t="s">
        <v>109</v>
      </c>
      <c r="J170" s="37" t="s">
        <v>10</v>
      </c>
      <c r="K170" s="37" t="s">
        <v>92</v>
      </c>
    </row>
    <row r="171" spans="1:11" ht="15.75">
      <c r="A171" s="38" t="s">
        <v>104</v>
      </c>
      <c r="B171" s="39">
        <v>1170</v>
      </c>
      <c r="C171" s="37">
        <v>4421</v>
      </c>
      <c r="D171" s="37" t="s">
        <v>87</v>
      </c>
      <c r="E171" s="34">
        <v>45</v>
      </c>
      <c r="F171" s="34">
        <v>87</v>
      </c>
      <c r="G171" s="34">
        <f t="shared" si="10"/>
        <v>42</v>
      </c>
      <c r="H171" s="34">
        <f t="shared" si="11"/>
        <v>8.4</v>
      </c>
      <c r="I171" s="37" t="s">
        <v>105</v>
      </c>
      <c r="J171" s="37" t="s">
        <v>106</v>
      </c>
      <c r="K171" s="37" t="s">
        <v>81</v>
      </c>
    </row>
    <row r="172" spans="1:11" ht="15.75">
      <c r="A172" s="38" t="s">
        <v>104</v>
      </c>
      <c r="B172" s="39">
        <v>1171</v>
      </c>
      <c r="C172" s="37">
        <v>4421</v>
      </c>
      <c r="D172" s="37" t="s">
        <v>87</v>
      </c>
      <c r="E172" s="34">
        <v>45</v>
      </c>
      <c r="F172" s="34">
        <v>87</v>
      </c>
      <c r="G172" s="34">
        <f t="shared" si="10"/>
        <v>42</v>
      </c>
      <c r="H172" s="34">
        <f t="shared" si="11"/>
        <v>8.4</v>
      </c>
      <c r="I172" s="37" t="s">
        <v>107</v>
      </c>
      <c r="J172" s="37" t="s">
        <v>108</v>
      </c>
      <c r="K172" s="37" t="s">
        <v>91</v>
      </c>
    </row>
    <row r="174" spans="1:11" ht="15.75">
      <c r="A174" s="38" t="s">
        <v>113</v>
      </c>
      <c r="F174" s="32">
        <f>SUM(F2:F172)</f>
        <v>17110.599999999995</v>
      </c>
    </row>
    <row r="175" spans="1:11" ht="15.75">
      <c r="A175" s="38" t="s">
        <v>114</v>
      </c>
      <c r="F175" s="32">
        <f>SUMIF(F1:F172,"&gt;50")</f>
        <v>16088.399999999994</v>
      </c>
    </row>
    <row r="176" spans="1:11" ht="15.75">
      <c r="A176" s="38" t="s">
        <v>115</v>
      </c>
      <c r="F176" s="32">
        <f>SUMIF(F1:F172,"&lt;=50")</f>
        <v>1022.1999999999997</v>
      </c>
    </row>
  </sheetData>
  <sortState ref="A2:K172">
    <sortCondition ref="B2:B17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3" sqref="H3"/>
    </sheetView>
  </sheetViews>
  <sheetFormatPr defaultRowHeight="15"/>
  <cols>
    <col min="2" max="2" width="11.5703125" style="41" bestFit="1" customWidth="1"/>
    <col min="3" max="3" width="11.28515625" style="42" bestFit="1" customWidth="1"/>
    <col min="4" max="4" width="7.7109375" bestFit="1" customWidth="1"/>
    <col min="5" max="5" width="11.140625" bestFit="1" customWidth="1"/>
    <col min="6" max="6" width="14.42578125" bestFit="1" customWidth="1"/>
    <col min="7" max="7" width="16.85546875" bestFit="1" customWidth="1"/>
  </cols>
  <sheetData>
    <row r="1" spans="1:7">
      <c r="B1" s="41" t="s">
        <v>119</v>
      </c>
      <c r="C1" s="42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>
      <c r="A2" t="s">
        <v>125</v>
      </c>
      <c r="B2" s="41">
        <v>20000</v>
      </c>
      <c r="C2" s="43">
        <v>0.09</v>
      </c>
      <c r="D2" s="42">
        <v>12</v>
      </c>
      <c r="E2" s="40">
        <f>B2*C2</f>
        <v>1800</v>
      </c>
      <c r="F2" s="40">
        <f>B2+E2</f>
        <v>21800</v>
      </c>
      <c r="G2" s="40">
        <f>F2/D2</f>
        <v>1816.6666666666667</v>
      </c>
    </row>
    <row r="3" spans="1:7">
      <c r="A3" t="s">
        <v>126</v>
      </c>
      <c r="B3" s="41">
        <v>20000</v>
      </c>
      <c r="C3" s="43">
        <v>0.08</v>
      </c>
      <c r="D3" s="42">
        <v>12</v>
      </c>
      <c r="E3" s="40">
        <f t="shared" ref="E3:E5" si="0">B3*C3</f>
        <v>1600</v>
      </c>
      <c r="F3" s="40">
        <f t="shared" ref="F3:F5" si="1">B3+E3</f>
        <v>21600</v>
      </c>
      <c r="G3" s="40">
        <f t="shared" ref="G3:G5" si="2">F3/D3</f>
        <v>1800</v>
      </c>
    </row>
    <row r="4" spans="1:7">
      <c r="A4" t="s">
        <v>127</v>
      </c>
      <c r="B4" s="41">
        <v>20000</v>
      </c>
      <c r="C4" s="43">
        <v>7.0000000000000007E-2</v>
      </c>
      <c r="D4" s="42">
        <v>12</v>
      </c>
      <c r="E4" s="40">
        <f t="shared" si="0"/>
        <v>1400.0000000000002</v>
      </c>
      <c r="F4" s="40">
        <f t="shared" si="1"/>
        <v>21400</v>
      </c>
      <c r="G4" s="40">
        <f t="shared" si="2"/>
        <v>1783.3333333333333</v>
      </c>
    </row>
    <row r="5" spans="1:7">
      <c r="A5" t="s">
        <v>128</v>
      </c>
      <c r="B5" s="41">
        <v>20000</v>
      </c>
      <c r="C5" s="43">
        <v>0.06</v>
      </c>
      <c r="D5" s="42">
        <v>12</v>
      </c>
      <c r="E5" s="40">
        <f t="shared" si="0"/>
        <v>1200</v>
      </c>
      <c r="F5" s="40">
        <f t="shared" si="1"/>
        <v>21200</v>
      </c>
      <c r="G5" s="40">
        <f t="shared" si="2"/>
        <v>1766.6666666666667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A15" workbookViewId="0">
      <selection activeCell="I20" sqref="I20"/>
    </sheetView>
  </sheetViews>
  <sheetFormatPr defaultRowHeight="15"/>
  <cols>
    <col min="1" max="1" width="18" bestFit="1" customWidth="1"/>
    <col min="2" max="2" width="10.85546875" style="40" bestFit="1" customWidth="1"/>
    <col min="3" max="3" width="11.7109375" style="40" bestFit="1" customWidth="1"/>
    <col min="4" max="4" width="11.42578125" bestFit="1" customWidth="1"/>
    <col min="6" max="6" width="6.140625" style="30" bestFit="1" customWidth="1"/>
    <col min="7" max="7" width="13.140625" bestFit="1" customWidth="1"/>
    <col min="8" max="8" width="14.7109375" bestFit="1" customWidth="1"/>
    <col min="9" max="9" width="15.5703125" bestFit="1" customWidth="1"/>
  </cols>
  <sheetData>
    <row r="2" spans="1:14">
      <c r="B2" s="40" t="s">
        <v>144</v>
      </c>
      <c r="C2" s="40" t="s">
        <v>145</v>
      </c>
      <c r="D2" t="s">
        <v>146</v>
      </c>
      <c r="F2" s="30" t="s">
        <v>147</v>
      </c>
      <c r="G2" s="30" t="s">
        <v>148</v>
      </c>
      <c r="H2" s="30" t="s">
        <v>149</v>
      </c>
      <c r="I2" s="30" t="s">
        <v>150</v>
      </c>
      <c r="K2" s="30" t="s">
        <v>152</v>
      </c>
      <c r="L2" s="30" t="s">
        <v>148</v>
      </c>
      <c r="M2" s="30" t="s">
        <v>149</v>
      </c>
      <c r="N2" s="30" t="s">
        <v>150</v>
      </c>
    </row>
    <row r="3" spans="1:14">
      <c r="A3" t="s">
        <v>129</v>
      </c>
      <c r="B3" s="40">
        <v>0.5</v>
      </c>
      <c r="C3" s="40">
        <v>0.4</v>
      </c>
      <c r="D3" s="40">
        <v>1.4</v>
      </c>
      <c r="F3" s="30">
        <v>3</v>
      </c>
      <c r="G3" s="40">
        <f>F3*B3</f>
        <v>1.5</v>
      </c>
      <c r="H3" s="40">
        <f>C3*$F3</f>
        <v>1.2000000000000002</v>
      </c>
      <c r="I3" s="40">
        <f>D3*$F3</f>
        <v>4.1999999999999993</v>
      </c>
      <c r="K3">
        <v>5</v>
      </c>
      <c r="L3" s="40">
        <f>$K3*B3</f>
        <v>2.5</v>
      </c>
      <c r="M3" s="40">
        <f>$K3*C3</f>
        <v>2</v>
      </c>
      <c r="N3" s="40">
        <f>$K3*D3</f>
        <v>7</v>
      </c>
    </row>
    <row r="4" spans="1:14">
      <c r="A4" t="s">
        <v>130</v>
      </c>
      <c r="B4" s="40">
        <v>28</v>
      </c>
      <c r="C4" s="40">
        <v>33</v>
      </c>
      <c r="D4" s="40">
        <v>31</v>
      </c>
      <c r="F4" s="30">
        <v>1</v>
      </c>
      <c r="G4" s="40">
        <f t="shared" ref="G4:G17" si="0">F4*B4</f>
        <v>28</v>
      </c>
      <c r="H4" s="40">
        <f t="shared" ref="H4:I17" si="1">C4*$F4</f>
        <v>33</v>
      </c>
      <c r="I4" s="40">
        <f t="shared" si="1"/>
        <v>31</v>
      </c>
      <c r="K4">
        <v>2</v>
      </c>
      <c r="L4" s="40">
        <f t="shared" ref="L4:L17" si="2">$K4*B4</f>
        <v>56</v>
      </c>
      <c r="M4" s="40">
        <f t="shared" ref="M4:N17" si="3">$K4*C4</f>
        <v>66</v>
      </c>
      <c r="N4" s="40">
        <f t="shared" si="3"/>
        <v>62</v>
      </c>
    </row>
    <row r="5" spans="1:14">
      <c r="A5" t="s">
        <v>131</v>
      </c>
      <c r="B5" s="40">
        <v>1.8</v>
      </c>
      <c r="C5" s="40">
        <v>1</v>
      </c>
      <c r="D5" s="40">
        <v>2</v>
      </c>
      <c r="F5" s="30">
        <v>7</v>
      </c>
      <c r="G5" s="40">
        <f t="shared" si="0"/>
        <v>12.6</v>
      </c>
      <c r="H5" s="40">
        <f t="shared" si="1"/>
        <v>7</v>
      </c>
      <c r="I5" s="40">
        <f t="shared" si="1"/>
        <v>14</v>
      </c>
      <c r="K5">
        <v>4</v>
      </c>
      <c r="L5" s="40">
        <f t="shared" si="2"/>
        <v>7.2</v>
      </c>
      <c r="M5" s="40">
        <f t="shared" si="3"/>
        <v>4</v>
      </c>
      <c r="N5" s="40">
        <f t="shared" si="3"/>
        <v>8</v>
      </c>
    </row>
    <row r="6" spans="1:14">
      <c r="A6" t="s">
        <v>132</v>
      </c>
      <c r="B6" s="40">
        <v>1.2</v>
      </c>
      <c r="C6" s="40">
        <v>0.8</v>
      </c>
      <c r="D6" s="40">
        <v>1.5</v>
      </c>
      <c r="F6" s="30">
        <v>1</v>
      </c>
      <c r="G6" s="40">
        <f t="shared" si="0"/>
        <v>1.2</v>
      </c>
      <c r="H6" s="40">
        <f t="shared" si="1"/>
        <v>0.8</v>
      </c>
      <c r="I6" s="40">
        <f t="shared" si="1"/>
        <v>1.5</v>
      </c>
      <c r="K6">
        <v>2</v>
      </c>
      <c r="L6" s="40">
        <f t="shared" si="2"/>
        <v>2.4</v>
      </c>
      <c r="M6" s="40">
        <f t="shared" si="3"/>
        <v>1.6</v>
      </c>
      <c r="N6" s="40">
        <f t="shared" si="3"/>
        <v>3</v>
      </c>
    </row>
    <row r="7" spans="1:14">
      <c r="A7" t="s">
        <v>133</v>
      </c>
      <c r="B7" s="40">
        <v>2.4</v>
      </c>
      <c r="C7" s="40">
        <v>1.4</v>
      </c>
      <c r="D7" s="40">
        <v>2.4</v>
      </c>
      <c r="F7" s="30">
        <v>2</v>
      </c>
      <c r="G7" s="40">
        <f t="shared" si="0"/>
        <v>4.8</v>
      </c>
      <c r="H7" s="40">
        <f t="shared" si="1"/>
        <v>2.8</v>
      </c>
      <c r="I7" s="40">
        <f t="shared" si="1"/>
        <v>4.8</v>
      </c>
      <c r="K7">
        <v>2</v>
      </c>
      <c r="L7" s="40">
        <f t="shared" si="2"/>
        <v>4.8</v>
      </c>
      <c r="M7" s="40">
        <f t="shared" si="3"/>
        <v>2.8</v>
      </c>
      <c r="N7" s="40">
        <f t="shared" si="3"/>
        <v>4.8</v>
      </c>
    </row>
    <row r="8" spans="1:14">
      <c r="A8" t="s">
        <v>134</v>
      </c>
      <c r="B8" s="40">
        <v>0.9</v>
      </c>
      <c r="C8" s="40">
        <v>0.2</v>
      </c>
      <c r="D8" s="40">
        <v>0.8</v>
      </c>
      <c r="F8" s="30">
        <v>2</v>
      </c>
      <c r="G8" s="40">
        <f t="shared" si="0"/>
        <v>1.8</v>
      </c>
      <c r="H8" s="40">
        <f t="shared" si="1"/>
        <v>0.4</v>
      </c>
      <c r="I8" s="40">
        <f t="shared" si="1"/>
        <v>1.6</v>
      </c>
      <c r="K8">
        <v>2</v>
      </c>
      <c r="L8" s="40">
        <f t="shared" si="2"/>
        <v>1.8</v>
      </c>
      <c r="M8" s="40">
        <f t="shared" si="3"/>
        <v>0.4</v>
      </c>
      <c r="N8" s="40">
        <f t="shared" si="3"/>
        <v>1.6</v>
      </c>
    </row>
    <row r="9" spans="1:14">
      <c r="A9" t="s">
        <v>135</v>
      </c>
      <c r="B9" s="40">
        <v>0.99</v>
      </c>
      <c r="C9" s="40">
        <v>0.59</v>
      </c>
      <c r="D9" s="40">
        <v>2.59</v>
      </c>
      <c r="F9" s="30">
        <v>1</v>
      </c>
      <c r="G9" s="40">
        <f t="shared" si="0"/>
        <v>0.99</v>
      </c>
      <c r="H9" s="40">
        <f t="shared" si="1"/>
        <v>0.59</v>
      </c>
      <c r="I9" s="40">
        <f>D9*$F9</f>
        <v>2.59</v>
      </c>
      <c r="K9">
        <v>10</v>
      </c>
      <c r="L9" s="40">
        <f t="shared" si="2"/>
        <v>9.9</v>
      </c>
      <c r="M9" s="40">
        <f t="shared" si="3"/>
        <v>5.8999999999999995</v>
      </c>
      <c r="N9" s="40">
        <f t="shared" si="3"/>
        <v>25.9</v>
      </c>
    </row>
    <row r="10" spans="1:14">
      <c r="A10" t="s">
        <v>136</v>
      </c>
      <c r="B10" s="40">
        <v>1.25</v>
      </c>
      <c r="C10" s="40">
        <v>3.25</v>
      </c>
      <c r="D10" s="40">
        <v>2.15</v>
      </c>
      <c r="F10" s="30">
        <v>4</v>
      </c>
      <c r="G10" s="40">
        <f t="shared" si="0"/>
        <v>5</v>
      </c>
      <c r="H10" s="40">
        <f t="shared" si="1"/>
        <v>13</v>
      </c>
      <c r="I10" s="40">
        <f t="shared" si="1"/>
        <v>8.6</v>
      </c>
      <c r="K10">
        <v>1</v>
      </c>
      <c r="L10" s="40">
        <f t="shared" si="2"/>
        <v>1.25</v>
      </c>
      <c r="M10" s="40">
        <f t="shared" si="3"/>
        <v>3.25</v>
      </c>
      <c r="N10" s="40">
        <f t="shared" si="3"/>
        <v>2.15</v>
      </c>
    </row>
    <row r="11" spans="1:14">
      <c r="A11" t="s">
        <v>137</v>
      </c>
      <c r="B11" s="40">
        <v>9.5</v>
      </c>
      <c r="C11" s="40">
        <v>14</v>
      </c>
      <c r="D11" s="40">
        <v>13</v>
      </c>
      <c r="F11" s="30">
        <v>1</v>
      </c>
      <c r="G11" s="40">
        <f t="shared" si="0"/>
        <v>9.5</v>
      </c>
      <c r="H11" s="40">
        <f t="shared" si="1"/>
        <v>14</v>
      </c>
      <c r="I11" s="40">
        <f t="shared" si="1"/>
        <v>13</v>
      </c>
      <c r="K11">
        <v>1</v>
      </c>
      <c r="L11" s="40">
        <f t="shared" si="2"/>
        <v>9.5</v>
      </c>
      <c r="M11" s="40">
        <f t="shared" si="3"/>
        <v>14</v>
      </c>
      <c r="N11" s="40">
        <f t="shared" si="3"/>
        <v>13</v>
      </c>
    </row>
    <row r="12" spans="1:14">
      <c r="A12" t="s">
        <v>138</v>
      </c>
      <c r="B12" s="40">
        <v>4.55</v>
      </c>
      <c r="C12" s="40">
        <v>2.5499999999999998</v>
      </c>
      <c r="D12" s="40">
        <v>6</v>
      </c>
      <c r="F12" s="30">
        <v>1</v>
      </c>
      <c r="G12" s="40">
        <f t="shared" si="0"/>
        <v>4.55</v>
      </c>
      <c r="H12" s="40">
        <f t="shared" si="1"/>
        <v>2.5499999999999998</v>
      </c>
      <c r="I12" s="40">
        <f t="shared" si="1"/>
        <v>6</v>
      </c>
      <c r="K12">
        <v>1</v>
      </c>
      <c r="L12" s="40">
        <f t="shared" si="2"/>
        <v>4.55</v>
      </c>
      <c r="M12" s="40">
        <f t="shared" si="3"/>
        <v>2.5499999999999998</v>
      </c>
      <c r="N12" s="40">
        <f t="shared" si="3"/>
        <v>6</v>
      </c>
    </row>
    <row r="13" spans="1:14">
      <c r="A13" t="s">
        <v>139</v>
      </c>
      <c r="B13" s="40">
        <v>4.2</v>
      </c>
      <c r="C13" s="40">
        <v>2.2000000000000002</v>
      </c>
      <c r="D13" s="40">
        <v>3</v>
      </c>
      <c r="F13" s="30">
        <v>1</v>
      </c>
      <c r="G13" s="40">
        <f t="shared" si="0"/>
        <v>4.2</v>
      </c>
      <c r="H13" s="40">
        <f t="shared" si="1"/>
        <v>2.2000000000000002</v>
      </c>
      <c r="I13" s="40">
        <f t="shared" si="1"/>
        <v>3</v>
      </c>
      <c r="K13">
        <v>0</v>
      </c>
      <c r="L13" s="40">
        <f t="shared" si="2"/>
        <v>0</v>
      </c>
      <c r="M13" s="40">
        <f t="shared" si="3"/>
        <v>0</v>
      </c>
      <c r="N13" s="40">
        <f t="shared" si="3"/>
        <v>0</v>
      </c>
    </row>
    <row r="14" spans="1:14">
      <c r="A14" t="s">
        <v>140</v>
      </c>
      <c r="B14" s="40">
        <v>3.9</v>
      </c>
      <c r="C14" s="40">
        <v>5</v>
      </c>
      <c r="D14" s="40">
        <v>8</v>
      </c>
      <c r="F14" s="30">
        <v>1</v>
      </c>
      <c r="G14" s="40">
        <f t="shared" si="0"/>
        <v>3.9</v>
      </c>
      <c r="H14" s="40">
        <f t="shared" si="1"/>
        <v>5</v>
      </c>
      <c r="I14" s="40">
        <f t="shared" si="1"/>
        <v>8</v>
      </c>
      <c r="K14">
        <v>0</v>
      </c>
      <c r="L14" s="40">
        <f t="shared" si="2"/>
        <v>0</v>
      </c>
      <c r="M14" s="40">
        <f t="shared" si="3"/>
        <v>0</v>
      </c>
      <c r="N14" s="40">
        <f t="shared" si="3"/>
        <v>0</v>
      </c>
    </row>
    <row r="15" spans="1:14">
      <c r="A15" t="s">
        <v>141</v>
      </c>
      <c r="B15" s="40">
        <v>1</v>
      </c>
      <c r="C15" s="40">
        <v>2</v>
      </c>
      <c r="D15" s="40">
        <v>1</v>
      </c>
      <c r="F15" s="30">
        <v>1</v>
      </c>
      <c r="G15" s="40">
        <f t="shared" si="0"/>
        <v>1</v>
      </c>
      <c r="H15" s="40">
        <f t="shared" si="1"/>
        <v>2</v>
      </c>
      <c r="I15" s="40">
        <f t="shared" si="1"/>
        <v>1</v>
      </c>
      <c r="K15">
        <v>0</v>
      </c>
      <c r="L15" s="40">
        <f t="shared" si="2"/>
        <v>0</v>
      </c>
      <c r="M15" s="40">
        <f t="shared" si="3"/>
        <v>0</v>
      </c>
      <c r="N15" s="40">
        <f t="shared" si="3"/>
        <v>0</v>
      </c>
    </row>
    <row r="16" spans="1:14">
      <c r="A16" t="s">
        <v>142</v>
      </c>
      <c r="B16" s="40">
        <v>1.75</v>
      </c>
      <c r="C16" s="40">
        <v>2</v>
      </c>
      <c r="D16" s="40">
        <v>1</v>
      </c>
      <c r="F16" s="30">
        <v>1</v>
      </c>
      <c r="G16" s="40">
        <f t="shared" si="0"/>
        <v>1.75</v>
      </c>
      <c r="H16" s="40">
        <f t="shared" si="1"/>
        <v>2</v>
      </c>
      <c r="I16" s="40">
        <f t="shared" si="1"/>
        <v>1</v>
      </c>
      <c r="K16">
        <v>0</v>
      </c>
      <c r="L16" s="40">
        <f t="shared" si="2"/>
        <v>0</v>
      </c>
      <c r="M16" s="40">
        <f t="shared" si="3"/>
        <v>0</v>
      </c>
      <c r="N16" s="40">
        <f t="shared" si="3"/>
        <v>0</v>
      </c>
    </row>
    <row r="17" spans="1:14">
      <c r="A17" t="s">
        <v>143</v>
      </c>
      <c r="B17" s="40">
        <v>2</v>
      </c>
      <c r="C17" s="40">
        <v>1</v>
      </c>
      <c r="D17" s="40">
        <v>3</v>
      </c>
      <c r="F17" s="30">
        <v>1</v>
      </c>
      <c r="G17" s="40">
        <f t="shared" si="0"/>
        <v>2</v>
      </c>
      <c r="H17" s="40">
        <f t="shared" si="1"/>
        <v>1</v>
      </c>
      <c r="I17" s="40">
        <f t="shared" si="1"/>
        <v>3</v>
      </c>
      <c r="K17">
        <v>2</v>
      </c>
      <c r="L17" s="40">
        <f t="shared" si="2"/>
        <v>4</v>
      </c>
      <c r="M17" s="40">
        <f t="shared" si="3"/>
        <v>2</v>
      </c>
      <c r="N17" s="40">
        <f t="shared" si="3"/>
        <v>6</v>
      </c>
    </row>
    <row r="18" spans="1:14">
      <c r="G18" s="30" t="s">
        <v>148</v>
      </c>
      <c r="H18" s="30" t="s">
        <v>149</v>
      </c>
      <c r="I18" s="30" t="s">
        <v>150</v>
      </c>
      <c r="K18" s="30"/>
      <c r="L18" s="30" t="s">
        <v>148</v>
      </c>
      <c r="M18" s="30" t="s">
        <v>149</v>
      </c>
      <c r="N18" s="30" t="s">
        <v>150</v>
      </c>
    </row>
    <row r="19" spans="1:14">
      <c r="F19" s="30" t="s">
        <v>151</v>
      </c>
      <c r="G19" s="40">
        <f>SUM(G3:G17)</f>
        <v>82.79</v>
      </c>
      <c r="H19" s="40">
        <f>SUM(H3:H17)</f>
        <v>87.539999999999992</v>
      </c>
      <c r="I19" s="40">
        <f>SUM(I3:I17)</f>
        <v>103.28999999999999</v>
      </c>
      <c r="K19" s="30" t="s">
        <v>151</v>
      </c>
      <c r="L19" s="40">
        <f>SUM(L3:L17)</f>
        <v>103.9</v>
      </c>
      <c r="M19" s="40">
        <f>SUM(M3:M17)</f>
        <v>104.5</v>
      </c>
      <c r="N19" s="40">
        <f>SUM(N3:N17)</f>
        <v>139.44999999999999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zoomScale="96" zoomScaleNormal="96" workbookViewId="0">
      <selection activeCell="E21" sqref="E21"/>
    </sheetView>
  </sheetViews>
  <sheetFormatPr defaultRowHeight="15"/>
  <cols>
    <col min="1" max="1" width="14.28515625" bestFit="1" customWidth="1"/>
    <col min="2" max="3" width="8.85546875" style="40" bestFit="1" customWidth="1"/>
  </cols>
  <sheetData>
    <row r="2" spans="1:3">
      <c r="B2" s="40" t="s">
        <v>153</v>
      </c>
      <c r="C2" s="40" t="s">
        <v>154</v>
      </c>
    </row>
    <row r="3" spans="1:3">
      <c r="A3" s="44" t="s">
        <v>155</v>
      </c>
      <c r="B3" s="48"/>
      <c r="C3" s="48"/>
    </row>
    <row r="4" spans="1:3">
      <c r="A4" s="45" t="s">
        <v>156</v>
      </c>
      <c r="B4" s="48">
        <v>50</v>
      </c>
      <c r="C4" s="48">
        <v>90</v>
      </c>
    </row>
    <row r="5" spans="1:3">
      <c r="A5" s="45" t="s">
        <v>157</v>
      </c>
      <c r="B5" s="48">
        <v>2.5</v>
      </c>
      <c r="C5" s="48">
        <v>2</v>
      </c>
    </row>
    <row r="6" spans="1:3">
      <c r="A6" s="45" t="s">
        <v>158</v>
      </c>
      <c r="B6" s="48">
        <v>5.5</v>
      </c>
      <c r="C6" s="48">
        <v>4.5</v>
      </c>
    </row>
    <row r="7" spans="1:3">
      <c r="A7" s="45" t="s">
        <v>159</v>
      </c>
      <c r="B7" s="48">
        <v>7</v>
      </c>
      <c r="C7" s="48">
        <v>7</v>
      </c>
    </row>
    <row r="8" spans="1:3">
      <c r="A8" s="45" t="s">
        <v>160</v>
      </c>
      <c r="B8" s="48">
        <v>3</v>
      </c>
      <c r="C8" s="48">
        <v>0</v>
      </c>
    </row>
    <row r="9" spans="1:3">
      <c r="A9" s="45" t="s">
        <v>161</v>
      </c>
      <c r="B9" s="48">
        <f>SUM(B4:B8)</f>
        <v>68</v>
      </c>
      <c r="C9" s="48">
        <f>SUM(C4:C8)</f>
        <v>103.5</v>
      </c>
    </row>
    <row r="11" spans="1:3">
      <c r="A11" s="46" t="s">
        <v>162</v>
      </c>
      <c r="B11" s="49"/>
      <c r="C11" s="49"/>
    </row>
    <row r="12" spans="1:3">
      <c r="A12" s="47" t="s">
        <v>168</v>
      </c>
      <c r="B12" s="49">
        <v>21</v>
      </c>
      <c r="C12" s="49">
        <v>11</v>
      </c>
    </row>
    <row r="13" spans="1:3">
      <c r="A13" s="47" t="s">
        <v>163</v>
      </c>
      <c r="B13" s="49">
        <v>0</v>
      </c>
      <c r="C13" s="49">
        <v>8</v>
      </c>
    </row>
    <row r="14" spans="1:3">
      <c r="A14" s="47" t="s">
        <v>164</v>
      </c>
      <c r="B14" s="49">
        <v>3</v>
      </c>
      <c r="C14" s="49">
        <v>0</v>
      </c>
    </row>
    <row r="15" spans="1:3">
      <c r="A15" s="47" t="s">
        <v>165</v>
      </c>
      <c r="B15" s="49">
        <f>SUM(B12:B14)</f>
        <v>24</v>
      </c>
      <c r="C15" s="49">
        <f>SUM(C12:C14)</f>
        <v>19</v>
      </c>
    </row>
    <row r="16" spans="1:3">
      <c r="A16" s="47" t="s">
        <v>166</v>
      </c>
      <c r="B16" s="49">
        <f>2*B15</f>
        <v>48</v>
      </c>
      <c r="C16" s="49">
        <f>2*C15</f>
        <v>38</v>
      </c>
    </row>
    <row r="17" spans="1:3">
      <c r="A17" s="24"/>
      <c r="B17" s="50" t="s">
        <v>153</v>
      </c>
      <c r="C17" s="50" t="s">
        <v>154</v>
      </c>
    </row>
    <row r="18" spans="1:3">
      <c r="A18" s="24" t="s">
        <v>167</v>
      </c>
      <c r="B18" s="50">
        <f>SUM(B9+(12*B16))</f>
        <v>644</v>
      </c>
      <c r="C18" s="50">
        <f>SUM(C9+(12*C16))</f>
        <v>559.5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H46" sqref="H46"/>
    </sheetView>
  </sheetViews>
  <sheetFormatPr defaultRowHeight="15"/>
  <cols>
    <col min="1" max="1" width="28.5703125" bestFit="1" customWidth="1"/>
    <col min="2" max="2" width="16.140625" style="40" bestFit="1" customWidth="1"/>
    <col min="3" max="3" width="19.28515625" style="40" bestFit="1" customWidth="1"/>
    <col min="4" max="4" width="12.5703125" style="40" bestFit="1" customWidth="1"/>
    <col min="7" max="7" width="17.42578125" bestFit="1" customWidth="1"/>
    <col min="8" max="8" width="20.42578125" bestFit="1" customWidth="1"/>
    <col min="9" max="9" width="13.85546875" bestFit="1" customWidth="1"/>
  </cols>
  <sheetData>
    <row r="1" spans="1:9">
      <c r="A1" s="53" t="s">
        <v>147</v>
      </c>
      <c r="B1" s="40" t="s">
        <v>169</v>
      </c>
      <c r="C1" s="40" t="s">
        <v>170</v>
      </c>
      <c r="D1" s="40" t="s">
        <v>171</v>
      </c>
      <c r="F1" s="58" t="s">
        <v>194</v>
      </c>
      <c r="G1" s="40" t="s">
        <v>169</v>
      </c>
      <c r="H1" s="40" t="s">
        <v>170</v>
      </c>
      <c r="I1" s="40" t="s">
        <v>171</v>
      </c>
    </row>
    <row r="4" spans="1:9">
      <c r="A4" s="51" t="s">
        <v>172</v>
      </c>
      <c r="B4" s="54"/>
      <c r="C4" s="54"/>
      <c r="D4" s="54"/>
      <c r="G4" s="54"/>
      <c r="H4" s="54"/>
      <c r="I4" s="54"/>
    </row>
    <row r="5" spans="1:9">
      <c r="A5" s="25" t="s">
        <v>173</v>
      </c>
      <c r="B5" s="54">
        <v>280</v>
      </c>
      <c r="C5" s="54">
        <v>100</v>
      </c>
      <c r="D5" s="54">
        <v>350</v>
      </c>
      <c r="G5" s="54">
        <v>280</v>
      </c>
      <c r="H5" s="54">
        <v>100</v>
      </c>
      <c r="I5" s="54">
        <v>350</v>
      </c>
    </row>
    <row r="6" spans="1:9">
      <c r="A6" s="25" t="s">
        <v>174</v>
      </c>
      <c r="B6" s="54">
        <v>18</v>
      </c>
      <c r="C6" s="54"/>
      <c r="D6" s="54"/>
      <c r="G6" s="54">
        <v>18</v>
      </c>
      <c r="H6" s="54"/>
      <c r="I6" s="54"/>
    </row>
    <row r="7" spans="1:9">
      <c r="A7" s="25" t="s">
        <v>175</v>
      </c>
      <c r="B7" s="54">
        <v>25</v>
      </c>
      <c r="C7" s="54"/>
      <c r="D7" s="54"/>
      <c r="G7" s="54">
        <v>25</v>
      </c>
      <c r="H7" s="54"/>
      <c r="I7" s="54"/>
    </row>
    <row r="8" spans="1:9">
      <c r="A8" s="25" t="s">
        <v>176</v>
      </c>
      <c r="B8" s="54">
        <v>15</v>
      </c>
      <c r="C8" s="54"/>
      <c r="D8" s="54"/>
      <c r="G8" s="54">
        <v>15</v>
      </c>
      <c r="H8" s="54"/>
      <c r="I8" s="54"/>
    </row>
    <row r="9" spans="1:9">
      <c r="A9" s="25" t="s">
        <v>177</v>
      </c>
      <c r="B9" s="54">
        <v>9</v>
      </c>
      <c r="C9" s="54"/>
      <c r="D9" s="54"/>
      <c r="G9" s="54">
        <v>9</v>
      </c>
      <c r="H9" s="54"/>
      <c r="I9" s="54"/>
    </row>
    <row r="10" spans="1:9">
      <c r="A10" s="25" t="s">
        <v>178</v>
      </c>
      <c r="B10" s="54"/>
      <c r="C10" s="54">
        <v>99</v>
      </c>
      <c r="D10" s="54"/>
      <c r="G10" s="54"/>
      <c r="H10" s="54">
        <v>99</v>
      </c>
      <c r="I10" s="54"/>
    </row>
    <row r="11" spans="1:9">
      <c r="A11" s="25" t="s">
        <v>179</v>
      </c>
      <c r="B11" s="54"/>
      <c r="C11" s="54">
        <v>95</v>
      </c>
      <c r="D11" s="54"/>
      <c r="G11" s="54"/>
      <c r="H11" s="54">
        <v>95</v>
      </c>
      <c r="I11" s="54"/>
    </row>
    <row r="12" spans="1:9">
      <c r="A12" s="25" t="s">
        <v>180</v>
      </c>
      <c r="B12" s="54"/>
      <c r="C12" s="54">
        <v>85</v>
      </c>
      <c r="D12" s="54"/>
      <c r="G12" s="54"/>
      <c r="H12" s="54">
        <v>85</v>
      </c>
      <c r="I12" s="54"/>
    </row>
    <row r="13" spans="1:9">
      <c r="A13" s="25" t="s">
        <v>181</v>
      </c>
      <c r="B13" s="54"/>
      <c r="C13" s="54">
        <v>85</v>
      </c>
      <c r="D13" s="54"/>
      <c r="G13" s="54"/>
      <c r="H13" s="54">
        <v>85</v>
      </c>
      <c r="I13" s="54"/>
    </row>
    <row r="14" spans="1:9">
      <c r="A14" s="25" t="s">
        <v>182</v>
      </c>
      <c r="B14" s="54"/>
      <c r="C14" s="54"/>
      <c r="D14" s="54">
        <v>555</v>
      </c>
      <c r="G14" s="54"/>
      <c r="H14" s="54"/>
      <c r="I14" s="54">
        <v>555</v>
      </c>
    </row>
    <row r="16" spans="1:9">
      <c r="A16" s="25" t="s">
        <v>183</v>
      </c>
      <c r="B16" s="54">
        <f>SUM(B4:B13)</f>
        <v>347</v>
      </c>
      <c r="C16" s="54">
        <f>SUM(C4:C13)</f>
        <v>464</v>
      </c>
      <c r="D16" s="54">
        <f>SUM(D4:D14)</f>
        <v>905</v>
      </c>
      <c r="G16" s="54">
        <f>SUM(G4:G13)</f>
        <v>347</v>
      </c>
      <c r="H16" s="54">
        <f>SUM(H4:H13)</f>
        <v>464</v>
      </c>
      <c r="I16" s="54">
        <f>SUM(I4:I14)</f>
        <v>905</v>
      </c>
    </row>
    <row r="17" spans="1:9">
      <c r="A17" s="25" t="s">
        <v>184</v>
      </c>
      <c r="B17" s="56">
        <v>2</v>
      </c>
      <c r="C17" s="56">
        <v>2</v>
      </c>
      <c r="D17" s="56">
        <v>2</v>
      </c>
      <c r="G17" s="56">
        <v>4</v>
      </c>
      <c r="H17" s="56">
        <v>4</v>
      </c>
      <c r="I17" s="56">
        <v>4</v>
      </c>
    </row>
    <row r="18" spans="1:9">
      <c r="A18" s="25" t="s">
        <v>185</v>
      </c>
      <c r="B18" s="54">
        <f>B17*B16</f>
        <v>694</v>
      </c>
      <c r="C18" s="54">
        <f t="shared" ref="C18:D18" si="0">C17*C16</f>
        <v>928</v>
      </c>
      <c r="D18" s="54">
        <f t="shared" si="0"/>
        <v>1810</v>
      </c>
      <c r="G18" s="54">
        <f>G17*G16</f>
        <v>1388</v>
      </c>
      <c r="H18" s="54">
        <f t="shared" ref="H18:I18" si="1">H17*H16</f>
        <v>1856</v>
      </c>
      <c r="I18" s="54">
        <f>I17*I16</f>
        <v>3620</v>
      </c>
    </row>
    <row r="19" spans="1:9">
      <c r="A19" s="25"/>
      <c r="B19" s="54"/>
      <c r="C19" s="54"/>
      <c r="D19" s="54"/>
    </row>
    <row r="20" spans="1:9" s="52" customFormat="1">
      <c r="B20" s="55"/>
      <c r="C20" s="55"/>
      <c r="D20" s="55"/>
    </row>
    <row r="21" spans="1:9">
      <c r="A21" s="44" t="s">
        <v>186</v>
      </c>
      <c r="B21" s="48"/>
      <c r="C21" s="48"/>
      <c r="D21" s="48"/>
      <c r="G21" s="48"/>
      <c r="H21" s="48"/>
      <c r="I21" s="48"/>
    </row>
    <row r="22" spans="1:9">
      <c r="A22" s="45" t="s">
        <v>187</v>
      </c>
      <c r="B22" s="48">
        <v>120</v>
      </c>
      <c r="C22" s="48">
        <v>105</v>
      </c>
      <c r="D22" s="48"/>
      <c r="G22" s="48">
        <v>120</v>
      </c>
      <c r="H22" s="48">
        <v>105</v>
      </c>
      <c r="I22" s="48"/>
    </row>
    <row r="23" spans="1:9">
      <c r="A23" s="45" t="s">
        <v>188</v>
      </c>
      <c r="B23" s="59">
        <v>5</v>
      </c>
      <c r="C23" s="59">
        <v>5</v>
      </c>
      <c r="D23" s="59">
        <v>5</v>
      </c>
      <c r="G23" s="59">
        <v>5</v>
      </c>
      <c r="H23" s="59">
        <v>5</v>
      </c>
      <c r="I23" s="59">
        <v>5</v>
      </c>
    </row>
    <row r="24" spans="1:9">
      <c r="A24" s="45" t="s">
        <v>192</v>
      </c>
      <c r="B24" s="59">
        <v>4</v>
      </c>
      <c r="C24" s="59">
        <v>4</v>
      </c>
      <c r="D24" s="59">
        <v>4</v>
      </c>
      <c r="G24" s="59">
        <v>4</v>
      </c>
      <c r="H24" s="59">
        <v>4</v>
      </c>
      <c r="I24" s="59">
        <v>4</v>
      </c>
    </row>
    <row r="25" spans="1:9">
      <c r="A25" s="57" t="s">
        <v>189</v>
      </c>
      <c r="B25" s="58">
        <f>B22*B23</f>
        <v>600</v>
      </c>
      <c r="C25" s="58">
        <f t="shared" ref="C25:D25" si="2">C22*C23</f>
        <v>525</v>
      </c>
      <c r="D25" s="58">
        <f t="shared" si="2"/>
        <v>0</v>
      </c>
      <c r="G25" s="58">
        <f>G22*G23</f>
        <v>600</v>
      </c>
      <c r="H25" s="58">
        <f t="shared" ref="H25:I25" si="3">H22*H23</f>
        <v>525</v>
      </c>
      <c r="I25" s="58">
        <f t="shared" si="3"/>
        <v>0</v>
      </c>
    </row>
    <row r="26" spans="1:9">
      <c r="A26" s="45" t="s">
        <v>191</v>
      </c>
      <c r="B26" s="48">
        <v>50</v>
      </c>
      <c r="C26" s="48">
        <v>50</v>
      </c>
      <c r="D26" s="48">
        <v>0</v>
      </c>
      <c r="G26" s="48">
        <v>50</v>
      </c>
      <c r="H26" s="48">
        <v>50</v>
      </c>
      <c r="I26" s="48">
        <v>0</v>
      </c>
    </row>
    <row r="27" spans="1:9">
      <c r="A27" s="45" t="s">
        <v>190</v>
      </c>
      <c r="B27" s="48">
        <v>40</v>
      </c>
      <c r="C27" s="48">
        <v>0</v>
      </c>
      <c r="D27" s="48"/>
      <c r="G27" s="48">
        <v>40</v>
      </c>
      <c r="H27" s="48">
        <v>0</v>
      </c>
      <c r="I27" s="48"/>
    </row>
    <row r="28" spans="1:9">
      <c r="A28" s="57" t="s">
        <v>193</v>
      </c>
      <c r="B28" s="58">
        <f>(B27+B26)*B24</f>
        <v>360</v>
      </c>
      <c r="C28" s="58">
        <f t="shared" ref="C28:D28" si="4">(C27+C26)*C24</f>
        <v>200</v>
      </c>
      <c r="D28" s="58">
        <f t="shared" si="4"/>
        <v>0</v>
      </c>
      <c r="G28" s="58">
        <f>(G27+G26)*G24</f>
        <v>360</v>
      </c>
      <c r="H28" s="58">
        <f t="shared" ref="H28" si="5">(H27+H26)*H24</f>
        <v>200</v>
      </c>
      <c r="I28" s="58">
        <f t="shared" ref="I28" si="6">(I27+I26)*I24</f>
        <v>0</v>
      </c>
    </row>
    <row r="30" spans="1:9">
      <c r="A30" s="24" t="s">
        <v>43</v>
      </c>
      <c r="B30" s="50">
        <f>B28+B25+B18</f>
        <v>1654</v>
      </c>
      <c r="C30" s="50">
        <f t="shared" ref="C30:D30" si="7">C28+C25+C18</f>
        <v>1653</v>
      </c>
      <c r="D30" s="50">
        <f t="shared" si="7"/>
        <v>1810</v>
      </c>
      <c r="G30" s="50">
        <f>G28+G25+G18</f>
        <v>2348</v>
      </c>
      <c r="H30" s="50">
        <f t="shared" ref="H30:I30" si="8">H28+H25+H18</f>
        <v>2581</v>
      </c>
      <c r="I30" s="50">
        <f t="shared" si="8"/>
        <v>3620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Payroll</vt:lpstr>
      <vt:lpstr>Gradebook</vt:lpstr>
      <vt:lpstr>Job priority</vt:lpstr>
      <vt:lpstr>Pivot table</vt:lpstr>
      <vt:lpstr>Sales Database</vt:lpstr>
      <vt:lpstr>Loan Calculation</vt:lpstr>
      <vt:lpstr>Shopping Problem</vt:lpstr>
      <vt:lpstr>Cat or Dog</vt:lpstr>
      <vt:lpstr>Vacation</vt:lpstr>
      <vt:lpstr>Printer cost</vt:lpstr>
      <vt:lpstr>Car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2025-06-21T17:19:22Z</cp:lastPrinted>
  <dcterms:created xsi:type="dcterms:W3CDTF">2025-06-18T16:32:30Z</dcterms:created>
  <dcterms:modified xsi:type="dcterms:W3CDTF">2025-06-23T17:41:30Z</dcterms:modified>
</cp:coreProperties>
</file>