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<sst xmlns="http://schemas.openxmlformats.org/spreadsheetml/2006/main" count="50" uniqueCount="13">
  <si>
    <t>Date</t>
  </si>
  <si>
    <t>Bonds Global</t>
  </si>
  <si>
    <t>Commodities</t>
  </si>
  <si>
    <t>DOW</t>
  </si>
  <si>
    <t>Emerg Markets</t>
  </si>
  <si>
    <t>EAFE</t>
  </si>
  <si>
    <t>Emerg Markets Bonds</t>
  </si>
  <si>
    <t>Pacifix ex Japan</t>
  </si>
  <si>
    <t>Germany</t>
  </si>
  <si>
    <t>Italy</t>
  </si>
  <si>
    <t>Japan</t>
  </si>
  <si>
    <t>France</t>
  </si>
  <si>
    <t>UK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</si>
</sst>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>
        <v>42779.0</v>
      </c>
      <c r="B2" s="3">
        <v>0.08433596101497567</v>
      </c>
      <c r="C2" s="3">
        <v>-0.47149904489571054</v>
      </c>
      <c r="D2" s="3">
        <v>0.34694929715170236</v>
      </c>
      <c r="E2" s="3">
        <v>-0.029779194424036523</v>
      </c>
      <c r="F2" s="3">
        <v>0.016186073429164685</v>
      </c>
      <c r="G2" s="3">
        <v>0.17547261980506523</v>
      </c>
      <c r="H2" s="3">
        <v>0.007780197927891181</v>
      </c>
      <c r="I2" s="3">
        <v>0.022436965735933765</v>
      </c>
      <c r="J2" s="3">
        <v>-0.1748499578402904</v>
      </c>
      <c r="K2" s="3">
        <v>0.14232879038637494</v>
      </c>
      <c r="L2" s="3">
        <v>-0.016355439859987813</v>
      </c>
      <c r="M2" s="3">
        <v>-0.08006158302133001</v>
      </c>
    </row>
    <row r="3">
      <c r="A3" s="2">
        <v>41579.0</v>
      </c>
      <c r="B3" s="3">
        <v>0.0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v>0.0</v>
      </c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>
      <c r="A10" s="4"/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</row>
    <row r="11">
      <c r="A11" s="1" t="str">
        <f>B1</f>
        <v>Bonds Global</v>
      </c>
      <c r="B11" s="5">
        <f>abs(B2-B2)</f>
        <v>0</v>
      </c>
      <c r="C11" s="5">
        <f t="shared" ref="C11:M11" si="1">abs(C2-$B2)</f>
        <v>0.5558350059</v>
      </c>
      <c r="D11" s="5">
        <f t="shared" si="1"/>
        <v>0.2626133361</v>
      </c>
      <c r="E11" s="5">
        <f t="shared" si="1"/>
        <v>0.1141151554</v>
      </c>
      <c r="F11" s="5">
        <f t="shared" si="1"/>
        <v>0.06814988759</v>
      </c>
      <c r="G11" s="5">
        <f t="shared" si="1"/>
        <v>0.09113665879</v>
      </c>
      <c r="H11" s="5">
        <f t="shared" si="1"/>
        <v>0.07655576309</v>
      </c>
      <c r="I11" s="5">
        <f t="shared" si="1"/>
        <v>0.06189899528</v>
      </c>
      <c r="J11" s="5">
        <f t="shared" si="1"/>
        <v>0.2591859189</v>
      </c>
      <c r="K11" s="5">
        <f t="shared" si="1"/>
        <v>0.05799282937</v>
      </c>
      <c r="L11" s="5">
        <f t="shared" si="1"/>
        <v>0.1006914009</v>
      </c>
      <c r="M11" s="5">
        <f t="shared" si="1"/>
        <v>0.164397544</v>
      </c>
    </row>
    <row r="12">
      <c r="A12" s="1" t="str">
        <f>C1</f>
        <v>Commodities</v>
      </c>
      <c r="B12" s="5">
        <f t="shared" ref="B12:M12" si="2">abs(HLOOKUP($A12, $1:$2, 2)-HLOOKUP(B$10, $1:$2, 2))</f>
        <v>0.5558350059</v>
      </c>
      <c r="C12" s="5">
        <f t="shared" si="2"/>
        <v>0</v>
      </c>
      <c r="D12" s="5">
        <f t="shared" si="2"/>
        <v>0.818448342</v>
      </c>
      <c r="E12" s="5">
        <f t="shared" si="2"/>
        <v>0.4876851183</v>
      </c>
      <c r="F12" s="5">
        <f t="shared" si="2"/>
        <v>0.818448342</v>
      </c>
      <c r="G12" s="5">
        <f t="shared" si="2"/>
        <v>0.6469716647</v>
      </c>
      <c r="H12" s="5">
        <f t="shared" si="2"/>
        <v>0.455143605</v>
      </c>
      <c r="I12" s="5">
        <f t="shared" si="2"/>
        <v>0.6469716647</v>
      </c>
      <c r="J12" s="5">
        <f t="shared" si="2"/>
        <v>0.455143605</v>
      </c>
      <c r="K12" s="5">
        <f t="shared" si="2"/>
        <v>0.455143605</v>
      </c>
      <c r="L12" s="5">
        <f t="shared" si="2"/>
        <v>0.6469716647</v>
      </c>
      <c r="M12" s="5">
        <f t="shared" si="2"/>
        <v>0.3914374619</v>
      </c>
    </row>
    <row r="13">
      <c r="A13" s="1" t="str">
        <f>D1</f>
        <v>DOW</v>
      </c>
      <c r="B13" s="5">
        <f t="shared" ref="B13:M13" si="3">abs(HLOOKUP($A13, $1:$2, 2)-HLOOKUP(B$10, $1:$2, 2))</f>
        <v>0.2626133361</v>
      </c>
      <c r="C13" s="5">
        <f t="shared" si="3"/>
        <v>0.818448342</v>
      </c>
      <c r="D13" s="5">
        <f t="shared" si="3"/>
        <v>0</v>
      </c>
      <c r="E13" s="5">
        <f t="shared" si="3"/>
        <v>0.3307632237</v>
      </c>
      <c r="F13" s="5">
        <f t="shared" si="3"/>
        <v>0</v>
      </c>
      <c r="G13" s="5">
        <f t="shared" si="3"/>
        <v>0.1714766773</v>
      </c>
      <c r="H13" s="5">
        <f t="shared" si="3"/>
        <v>0.363304737</v>
      </c>
      <c r="I13" s="5">
        <f t="shared" si="3"/>
        <v>0.1714766773</v>
      </c>
      <c r="J13" s="5">
        <f t="shared" si="3"/>
        <v>0.363304737</v>
      </c>
      <c r="K13" s="5">
        <f t="shared" si="3"/>
        <v>0.363304737</v>
      </c>
      <c r="L13" s="5">
        <f t="shared" si="3"/>
        <v>0.1714766773</v>
      </c>
      <c r="M13" s="5">
        <f t="shared" si="3"/>
        <v>0.4270108802</v>
      </c>
    </row>
    <row r="14">
      <c r="A14" s="1" t="str">
        <f>E1</f>
        <v>Emerg Markets</v>
      </c>
      <c r="B14" s="5">
        <f t="shared" ref="B14:M14" si="4">abs(HLOOKUP($A14, $1:$2, 2)-HLOOKUP(B$10, $1:$2, 2))</f>
        <v>0.06814988759</v>
      </c>
      <c r="C14" s="5">
        <f t="shared" si="4"/>
        <v>0.4876851183</v>
      </c>
      <c r="D14" s="5">
        <f t="shared" si="4"/>
        <v>0.3307632237</v>
      </c>
      <c r="E14" s="5">
        <f t="shared" si="4"/>
        <v>0</v>
      </c>
      <c r="F14" s="5">
        <f t="shared" si="4"/>
        <v>0.3307632237</v>
      </c>
      <c r="G14" s="5">
        <f t="shared" si="4"/>
        <v>0.1592865464</v>
      </c>
      <c r="H14" s="5">
        <f t="shared" si="4"/>
        <v>0.03254151329</v>
      </c>
      <c r="I14" s="5">
        <f t="shared" si="4"/>
        <v>0.1592865464</v>
      </c>
      <c r="J14" s="5">
        <f t="shared" si="4"/>
        <v>0.03254151329</v>
      </c>
      <c r="K14" s="5">
        <f t="shared" si="4"/>
        <v>0.03254151329</v>
      </c>
      <c r="L14" s="5">
        <f t="shared" si="4"/>
        <v>0.1592865464</v>
      </c>
      <c r="M14" s="5">
        <f t="shared" si="4"/>
        <v>0.09624765645</v>
      </c>
    </row>
    <row r="15">
      <c r="A15" s="1" t="str">
        <f>F1</f>
        <v>EAFE</v>
      </c>
      <c r="B15" s="5">
        <f t="shared" ref="B15:M15" si="5">abs(HLOOKUP($A15, $1:$2, 2)-HLOOKUP(B$10, $1:$2, 2))</f>
        <v>0.2626133361</v>
      </c>
      <c r="C15" s="5">
        <f t="shared" si="5"/>
        <v>0.818448342</v>
      </c>
      <c r="D15" s="5">
        <f t="shared" si="5"/>
        <v>0</v>
      </c>
      <c r="E15" s="5">
        <f t="shared" si="5"/>
        <v>0.3307632237</v>
      </c>
      <c r="F15" s="5">
        <f t="shared" si="5"/>
        <v>0</v>
      </c>
      <c r="G15" s="5">
        <f t="shared" si="5"/>
        <v>0.1714766773</v>
      </c>
      <c r="H15" s="5">
        <f t="shared" si="5"/>
        <v>0.363304737</v>
      </c>
      <c r="I15" s="5">
        <f t="shared" si="5"/>
        <v>0.1714766773</v>
      </c>
      <c r="J15" s="5">
        <f t="shared" si="5"/>
        <v>0.363304737</v>
      </c>
      <c r="K15" s="5">
        <f t="shared" si="5"/>
        <v>0.363304737</v>
      </c>
      <c r="L15" s="5">
        <f t="shared" si="5"/>
        <v>0.1714766773</v>
      </c>
      <c r="M15" s="5">
        <f t="shared" si="5"/>
        <v>0.4270108802</v>
      </c>
    </row>
    <row r="16">
      <c r="A16" s="1" t="str">
        <f>G1</f>
        <v>Emerg Markets Bonds</v>
      </c>
      <c r="B16" s="5">
        <f t="shared" ref="B16:M16" si="6">abs(HLOOKUP($A16, $1:$2, 2)-HLOOKUP(B$10, $1:$2, 2))</f>
        <v>0.09113665879</v>
      </c>
      <c r="C16" s="5">
        <f t="shared" si="6"/>
        <v>0.6469716647</v>
      </c>
      <c r="D16" s="5">
        <f t="shared" si="6"/>
        <v>0.1714766773</v>
      </c>
      <c r="E16" s="5">
        <f t="shared" si="6"/>
        <v>0.1592865464</v>
      </c>
      <c r="F16" s="5">
        <f t="shared" si="6"/>
        <v>0.1714766773</v>
      </c>
      <c r="G16" s="5">
        <f t="shared" si="6"/>
        <v>0</v>
      </c>
      <c r="H16" s="5">
        <f t="shared" si="6"/>
        <v>0.1918280597</v>
      </c>
      <c r="I16" s="5">
        <f t="shared" si="6"/>
        <v>0</v>
      </c>
      <c r="J16" s="5">
        <f t="shared" si="6"/>
        <v>0.1918280597</v>
      </c>
      <c r="K16" s="5">
        <f t="shared" si="6"/>
        <v>0.1918280597</v>
      </c>
      <c r="L16" s="5">
        <f t="shared" si="6"/>
        <v>0</v>
      </c>
      <c r="M16" s="5">
        <f t="shared" si="6"/>
        <v>0.2555342028</v>
      </c>
    </row>
    <row r="17">
      <c r="A17" s="1" t="str">
        <f>H1</f>
        <v>Pacifix ex Japan</v>
      </c>
      <c r="B17" s="5">
        <f t="shared" ref="B17:M17" si="7">abs(HLOOKUP($A17, $1:$2, 2)-HLOOKUP(B$10, $1:$2, 2))</f>
        <v>0.1006914009</v>
      </c>
      <c r="C17" s="5">
        <f t="shared" si="7"/>
        <v>0.455143605</v>
      </c>
      <c r="D17" s="5">
        <f t="shared" si="7"/>
        <v>0.363304737</v>
      </c>
      <c r="E17" s="5">
        <f t="shared" si="7"/>
        <v>0.03254151329</v>
      </c>
      <c r="F17" s="5">
        <f t="shared" si="7"/>
        <v>0.363304737</v>
      </c>
      <c r="G17" s="5">
        <f t="shared" si="7"/>
        <v>0.1918280597</v>
      </c>
      <c r="H17" s="5">
        <f t="shared" si="7"/>
        <v>0</v>
      </c>
      <c r="I17" s="5">
        <f t="shared" si="7"/>
        <v>0.1918280597</v>
      </c>
      <c r="J17" s="5">
        <f t="shared" si="7"/>
        <v>0</v>
      </c>
      <c r="K17" s="5">
        <f t="shared" si="7"/>
        <v>0</v>
      </c>
      <c r="L17" s="5">
        <f t="shared" si="7"/>
        <v>0.1918280597</v>
      </c>
      <c r="M17" s="5">
        <f t="shared" si="7"/>
        <v>0.06370614316</v>
      </c>
    </row>
    <row r="18">
      <c r="A18" s="1" t="str">
        <f>I1</f>
        <v>Germany</v>
      </c>
      <c r="B18" s="5">
        <f t="shared" ref="B18:M18" si="8">abs(HLOOKUP($A18, $1:$2, 2)-HLOOKUP(B$10, $1:$2, 2))</f>
        <v>0.09113665879</v>
      </c>
      <c r="C18" s="5">
        <f t="shared" si="8"/>
        <v>0.6469716647</v>
      </c>
      <c r="D18" s="5">
        <f t="shared" si="8"/>
        <v>0.1714766773</v>
      </c>
      <c r="E18" s="5">
        <f t="shared" si="8"/>
        <v>0.1592865464</v>
      </c>
      <c r="F18" s="5">
        <f t="shared" si="8"/>
        <v>0.1714766773</v>
      </c>
      <c r="G18" s="5">
        <f t="shared" si="8"/>
        <v>0</v>
      </c>
      <c r="H18" s="5">
        <f t="shared" si="8"/>
        <v>0.1918280597</v>
      </c>
      <c r="I18" s="5">
        <f t="shared" si="8"/>
        <v>0</v>
      </c>
      <c r="J18" s="5">
        <f t="shared" si="8"/>
        <v>0.1918280597</v>
      </c>
      <c r="K18" s="5">
        <f t="shared" si="8"/>
        <v>0.1918280597</v>
      </c>
      <c r="L18" s="5">
        <f t="shared" si="8"/>
        <v>0</v>
      </c>
      <c r="M18" s="5">
        <f t="shared" si="8"/>
        <v>0.2555342028</v>
      </c>
    </row>
    <row r="19">
      <c r="A19" s="1" t="str">
        <f>J1</f>
        <v>Italy</v>
      </c>
      <c r="B19" s="5">
        <f t="shared" ref="B19:M19" si="9">abs(HLOOKUP($A19, $1:$2, 2)-HLOOKUP(B$10, $1:$2, 2))</f>
        <v>0.1006914009</v>
      </c>
      <c r="C19" s="5">
        <f t="shared" si="9"/>
        <v>0.455143605</v>
      </c>
      <c r="D19" s="5">
        <f t="shared" si="9"/>
        <v>0.363304737</v>
      </c>
      <c r="E19" s="5">
        <f t="shared" si="9"/>
        <v>0.03254151329</v>
      </c>
      <c r="F19" s="5">
        <f t="shared" si="9"/>
        <v>0.363304737</v>
      </c>
      <c r="G19" s="5">
        <f t="shared" si="9"/>
        <v>0.1918280597</v>
      </c>
      <c r="H19" s="5">
        <f t="shared" si="9"/>
        <v>0</v>
      </c>
      <c r="I19" s="5">
        <f t="shared" si="9"/>
        <v>0.1918280597</v>
      </c>
      <c r="J19" s="5">
        <f t="shared" si="9"/>
        <v>0</v>
      </c>
      <c r="K19" s="5">
        <f t="shared" si="9"/>
        <v>0</v>
      </c>
      <c r="L19" s="5">
        <f t="shared" si="9"/>
        <v>0.1918280597</v>
      </c>
      <c r="M19" s="5">
        <f t="shared" si="9"/>
        <v>0.06370614316</v>
      </c>
    </row>
    <row r="20">
      <c r="A20" s="1" t="str">
        <f>K1</f>
        <v>Japan</v>
      </c>
      <c r="B20" s="5">
        <f t="shared" ref="B20:M20" si="10">abs(HLOOKUP($A20, $1:$2, 2)-HLOOKUP(B$10, $1:$2, 2))</f>
        <v>0.1006914009</v>
      </c>
      <c r="C20" s="5">
        <f t="shared" si="10"/>
        <v>0.455143605</v>
      </c>
      <c r="D20" s="5">
        <f t="shared" si="10"/>
        <v>0.363304737</v>
      </c>
      <c r="E20" s="5">
        <f t="shared" si="10"/>
        <v>0.03254151329</v>
      </c>
      <c r="F20" s="5">
        <f t="shared" si="10"/>
        <v>0.363304737</v>
      </c>
      <c r="G20" s="5">
        <f t="shared" si="10"/>
        <v>0.1918280597</v>
      </c>
      <c r="H20" s="5">
        <f t="shared" si="10"/>
        <v>0</v>
      </c>
      <c r="I20" s="5">
        <f t="shared" si="10"/>
        <v>0.1918280597</v>
      </c>
      <c r="J20" s="5">
        <f t="shared" si="10"/>
        <v>0</v>
      </c>
      <c r="K20" s="5">
        <f t="shared" si="10"/>
        <v>0</v>
      </c>
      <c r="L20" s="5">
        <f t="shared" si="10"/>
        <v>0.1918280597</v>
      </c>
      <c r="M20" s="5">
        <f t="shared" si="10"/>
        <v>0.06370614316</v>
      </c>
    </row>
    <row r="21">
      <c r="A21" s="1" t="str">
        <f>L1</f>
        <v>France</v>
      </c>
      <c r="B21" s="5">
        <f t="shared" ref="B21:M21" si="11">abs(HLOOKUP($A21, $1:$2, 2)-HLOOKUP(B$10, $1:$2, 2))</f>
        <v>0.09113665879</v>
      </c>
      <c r="C21" s="5">
        <f t="shared" si="11"/>
        <v>0.6469716647</v>
      </c>
      <c r="D21" s="5">
        <f t="shared" si="11"/>
        <v>0.1714766773</v>
      </c>
      <c r="E21" s="5">
        <f t="shared" si="11"/>
        <v>0.1592865464</v>
      </c>
      <c r="F21" s="5">
        <f t="shared" si="11"/>
        <v>0.1714766773</v>
      </c>
      <c r="G21" s="5">
        <f t="shared" si="11"/>
        <v>0</v>
      </c>
      <c r="H21" s="5">
        <f t="shared" si="11"/>
        <v>0.1918280597</v>
      </c>
      <c r="I21" s="5">
        <f t="shared" si="11"/>
        <v>0</v>
      </c>
      <c r="J21" s="5">
        <f t="shared" si="11"/>
        <v>0.1918280597</v>
      </c>
      <c r="K21" s="5">
        <f t="shared" si="11"/>
        <v>0.1918280597</v>
      </c>
      <c r="L21" s="5">
        <f t="shared" si="11"/>
        <v>0</v>
      </c>
      <c r="M21" s="5">
        <f t="shared" si="11"/>
        <v>0.2555342028</v>
      </c>
    </row>
    <row r="22">
      <c r="A22" s="1" t="str">
        <f>M1</f>
        <v>UK</v>
      </c>
      <c r="B22" s="5">
        <f t="shared" ref="B22:M22" si="12">abs(HLOOKUP($A22, $1:$2, 2)-HLOOKUP(B$10, $1:$2, 2))</f>
        <v>0.164397544</v>
      </c>
      <c r="C22" s="5">
        <f t="shared" si="12"/>
        <v>0.3914374619</v>
      </c>
      <c r="D22" s="5">
        <f t="shared" si="12"/>
        <v>0.4270108802</v>
      </c>
      <c r="E22" s="5">
        <f t="shared" si="12"/>
        <v>0.09624765645</v>
      </c>
      <c r="F22" s="5">
        <f t="shared" si="12"/>
        <v>0.4270108802</v>
      </c>
      <c r="G22" s="5">
        <f t="shared" si="12"/>
        <v>0.2555342028</v>
      </c>
      <c r="H22" s="5">
        <f t="shared" si="12"/>
        <v>0.06370614316</v>
      </c>
      <c r="I22" s="5">
        <f t="shared" si="12"/>
        <v>0.2555342028</v>
      </c>
      <c r="J22" s="5">
        <f t="shared" si="12"/>
        <v>0.06370614316</v>
      </c>
      <c r="K22" s="5">
        <f t="shared" si="12"/>
        <v>0.06370614316</v>
      </c>
      <c r="L22" s="5">
        <f t="shared" si="12"/>
        <v>0.2555342028</v>
      </c>
      <c r="M22" s="5">
        <f t="shared" si="12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>
        <v>42779.0</v>
      </c>
      <c r="B2" s="3">
        <v>0.08433596101497567</v>
      </c>
      <c r="C2" s="3">
        <v>-0.47149904489571054</v>
      </c>
      <c r="D2" s="3">
        <v>0.34694929715170236</v>
      </c>
      <c r="E2" s="3">
        <v>-0.029779194424036523</v>
      </c>
      <c r="F2" s="3">
        <v>0.016186073429164685</v>
      </c>
      <c r="G2" s="3">
        <v>0.17547261980506523</v>
      </c>
      <c r="H2" s="3">
        <v>0.007780197927891181</v>
      </c>
      <c r="I2" s="3">
        <v>0.022436965735933765</v>
      </c>
      <c r="J2" s="3">
        <v>-0.1748499578402904</v>
      </c>
      <c r="K2" s="3">
        <v>0.14232879038637494</v>
      </c>
      <c r="L2" s="3">
        <v>-0.016355439859987813</v>
      </c>
      <c r="M2" s="3">
        <v>-0.08006158302133001</v>
      </c>
    </row>
    <row r="3">
      <c r="A3" s="2">
        <v>41579.0</v>
      </c>
      <c r="B3" s="3">
        <v>0.0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v>0.0</v>
      </c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>
      <c r="A10" s="4"/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</row>
    <row r="11">
      <c r="A11" s="1" t="str">
        <f>B1</f>
        <v>Bonds Global</v>
      </c>
      <c r="B11" s="5">
        <f>abs(B2-B2)</f>
        <v>0</v>
      </c>
      <c r="C11" s="5">
        <f t="shared" ref="C11:M11" si="1">abs(C2-$B2)</f>
        <v>0.5558350059</v>
      </c>
      <c r="D11" s="5">
        <f t="shared" si="1"/>
        <v>0.2626133361</v>
      </c>
      <c r="E11" s="5">
        <f t="shared" si="1"/>
        <v>0.1141151554</v>
      </c>
      <c r="F11" s="5">
        <f t="shared" si="1"/>
        <v>0.06814988759</v>
      </c>
      <c r="G11" s="5">
        <f t="shared" si="1"/>
        <v>0.09113665879</v>
      </c>
      <c r="H11" s="5">
        <f t="shared" si="1"/>
        <v>0.07655576309</v>
      </c>
      <c r="I11" s="5">
        <f t="shared" si="1"/>
        <v>0.06189899528</v>
      </c>
      <c r="J11" s="5">
        <f t="shared" si="1"/>
        <v>0.2591859189</v>
      </c>
      <c r="K11" s="5">
        <f t="shared" si="1"/>
        <v>0.05799282937</v>
      </c>
      <c r="L11" s="5">
        <f t="shared" si="1"/>
        <v>0.1006914009</v>
      </c>
      <c r="M11" s="5">
        <f t="shared" si="1"/>
        <v>0.164397544</v>
      </c>
    </row>
    <row r="12">
      <c r="A12" s="1" t="str">
        <f>C1</f>
        <v>Commodities</v>
      </c>
      <c r="C12" s="6">
        <f>abs(C2-C2)</f>
        <v>0</v>
      </c>
      <c r="D12" s="6">
        <f>abs(D2-C2)</f>
        <v>0.818448342</v>
      </c>
      <c r="E12" s="6">
        <f>abs(E2-C2)</f>
        <v>0.4417198505</v>
      </c>
      <c r="F12" s="6">
        <f>abs(F2-C2)</f>
        <v>0.4876851183</v>
      </c>
      <c r="G12" s="6">
        <f>abs(G2-C2)</f>
        <v>0.6469716647</v>
      </c>
      <c r="H12" s="6">
        <f>abs(H2-C2)</f>
        <v>0.4792792428</v>
      </c>
      <c r="I12" s="6">
        <f>abs(I2-C2)</f>
        <v>0.4939360106</v>
      </c>
      <c r="J12" s="6">
        <f>abs(J2-C2)</f>
        <v>0.2966490871</v>
      </c>
      <c r="K12" s="6">
        <f>abs(K2-C2)</f>
        <v>0.6138278353</v>
      </c>
      <c r="L12" s="6">
        <f>abs(L2-C2)</f>
        <v>0.455143605</v>
      </c>
      <c r="M12" s="6">
        <f>abs(M2-C2)</f>
        <v>0.3914374619</v>
      </c>
    </row>
    <row r="13">
      <c r="A13" s="1" t="str">
        <f>D1</f>
        <v>DOW</v>
      </c>
      <c r="D13" s="6">
        <f>abs(D2-D2)</f>
        <v>0</v>
      </c>
      <c r="E13" s="6">
        <f>abs(E2-D2)</f>
        <v>0.3767284916</v>
      </c>
      <c r="F13" s="6">
        <f>abs(F2-D2)</f>
        <v>0.3307632237</v>
      </c>
      <c r="G13" s="6">
        <f t="shared" ref="G13:M13" si="2">abs(G$2 - $D$2)</f>
        <v>0.1714766773</v>
      </c>
      <c r="H13" s="6">
        <f t="shared" si="2"/>
        <v>0.3391690992</v>
      </c>
      <c r="I13" s="6">
        <f t="shared" si="2"/>
        <v>0.3245123314</v>
      </c>
      <c r="J13" s="6">
        <f t="shared" si="2"/>
        <v>0.521799255</v>
      </c>
      <c r="K13" s="6">
        <f t="shared" si="2"/>
        <v>0.2046205068</v>
      </c>
      <c r="L13" s="6">
        <f t="shared" si="2"/>
        <v>0.363304737</v>
      </c>
      <c r="M13" s="6">
        <f t="shared" si="2"/>
        <v>0.4270108802</v>
      </c>
    </row>
    <row r="14">
      <c r="A14" s="1" t="str">
        <f>E1</f>
        <v>Emerg Markets</v>
      </c>
      <c r="E14" s="7">
        <v>0.0</v>
      </c>
      <c r="F14" s="6">
        <f t="shared" ref="F14:M14" si="3">abs(F$2 - $E$2)</f>
        <v>0.04596526785</v>
      </c>
      <c r="G14" s="6">
        <f t="shared" si="3"/>
        <v>0.2052518142</v>
      </c>
      <c r="H14" s="6">
        <f t="shared" si="3"/>
        <v>0.03755939235</v>
      </c>
      <c r="I14" s="6">
        <f t="shared" si="3"/>
        <v>0.05221616016</v>
      </c>
      <c r="J14" s="6">
        <f t="shared" si="3"/>
        <v>0.1450707634</v>
      </c>
      <c r="K14" s="6">
        <f t="shared" si="3"/>
        <v>0.1721079848</v>
      </c>
      <c r="L14" s="6">
        <f t="shared" si="3"/>
        <v>0.01342375456</v>
      </c>
      <c r="M14" s="6">
        <f t="shared" si="3"/>
        <v>0.0502823886</v>
      </c>
    </row>
    <row r="15">
      <c r="A15" s="1" t="str">
        <f>F1</f>
        <v>EAFE</v>
      </c>
      <c r="F15" s="7">
        <v>0.0</v>
      </c>
      <c r="G15" s="6">
        <f t="shared" ref="G15:M15" si="4">abs(G$2 -$E$2)</f>
        <v>0.2052518142</v>
      </c>
      <c r="H15" s="6">
        <f t="shared" si="4"/>
        <v>0.03755939235</v>
      </c>
      <c r="I15" s="6">
        <f t="shared" si="4"/>
        <v>0.05221616016</v>
      </c>
      <c r="J15" s="6">
        <f t="shared" si="4"/>
        <v>0.1450707634</v>
      </c>
      <c r="K15" s="6">
        <f t="shared" si="4"/>
        <v>0.1721079848</v>
      </c>
      <c r="L15" s="6">
        <f t="shared" si="4"/>
        <v>0.01342375456</v>
      </c>
      <c r="M15" s="6">
        <f t="shared" si="4"/>
        <v>0.0502823886</v>
      </c>
    </row>
    <row r="16">
      <c r="A16" s="1" t="str">
        <f>G1</f>
        <v>Emerg Markets Bonds</v>
      </c>
      <c r="G16" s="7">
        <v>0.0</v>
      </c>
      <c r="H16" s="6">
        <f t="shared" ref="H16:M16" si="5">abs(H$2 - $G$2)</f>
        <v>0.1676924219</v>
      </c>
      <c r="I16" s="6">
        <f t="shared" si="5"/>
        <v>0.1530356541</v>
      </c>
      <c r="J16" s="6">
        <f t="shared" si="5"/>
        <v>0.3503225776</v>
      </c>
      <c r="K16" s="6">
        <f t="shared" si="5"/>
        <v>0.03314382942</v>
      </c>
      <c r="L16" s="6">
        <f t="shared" si="5"/>
        <v>0.1918280597</v>
      </c>
      <c r="M16" s="6">
        <f t="shared" si="5"/>
        <v>0.2555342028</v>
      </c>
    </row>
    <row r="17">
      <c r="A17" s="1" t="str">
        <f>H1</f>
        <v>Pacifix ex Japan</v>
      </c>
      <c r="H17" s="7">
        <v>0.0</v>
      </c>
      <c r="I17" s="6">
        <f t="shared" ref="I17:M17" si="6">abs(I$2 -$H$2)</f>
        <v>0.01465676781</v>
      </c>
      <c r="J17" s="6">
        <f t="shared" si="6"/>
        <v>0.1826301558</v>
      </c>
      <c r="K17" s="6">
        <f t="shared" si="6"/>
        <v>0.1345485925</v>
      </c>
      <c r="L17" s="6">
        <f t="shared" si="6"/>
        <v>0.02413563779</v>
      </c>
      <c r="M17" s="6">
        <f t="shared" si="6"/>
        <v>0.08784178095</v>
      </c>
    </row>
    <row r="18">
      <c r="A18" s="1" t="str">
        <f>I1</f>
        <v>Germany</v>
      </c>
      <c r="I18" s="7">
        <v>0.0</v>
      </c>
      <c r="J18" s="6">
        <f t="shared" ref="J18:M18" si="7">abs(J$2 -$I$2)</f>
        <v>0.1972869236</v>
      </c>
      <c r="K18" s="6">
        <f t="shared" si="7"/>
        <v>0.1198918247</v>
      </c>
      <c r="L18" s="6">
        <f t="shared" si="7"/>
        <v>0.0387924056</v>
      </c>
      <c r="M18" s="6">
        <f t="shared" si="7"/>
        <v>0.1024985488</v>
      </c>
    </row>
    <row r="19">
      <c r="A19" s="1" t="str">
        <f>J1</f>
        <v>Italy</v>
      </c>
      <c r="J19" s="7">
        <v>0.0</v>
      </c>
      <c r="K19" s="6">
        <f t="shared" ref="K19:M19" si="8">abs(K$2 - $J$2)</f>
        <v>0.3171787482</v>
      </c>
      <c r="L19" s="6">
        <f t="shared" si="8"/>
        <v>0.158494518</v>
      </c>
      <c r="M19" s="6">
        <f t="shared" si="8"/>
        <v>0.09478837482</v>
      </c>
    </row>
    <row r="20">
      <c r="A20" s="1" t="str">
        <f>K1</f>
        <v>Japan</v>
      </c>
      <c r="K20" s="7">
        <v>0.0</v>
      </c>
      <c r="L20" s="6">
        <f t="shared" ref="L20:M20" si="9">abs(L$2 - $K$2)</f>
        <v>0.1586842302</v>
      </c>
      <c r="M20" s="6">
        <f t="shared" si="9"/>
        <v>0.2223903734</v>
      </c>
    </row>
    <row r="21">
      <c r="A21" s="1" t="str">
        <f>L1</f>
        <v>France</v>
      </c>
      <c r="L21" s="7">
        <v>0.0</v>
      </c>
      <c r="M21" s="6">
        <f>abs(M2-L2)</f>
        <v>0.06370614316</v>
      </c>
    </row>
    <row r="22">
      <c r="A22" s="1" t="str">
        <f>M1</f>
        <v>UK</v>
      </c>
      <c r="M22" s="7">
        <v>0.0</v>
      </c>
    </row>
  </sheetData>
  <conditionalFormatting sqref="A10:M22">
    <cfRule type="cellIs" dxfId="0" priority="1" operator="lessThan">
      <formula>0.03</formula>
    </cfRule>
  </conditionalFormatting>
  <drawing r:id="rId1"/>
</worksheet>
</file>