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Ex1.xml" ContentType="application/vnd.ms-office.chartex+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charts/chart26.xml" ContentType="application/vnd.openxmlformats-officedocument.drawingml.chart+xml"/>
  <Override PartName="/xl/charts/style27.xml" ContentType="application/vnd.ms-office.chartstyle+xml"/>
  <Override PartName="/xl/charts/colors27.xml" ContentType="application/vnd.ms-office.chartcolorstyle+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charts/chartEx2.xml" ContentType="application/vnd.ms-office.chartex+xml"/>
  <Override PartName="/xl/charts/style30.xml" ContentType="application/vnd.ms-office.chartstyle+xml"/>
  <Override PartName="/xl/charts/colors30.xml" ContentType="application/vnd.ms-office.chartcolorstyle+xml"/>
  <Override PartName="/xl/charts/chart29.xml" ContentType="application/vnd.openxmlformats-officedocument.drawingml.chart+xml"/>
  <Override PartName="/xl/charts/style31.xml" ContentType="application/vnd.ms-office.chartstyle+xml"/>
  <Override PartName="/xl/charts/colors31.xml" ContentType="application/vnd.ms-office.chartcolorstyle+xml"/>
  <Override PartName="/xl/charts/chart30.xml" ContentType="application/vnd.openxmlformats-officedocument.drawingml.chart+xml"/>
  <Override PartName="/xl/charts/style32.xml" ContentType="application/vnd.ms-office.chartstyle+xml"/>
  <Override PartName="/xl/charts/colors3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excel\"/>
    </mc:Choice>
  </mc:AlternateContent>
  <xr:revisionPtr revIDLastSave="0" documentId="13_ncr:1_{41040FDA-3D16-42F9-9586-191EF7634262}" xr6:coauthVersionLast="47" xr6:coauthVersionMax="47" xr10:uidLastSave="{00000000-0000-0000-0000-000000000000}"/>
  <bookViews>
    <workbookView xWindow="-108" yWindow="-108" windowWidth="23256" windowHeight="12456" activeTab="1" xr2:uid="{7BDA7A53-C0EF-49DF-93C8-F12315DF65F1}"/>
  </bookViews>
  <sheets>
    <sheet name="Sheet1" sheetId="2" r:id="rId1"/>
    <sheet name="Sheet2" sheetId="3" r:id="rId2"/>
    <sheet name="customer_support_tickets" sheetId="1" r:id="rId3"/>
  </sheets>
  <definedNames>
    <definedName name="_xlnm._FilterDatabase" localSheetId="2" hidden="1">customer_support_tickets!$A$1:$P$2001</definedName>
    <definedName name="_xlchart.v2.0" hidden="1">Sheet1!$D$158:$D$163</definedName>
    <definedName name="_xlchart.v2.1" hidden="1">Sheet1!$E$157</definedName>
    <definedName name="_xlchart.v2.2" hidden="1">Sheet1!$E$158:$E$163</definedName>
    <definedName name="_xlchart.v2.3" hidden="1">Sheet1!$D$158:$D$163</definedName>
    <definedName name="_xlchart.v2.4" hidden="1">Sheet1!$E$157</definedName>
    <definedName name="_xlchart.v2.5" hidden="1">Sheet1!$E$158:$E$163</definedName>
    <definedName name="Slicer_Agent_ID">#N/A</definedName>
    <definedName name="Slicer_Agent_Rating">#N/A</definedName>
    <definedName name="Slicer_Communication_Channel">#N/A</definedName>
    <definedName name="Slicer_Customer_ID">#N/A</definedName>
    <definedName name="Slicer_Customer_Location">#N/A</definedName>
    <definedName name="Slicer_Department">#N/A</definedName>
    <definedName name="Slicer_Escalation_Level">#N/A</definedName>
    <definedName name="Slicer_Issue_Category">#N/A</definedName>
    <definedName name="Slicer_Priority_Level">#N/A</definedName>
    <definedName name="Slicer_Resolution_Time__hrs">#N/A</definedName>
    <definedName name="Slicer_Resolution_Time__hrs1">#N/A</definedName>
    <definedName name="Slicer_Response_Time__hrs">#N/A</definedName>
    <definedName name="Slicer_Response_Time__hrs1">#N/A</definedName>
    <definedName name="Slicer_Response_Time__hrs2">#N/A</definedName>
    <definedName name="Slicer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D2" i="2"/>
  <c r="E2" i="2"/>
  <c r="D3" i="2"/>
  <c r="D4" i="2"/>
  <c r="D5" i="2"/>
  <c r="D6" i="2"/>
  <c r="D157" i="2"/>
  <c r="E157" i="2"/>
  <c r="D158" i="2"/>
  <c r="E158" i="2"/>
  <c r="D159" i="2"/>
  <c r="E159" i="2"/>
  <c r="D160" i="2"/>
  <c r="E160" i="2"/>
  <c r="D161" i="2"/>
  <c r="E161" i="2"/>
  <c r="D162" i="2"/>
  <c r="E162" i="2"/>
  <c r="D163" i="2"/>
  <c r="E163" i="2"/>
  <c r="E53" i="2"/>
  <c r="M48" i="2"/>
  <c r="E72" i="2"/>
  <c r="E79" i="2"/>
  <c r="E48" i="2"/>
  <c r="E73" i="2"/>
  <c r="I53" i="2"/>
  <c r="E84" i="2"/>
  <c r="E83" i="2"/>
  <c r="E106" i="2"/>
  <c r="M49" i="2"/>
  <c r="I99" i="2"/>
  <c r="I52" i="2"/>
  <c r="I98" i="2"/>
  <c r="E78" i="2"/>
  <c r="E99" i="2"/>
  <c r="E52" i="2"/>
  <c r="E98" i="2"/>
  <c r="I48" i="2"/>
  <c r="E105" i="2"/>
  <c r="I49" i="2"/>
  <c r="E49" i="2"/>
  <c r="F78" i="2"/>
  <c r="F72" i="2"/>
  <c r="N48" i="2"/>
  <c r="F53" i="2"/>
  <c r="N49" i="2"/>
  <c r="F106" i="2"/>
  <c r="F83" i="2"/>
  <c r="J48" i="2"/>
  <c r="F73" i="2"/>
  <c r="F48" i="2"/>
  <c r="F79" i="2"/>
  <c r="J98" i="2"/>
  <c r="F49" i="2"/>
  <c r="F105" i="2"/>
  <c r="F98" i="2"/>
  <c r="F99" i="2"/>
  <c r="J52" i="2"/>
  <c r="J99" i="2"/>
  <c r="J49" i="2"/>
  <c r="F84" i="2"/>
  <c r="J53" i="2"/>
  <c r="F52"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<sst xmlns="http://schemas.openxmlformats.org/spreadsheetml/2006/main" count="20172" uniqueCount="4698">
  <si>
    <t>Ticket ID</t>
  </si>
  <si>
    <t>Created Time</t>
  </si>
  <si>
    <t>Status</t>
  </si>
  <si>
    <t>Customer ID</t>
  </si>
  <si>
    <t>Customer Location</t>
  </si>
  <si>
    <t>Issue Category</t>
  </si>
  <si>
    <t>Priority Level</t>
  </si>
  <si>
    <t>Communication Channel</t>
  </si>
  <si>
    <t>Response Time (hrs)</t>
  </si>
  <si>
    <t>Resolution Time (hrs)</t>
  </si>
  <si>
    <t>Escalation Level</t>
  </si>
  <si>
    <t>Agent ID</t>
  </si>
  <si>
    <t>Department</t>
  </si>
  <si>
    <t>Agent Rating</t>
  </si>
  <si>
    <t>Customer Feedback</t>
  </si>
  <si>
    <t>TID466936</t>
  </si>
  <si>
    <t>Resolved</t>
  </si>
  <si>
    <t>CUST3108</t>
  </si>
  <si>
    <t>Miami</t>
  </si>
  <si>
    <t>Account Access</t>
  </si>
  <si>
    <t>Urgent</t>
  </si>
  <si>
    <t>Email</t>
  </si>
  <si>
    <t>AGT929</t>
  </si>
  <si>
    <t>Retention</t>
  </si>
  <si>
    <t>Unsatisfied</t>
  </si>
  <si>
    <t>TID553627</t>
  </si>
  <si>
    <t>CUST5523</t>
  </si>
  <si>
    <t>Seattle</t>
  </si>
  <si>
    <t>Technical Support</t>
  </si>
  <si>
    <t>Social Media</t>
  </si>
  <si>
    <t>AGT399</t>
  </si>
  <si>
    <t>Billing</t>
  </si>
  <si>
    <t>Took Too Long</t>
  </si>
  <si>
    <t>TID245451</t>
  </si>
  <si>
    <t>CUST8964</t>
  </si>
  <si>
    <t>Low</t>
  </si>
  <si>
    <t>AGT882</t>
  </si>
  <si>
    <t>Customer Service</t>
  </si>
  <si>
    <t>TID630657</t>
  </si>
  <si>
    <t>CUST6440</t>
  </si>
  <si>
    <t>Live Chat</t>
  </si>
  <si>
    <t>AGT146</t>
  </si>
  <si>
    <t>Fraud Prevention</t>
  </si>
  <si>
    <t>TID774513</t>
  </si>
  <si>
    <t>CUST3389</t>
  </si>
  <si>
    <t>Refund Request</t>
  </si>
  <si>
    <t>High</t>
  </si>
  <si>
    <t>AGT414</t>
  </si>
  <si>
    <t>Tech Support</t>
  </si>
  <si>
    <t>Issue Resolved</t>
  </si>
  <si>
    <t>TID520024</t>
  </si>
  <si>
    <t>CUST9035</t>
  </si>
  <si>
    <t>Los Angeles</t>
  </si>
  <si>
    <t>Order Issue</t>
  </si>
  <si>
    <t>Phone</t>
  </si>
  <si>
    <t>AGT354</t>
  </si>
  <si>
    <t>TID567765</t>
  </si>
  <si>
    <t>CUST2552</t>
  </si>
  <si>
    <t>New York</t>
  </si>
  <si>
    <t>Help Center</t>
  </si>
  <si>
    <t>AGT986</t>
  </si>
  <si>
    <t>TID341965</t>
  </si>
  <si>
    <t>CUST3601</t>
  </si>
  <si>
    <t>General Inquiry</t>
  </si>
  <si>
    <t>AGT208</t>
  </si>
  <si>
    <t>TID712129</t>
  </si>
  <si>
    <t>CUST3086</t>
  </si>
  <si>
    <t>Medium</t>
  </si>
  <si>
    <t>AGT975</t>
  </si>
  <si>
    <t>TID928828</t>
  </si>
  <si>
    <t>CUST5198</t>
  </si>
  <si>
    <t>AGT135</t>
  </si>
  <si>
    <t>TID413921</t>
  </si>
  <si>
    <t>Pending</t>
  </si>
  <si>
    <t>CUST8367</t>
  </si>
  <si>
    <t>Chicago</t>
  </si>
  <si>
    <t>AGT996</t>
  </si>
  <si>
    <t>Satisfied</t>
  </si>
  <si>
    <t>TID307859</t>
  </si>
  <si>
    <t>CUST6448</t>
  </si>
  <si>
    <t>AGT502</t>
  </si>
  <si>
    <t>TID637456</t>
  </si>
  <si>
    <t>CUST5440</t>
  </si>
  <si>
    <t>San Francisco</t>
  </si>
  <si>
    <t>AGT533</t>
  </si>
  <si>
    <t>TID694824</t>
  </si>
  <si>
    <t>CUST3438</t>
  </si>
  <si>
    <t>AGT859</t>
  </si>
  <si>
    <t>TID740649</t>
  </si>
  <si>
    <t>CUST7215</t>
  </si>
  <si>
    <t>AGT207</t>
  </si>
  <si>
    <t>TID866499</t>
  </si>
  <si>
    <t>CUST6416</t>
  </si>
  <si>
    <t>AGT721</t>
  </si>
  <si>
    <t>TID577928</t>
  </si>
  <si>
    <t>CUST5657</t>
  </si>
  <si>
    <t>AGT898</t>
  </si>
  <si>
    <t>TID127604</t>
  </si>
  <si>
    <t>CUST9734</t>
  </si>
  <si>
    <t>AGT672</t>
  </si>
  <si>
    <t>TID296268</t>
  </si>
  <si>
    <t>CUST1459</t>
  </si>
  <si>
    <t>AGT668</t>
  </si>
  <si>
    <t>TID950173</t>
  </si>
  <si>
    <t>CUST4671</t>
  </si>
  <si>
    <t>AGT881</t>
  </si>
  <si>
    <t>TID608724</t>
  </si>
  <si>
    <t>CUST7783</t>
  </si>
  <si>
    <t>AGT149</t>
  </si>
  <si>
    <t>TID904659</t>
  </si>
  <si>
    <t>Closed</t>
  </si>
  <si>
    <t>CUST1121</t>
  </si>
  <si>
    <t>AGT670</t>
  </si>
  <si>
    <t>TID126490</t>
  </si>
  <si>
    <t>CUST6744</t>
  </si>
  <si>
    <t>AGT955</t>
  </si>
  <si>
    <t>TID878424</t>
  </si>
  <si>
    <t>CUST7630</t>
  </si>
  <si>
    <t>AGT711</t>
  </si>
  <si>
    <t>TID857475</t>
  </si>
  <si>
    <t>CUST4753</t>
  </si>
  <si>
    <t>Phoenix</t>
  </si>
  <si>
    <t>AGT979</t>
  </si>
  <si>
    <t>TID549563</t>
  </si>
  <si>
    <t>CUST7567</t>
  </si>
  <si>
    <t>AGT111</t>
  </si>
  <si>
    <t>TID720079</t>
  </si>
  <si>
    <t>CUST5739</t>
  </si>
  <si>
    <t>AGT489</t>
  </si>
  <si>
    <t>TID425019</t>
  </si>
  <si>
    <t>CUST2716</t>
  </si>
  <si>
    <t>AGT214</t>
  </si>
  <si>
    <t>TID585377</t>
  </si>
  <si>
    <t>CUST5475</t>
  </si>
  <si>
    <t>AGT558</t>
  </si>
  <si>
    <t>TID268879</t>
  </si>
  <si>
    <t>CUST5906</t>
  </si>
  <si>
    <t>AGT372</t>
  </si>
  <si>
    <t>TID865557</t>
  </si>
  <si>
    <t>CUST8229</t>
  </si>
  <si>
    <t>AGT579</t>
  </si>
  <si>
    <t>TID668329</t>
  </si>
  <si>
    <t>CUST7424</t>
  </si>
  <si>
    <t>Houston</t>
  </si>
  <si>
    <t>AGT787</t>
  </si>
  <si>
    <t>TID781928</t>
  </si>
  <si>
    <t>Escalated</t>
  </si>
  <si>
    <t>CUST4021</t>
  </si>
  <si>
    <t>AGT608</t>
  </si>
  <si>
    <t>TID129059</t>
  </si>
  <si>
    <t>CUST5660</t>
  </si>
  <si>
    <t>AGT890</t>
  </si>
  <si>
    <t>TID271206</t>
  </si>
  <si>
    <t>CUST3442</t>
  </si>
  <si>
    <t>AGT374</t>
  </si>
  <si>
    <t>TID765380</t>
  </si>
  <si>
    <t>CUST5363</t>
  </si>
  <si>
    <t>AGT155</t>
  </si>
  <si>
    <t>TID140049</t>
  </si>
  <si>
    <t>CUST4745</t>
  </si>
  <si>
    <t>AGT958</t>
  </si>
  <si>
    <t>TID430279</t>
  </si>
  <si>
    <t>CUST2757</t>
  </si>
  <si>
    <t>AGT606</t>
  </si>
  <si>
    <t>TID738115</t>
  </si>
  <si>
    <t>CUST9051</t>
  </si>
  <si>
    <t>AGT845</t>
  </si>
  <si>
    <t>TID700901</t>
  </si>
  <si>
    <t>CUST7452</t>
  </si>
  <si>
    <t>AGT879</t>
  </si>
  <si>
    <t>TID390766</t>
  </si>
  <si>
    <t>CUST7395</t>
  </si>
  <si>
    <t>AGT916</t>
  </si>
  <si>
    <t>TID685671</t>
  </si>
  <si>
    <t>CUST6975</t>
  </si>
  <si>
    <t>AGT943</t>
  </si>
  <si>
    <t>TID206952</t>
  </si>
  <si>
    <t>CUST6892</t>
  </si>
  <si>
    <t>AGT251</t>
  </si>
  <si>
    <t>TID904701</t>
  </si>
  <si>
    <t>CUST8357</t>
  </si>
  <si>
    <t>AGT887</t>
  </si>
  <si>
    <t>TID996636</t>
  </si>
  <si>
    <t>CUST9976</t>
  </si>
  <si>
    <t>AGT869</t>
  </si>
  <si>
    <t>TID374360</t>
  </si>
  <si>
    <t>CUST2904</t>
  </si>
  <si>
    <t>AGT733</t>
  </si>
  <si>
    <t>TID437767</t>
  </si>
  <si>
    <t>CUST6626</t>
  </si>
  <si>
    <t>AGT848</t>
  </si>
  <si>
    <t>TID226371</t>
  </si>
  <si>
    <t>CUST5586</t>
  </si>
  <si>
    <t>AGT730</t>
  </si>
  <si>
    <t>TID948516</t>
  </si>
  <si>
    <t>CUST5890</t>
  </si>
  <si>
    <t>AGT183</t>
  </si>
  <si>
    <t>TID151120</t>
  </si>
  <si>
    <t>CUST4190</t>
  </si>
  <si>
    <t>AGT303</t>
  </si>
  <si>
    <t>TID329263</t>
  </si>
  <si>
    <t>CUST1100</t>
  </si>
  <si>
    <t>AGT826</t>
  </si>
  <si>
    <t>TID186387</t>
  </si>
  <si>
    <t>CUST2435</t>
  </si>
  <si>
    <t>AGT404</t>
  </si>
  <si>
    <t>TID848037</t>
  </si>
  <si>
    <t>CUST8775</t>
  </si>
  <si>
    <t>AGT770</t>
  </si>
  <si>
    <t>TID336914</t>
  </si>
  <si>
    <t>CUST7536</t>
  </si>
  <si>
    <t>AGT814</t>
  </si>
  <si>
    <t>TID873652</t>
  </si>
  <si>
    <t>CUST5624</t>
  </si>
  <si>
    <t>AGT768</t>
  </si>
  <si>
    <t>TID983317</t>
  </si>
  <si>
    <t>CUST4637</t>
  </si>
  <si>
    <t>AGT720</t>
  </si>
  <si>
    <t>TID990857</t>
  </si>
  <si>
    <t>CUST8448</t>
  </si>
  <si>
    <t>AGT461</t>
  </si>
  <si>
    <t>TID658866</t>
  </si>
  <si>
    <t>CUST1932</t>
  </si>
  <si>
    <t>AGT268</t>
  </si>
  <si>
    <t>TID669338</t>
  </si>
  <si>
    <t>CUST2599</t>
  </si>
  <si>
    <t>AGT377</t>
  </si>
  <si>
    <t>TID208256</t>
  </si>
  <si>
    <t>CUST8252</t>
  </si>
  <si>
    <t>AGT519</t>
  </si>
  <si>
    <t>TID193387</t>
  </si>
  <si>
    <t>CUST2769</t>
  </si>
  <si>
    <t>AGT952</t>
  </si>
  <si>
    <t>TID417372</t>
  </si>
  <si>
    <t>CUST9384</t>
  </si>
  <si>
    <t>TID795645</t>
  </si>
  <si>
    <t>CUST2709</t>
  </si>
  <si>
    <t>AGT431</t>
  </si>
  <si>
    <t>TID705242</t>
  </si>
  <si>
    <t>CUST9316</t>
  </si>
  <si>
    <t>AGT843</t>
  </si>
  <si>
    <t>TID828843</t>
  </si>
  <si>
    <t>CUST7989</t>
  </si>
  <si>
    <t>AGT931</t>
  </si>
  <si>
    <t>TID534170</t>
  </si>
  <si>
    <t>CUST4632</t>
  </si>
  <si>
    <t>AGT343</t>
  </si>
  <si>
    <t>TID557324</t>
  </si>
  <si>
    <t>CUST7841</t>
  </si>
  <si>
    <t>AGT946</t>
  </si>
  <si>
    <t>TID959743</t>
  </si>
  <si>
    <t>CUST8014</t>
  </si>
  <si>
    <t>AGT963</t>
  </si>
  <si>
    <t>TID173213</t>
  </si>
  <si>
    <t>CUST4235</t>
  </si>
  <si>
    <t>AGT970</t>
  </si>
  <si>
    <t>TID881626</t>
  </si>
  <si>
    <t>CUST8952</t>
  </si>
  <si>
    <t>AGT778</t>
  </si>
  <si>
    <t>TID831311</t>
  </si>
  <si>
    <t>CUST6845</t>
  </si>
  <si>
    <t>AGT676</t>
  </si>
  <si>
    <t>TID482508</t>
  </si>
  <si>
    <t>CUST6228</t>
  </si>
  <si>
    <t>AGT654</t>
  </si>
  <si>
    <t>TID369843</t>
  </si>
  <si>
    <t>CUST4365</t>
  </si>
  <si>
    <t>AGT732</t>
  </si>
  <si>
    <t>TID736662</t>
  </si>
  <si>
    <t>CUST9897</t>
  </si>
  <si>
    <t>AGT369</t>
  </si>
  <si>
    <t>TID749798</t>
  </si>
  <si>
    <t>CUST8811</t>
  </si>
  <si>
    <t>AGT897</t>
  </si>
  <si>
    <t>TID531136</t>
  </si>
  <si>
    <t>CUST3038</t>
  </si>
  <si>
    <t>AGT966</t>
  </si>
  <si>
    <t>TID922973</t>
  </si>
  <si>
    <t>CUST2799</t>
  </si>
  <si>
    <t>AGT745</t>
  </si>
  <si>
    <t>TID778627</t>
  </si>
  <si>
    <t>CUST7901</t>
  </si>
  <si>
    <t>AGT440</t>
  </si>
  <si>
    <t>TID124143</t>
  </si>
  <si>
    <t>CUST8628</t>
  </si>
  <si>
    <t>AGT301</t>
  </si>
  <si>
    <t>TID157056</t>
  </si>
  <si>
    <t>CUST2825</t>
  </si>
  <si>
    <t>AGT647</t>
  </si>
  <si>
    <t>TID916059</t>
  </si>
  <si>
    <t>CUST3829</t>
  </si>
  <si>
    <t>AGT488</t>
  </si>
  <si>
    <t>TID403123</t>
  </si>
  <si>
    <t>CUST1065</t>
  </si>
  <si>
    <t>AGT924</t>
  </si>
  <si>
    <t>TID826399</t>
  </si>
  <si>
    <t>CUST2270</t>
  </si>
  <si>
    <t>AGT585</t>
  </si>
  <si>
    <t>TID886535</t>
  </si>
  <si>
    <t>CUST1722</t>
  </si>
  <si>
    <t>AGT936</t>
  </si>
  <si>
    <t>TID142104</t>
  </si>
  <si>
    <t>CUST9607</t>
  </si>
  <si>
    <t>AGT860</t>
  </si>
  <si>
    <t>TID204877</t>
  </si>
  <si>
    <t>CUST5358</t>
  </si>
  <si>
    <t>AGT956</t>
  </si>
  <si>
    <t>TID277562</t>
  </si>
  <si>
    <t>CUST4571</t>
  </si>
  <si>
    <t>AGT618</t>
  </si>
  <si>
    <t>TID998686</t>
  </si>
  <si>
    <t>CUST4090</t>
  </si>
  <si>
    <t>AGT195</t>
  </si>
  <si>
    <t>TID379865</t>
  </si>
  <si>
    <t>CUST9746</t>
  </si>
  <si>
    <t>AGT509</t>
  </si>
  <si>
    <t>TID420846</t>
  </si>
  <si>
    <t>CUST1950</t>
  </si>
  <si>
    <t>AGT472</t>
  </si>
  <si>
    <t>TID143550</t>
  </si>
  <si>
    <t>CUST7280</t>
  </si>
  <si>
    <t>AGT507</t>
  </si>
  <si>
    <t>TID593311</t>
  </si>
  <si>
    <t>CUST1485</t>
  </si>
  <si>
    <t>AGT226</t>
  </si>
  <si>
    <t>TID887745</t>
  </si>
  <si>
    <t>CUST3807</t>
  </si>
  <si>
    <t>AGT165</t>
  </si>
  <si>
    <t>TID885194</t>
  </si>
  <si>
    <t>CUST9277</t>
  </si>
  <si>
    <t>AGT699</t>
  </si>
  <si>
    <t>TID247324</t>
  </si>
  <si>
    <t>CUST5031</t>
  </si>
  <si>
    <t>AGT617</t>
  </si>
  <si>
    <t>TID807436</t>
  </si>
  <si>
    <t>CUST9699</t>
  </si>
  <si>
    <t>TID215634</t>
  </si>
  <si>
    <t>CUST7135</t>
  </si>
  <si>
    <t>AGT565</t>
  </si>
  <si>
    <t>TID184007</t>
  </si>
  <si>
    <t>CUST8140</t>
  </si>
  <si>
    <t>AGT506</t>
  </si>
  <si>
    <t>TID164288</t>
  </si>
  <si>
    <t>CUST2179</t>
  </si>
  <si>
    <t>AGT161</t>
  </si>
  <si>
    <t>TID182220</t>
  </si>
  <si>
    <t>CUST4394</t>
  </si>
  <si>
    <t>AGT468</t>
  </si>
  <si>
    <t>TID512201</t>
  </si>
  <si>
    <t>CUST4150</t>
  </si>
  <si>
    <t>AGT786</t>
  </si>
  <si>
    <t>TID104771</t>
  </si>
  <si>
    <t>CUST4864</t>
  </si>
  <si>
    <t>AGT886</t>
  </si>
  <si>
    <t>TID369324</t>
  </si>
  <si>
    <t>CUST1386</t>
  </si>
  <si>
    <t>AGT238</t>
  </si>
  <si>
    <t>TID586304</t>
  </si>
  <si>
    <t>CUST3867</t>
  </si>
  <si>
    <t>AGT190</t>
  </si>
  <si>
    <t>TID986890</t>
  </si>
  <si>
    <t>CUST8889</t>
  </si>
  <si>
    <t>AGT400</t>
  </si>
  <si>
    <t>TID876544</t>
  </si>
  <si>
    <t>CUST6439</t>
  </si>
  <si>
    <t>AGT762</t>
  </si>
  <si>
    <t>TID186708</t>
  </si>
  <si>
    <t>CUST2664</t>
  </si>
  <si>
    <t>AGT203</t>
  </si>
  <si>
    <t>TID998101</t>
  </si>
  <si>
    <t>CUST2505</t>
  </si>
  <si>
    <t>AGT792</t>
  </si>
  <si>
    <t>TID719714</t>
  </si>
  <si>
    <t>AGT725</t>
  </si>
  <si>
    <t>TID458724</t>
  </si>
  <si>
    <t>AGT920</t>
  </si>
  <si>
    <t>TID100909</t>
  </si>
  <si>
    <t>CUST9498</t>
  </si>
  <si>
    <t>AGT708</t>
  </si>
  <si>
    <t>TID906819</t>
  </si>
  <si>
    <t>CUST1976</t>
  </si>
  <si>
    <t>AGT761</t>
  </si>
  <si>
    <t>TID358386</t>
  </si>
  <si>
    <t>CUST2468</t>
  </si>
  <si>
    <t>AGT980</t>
  </si>
  <si>
    <t>TID668846</t>
  </si>
  <si>
    <t>CUST8415</t>
  </si>
  <si>
    <t>TID197970</t>
  </si>
  <si>
    <t>CUST6420</t>
  </si>
  <si>
    <t>AGT817</t>
  </si>
  <si>
    <t>TID742834</t>
  </si>
  <si>
    <t>CUST6476</t>
  </si>
  <si>
    <t>AGT368</t>
  </si>
  <si>
    <t>TID526286</t>
  </si>
  <si>
    <t>CUST7544</t>
  </si>
  <si>
    <t>AGT593</t>
  </si>
  <si>
    <t>TID421265</t>
  </si>
  <si>
    <t>CUST1175</t>
  </si>
  <si>
    <t>TID682975</t>
  </si>
  <si>
    <t>CUST1203</t>
  </si>
  <si>
    <t>AGT330</t>
  </si>
  <si>
    <t>TID987546</t>
  </si>
  <si>
    <t>CUST6012</t>
  </si>
  <si>
    <t>AGT624</t>
  </si>
  <si>
    <t>TID895772</t>
  </si>
  <si>
    <t>CUST1844</t>
  </si>
  <si>
    <t>AGT357</t>
  </si>
  <si>
    <t>TID696415</t>
  </si>
  <si>
    <t>CUST5652</t>
  </si>
  <si>
    <t>AGT409</t>
  </si>
  <si>
    <t>TID934970</t>
  </si>
  <si>
    <t>CUST3019</t>
  </si>
  <si>
    <t>AGT333</t>
  </si>
  <si>
    <t>TID881099</t>
  </si>
  <si>
    <t>CUST6060</t>
  </si>
  <si>
    <t>AGT744</t>
  </si>
  <si>
    <t>TID760578</t>
  </si>
  <si>
    <t>CUST1516</t>
  </si>
  <si>
    <t>AGT965</t>
  </si>
  <si>
    <t>TID823269</t>
  </si>
  <si>
    <t>CUST9536</t>
  </si>
  <si>
    <t>AGT476</t>
  </si>
  <si>
    <t>TID534959</t>
  </si>
  <si>
    <t>CUST1137</t>
  </si>
  <si>
    <t>TID965963</t>
  </si>
  <si>
    <t>CUST7444</t>
  </si>
  <si>
    <t>AGT807</t>
  </si>
  <si>
    <t>TID267973</t>
  </si>
  <si>
    <t>CUST4476</t>
  </si>
  <si>
    <t>AGT391</t>
  </si>
  <si>
    <t>TID605252</t>
  </si>
  <si>
    <t>CUST8823</t>
  </si>
  <si>
    <t>AGT141</t>
  </si>
  <si>
    <t>TID941990</t>
  </si>
  <si>
    <t>CUST2980</t>
  </si>
  <si>
    <t>AGT927</t>
  </si>
  <si>
    <t>TID932690</t>
  </si>
  <si>
    <t>CUST5006</t>
  </si>
  <si>
    <t>AGT478</t>
  </si>
  <si>
    <t>TID432372</t>
  </si>
  <si>
    <t>CUST5732</t>
  </si>
  <si>
    <t>TID819151</t>
  </si>
  <si>
    <t>CUST5091</t>
  </si>
  <si>
    <t>TID703813</t>
  </si>
  <si>
    <t>CUST4981</t>
  </si>
  <si>
    <t>AGT394</t>
  </si>
  <si>
    <t>TID918244</t>
  </si>
  <si>
    <t>CUST1362</t>
  </si>
  <si>
    <t>AGT591</t>
  </si>
  <si>
    <t>TID661851</t>
  </si>
  <si>
    <t>CUST5630</t>
  </si>
  <si>
    <t>AGT885</t>
  </si>
  <si>
    <t>TID157584</t>
  </si>
  <si>
    <t>CUST2697</t>
  </si>
  <si>
    <t>AGT773</t>
  </si>
  <si>
    <t>TID777601</t>
  </si>
  <si>
    <t>CUST1615</t>
  </si>
  <si>
    <t>AGT964</t>
  </si>
  <si>
    <t>TID697271</t>
  </si>
  <si>
    <t>CUST2181</t>
  </si>
  <si>
    <t>TID868396</t>
  </si>
  <si>
    <t>CUST6309</t>
  </si>
  <si>
    <t>TID320712</t>
  </si>
  <si>
    <t>CUST4243</t>
  </si>
  <si>
    <t>AGT340</t>
  </si>
  <si>
    <t>TID492807</t>
  </si>
  <si>
    <t>CUST2652</t>
  </si>
  <si>
    <t>AGT683</t>
  </si>
  <si>
    <t>TID728143</t>
  </si>
  <si>
    <t>CUST4656</t>
  </si>
  <si>
    <t>AGT466</t>
  </si>
  <si>
    <t>TID100489</t>
  </si>
  <si>
    <t>CUST7265</t>
  </si>
  <si>
    <t>AGT769</t>
  </si>
  <si>
    <t>TID582866</t>
  </si>
  <si>
    <t>CUST5781</t>
  </si>
  <si>
    <t>TID287872</t>
  </si>
  <si>
    <t>CUST6470</t>
  </si>
  <si>
    <t>TID359189</t>
  </si>
  <si>
    <t>AGT338</t>
  </si>
  <si>
    <t>TID697440</t>
  </si>
  <si>
    <t>CUST7985</t>
  </si>
  <si>
    <t>AGT838</t>
  </si>
  <si>
    <t>TID626954</t>
  </si>
  <si>
    <t>CUST6001</t>
  </si>
  <si>
    <t>AGT813</t>
  </si>
  <si>
    <t>TID366810</t>
  </si>
  <si>
    <t>CUST6015</t>
  </si>
  <si>
    <t>AGT717</t>
  </si>
  <si>
    <t>TID266937</t>
  </si>
  <si>
    <t>CUST6733</t>
  </si>
  <si>
    <t>AGT169</t>
  </si>
  <si>
    <t>TID418516</t>
  </si>
  <si>
    <t>CUST2137</t>
  </si>
  <si>
    <t>AGT674</t>
  </si>
  <si>
    <t>TID574895</t>
  </si>
  <si>
    <t>CUST2316</t>
  </si>
  <si>
    <t>AGT196</t>
  </si>
  <si>
    <t>TID434181</t>
  </si>
  <si>
    <t>CUST1268</t>
  </si>
  <si>
    <t>AGT764</t>
  </si>
  <si>
    <t>TID694856</t>
  </si>
  <si>
    <t>CUST9404</t>
  </si>
  <si>
    <t>AGT493</t>
  </si>
  <si>
    <t>TID591371</t>
  </si>
  <si>
    <t>CUST2162</t>
  </si>
  <si>
    <t>AGT211</t>
  </si>
  <si>
    <t>TID501782</t>
  </si>
  <si>
    <t>CUST3692</t>
  </si>
  <si>
    <t>AGT375</t>
  </si>
  <si>
    <t>TID433758</t>
  </si>
  <si>
    <t>CUST1058</t>
  </si>
  <si>
    <t>AGT587</t>
  </si>
  <si>
    <t>TID790171</t>
  </si>
  <si>
    <t>CUST9531</t>
  </si>
  <si>
    <t>AGT538</t>
  </si>
  <si>
    <t>TID715859</t>
  </si>
  <si>
    <t>CUST7125</t>
  </si>
  <si>
    <t>AGT801</t>
  </si>
  <si>
    <t>TID496791</t>
  </si>
  <si>
    <t>CUST6600</t>
  </si>
  <si>
    <t>AGT398</t>
  </si>
  <si>
    <t>TID933731</t>
  </si>
  <si>
    <t>CUST7007</t>
  </si>
  <si>
    <t>AGT234</t>
  </si>
  <si>
    <t>TID412821</t>
  </si>
  <si>
    <t>CUST6112</t>
  </si>
  <si>
    <t>AGT483</t>
  </si>
  <si>
    <t>TID876638</t>
  </si>
  <si>
    <t>CUST9958</t>
  </si>
  <si>
    <t>TID190347</t>
  </si>
  <si>
    <t>CUST9589</t>
  </si>
  <si>
    <t>AGT499</t>
  </si>
  <si>
    <t>TID833756</t>
  </si>
  <si>
    <t>CUST2926</t>
  </si>
  <si>
    <t>AGT983</t>
  </si>
  <si>
    <t>TID893506</t>
  </si>
  <si>
    <t>CUST5188</t>
  </si>
  <si>
    <t>AGT948</t>
  </si>
  <si>
    <t>TID896340</t>
  </si>
  <si>
    <t>CUST7752</t>
  </si>
  <si>
    <t>AGT127</t>
  </si>
  <si>
    <t>TID571526</t>
  </si>
  <si>
    <t>CUST6096</t>
  </si>
  <si>
    <t>AGT615</t>
  </si>
  <si>
    <t>TID773388</t>
  </si>
  <si>
    <t>CUST1893</t>
  </si>
  <si>
    <t>TID198044</t>
  </si>
  <si>
    <t>CUST6256</t>
  </si>
  <si>
    <t>AGT511</t>
  </si>
  <si>
    <t>TID902369</t>
  </si>
  <si>
    <t>CUST2522</t>
  </si>
  <si>
    <t>TID741024</t>
  </si>
  <si>
    <t>CUST8508</t>
  </si>
  <si>
    <t>AGT469</t>
  </si>
  <si>
    <t>TID617479</t>
  </si>
  <si>
    <t>CUST3671</t>
  </si>
  <si>
    <t>AGT471</t>
  </si>
  <si>
    <t>TID313851</t>
  </si>
  <si>
    <t>CUST6945</t>
  </si>
  <si>
    <t>AGT749</t>
  </si>
  <si>
    <t>TID995866</t>
  </si>
  <si>
    <t>CUST2168</t>
  </si>
  <si>
    <t>AGT774</t>
  </si>
  <si>
    <t>TID639793</t>
  </si>
  <si>
    <t>CUST9845</t>
  </si>
  <si>
    <t>AGT164</t>
  </si>
  <si>
    <t>TID196308</t>
  </si>
  <si>
    <t>CUST6310</t>
  </si>
  <si>
    <t>AGT261</t>
  </si>
  <si>
    <t>TID239502</t>
  </si>
  <si>
    <t>CUST5502</t>
  </si>
  <si>
    <t>AGT756</t>
  </si>
  <si>
    <t>TID101600</t>
  </si>
  <si>
    <t>CUST6748</t>
  </si>
  <si>
    <t>AGT216</t>
  </si>
  <si>
    <t>TID644847</t>
  </si>
  <si>
    <t>CUST5998</t>
  </si>
  <si>
    <t>TID403501</t>
  </si>
  <si>
    <t>CUST7789</t>
  </si>
  <si>
    <t>TID304435</t>
  </si>
  <si>
    <t>CUST7510</t>
  </si>
  <si>
    <t>AGT747</t>
  </si>
  <si>
    <t>TID101898</t>
  </si>
  <si>
    <t>CUST6157</t>
  </si>
  <si>
    <t>AGT861</t>
  </si>
  <si>
    <t>TID340658</t>
  </si>
  <si>
    <t>CUST2254</t>
  </si>
  <si>
    <t>AGT482</t>
  </si>
  <si>
    <t>TID884913</t>
  </si>
  <si>
    <t>CUST4560</t>
  </si>
  <si>
    <t>AGT108</t>
  </si>
  <si>
    <t>TID360957</t>
  </si>
  <si>
    <t>CUST9841</t>
  </si>
  <si>
    <t>AGT173</t>
  </si>
  <si>
    <t>TID625527</t>
  </si>
  <si>
    <t>CUST3329</t>
  </si>
  <si>
    <t>AGT896</t>
  </si>
  <si>
    <t>TID483523</t>
  </si>
  <si>
    <t>CUST6258</t>
  </si>
  <si>
    <t>TID572054</t>
  </si>
  <si>
    <t>CUST5638</t>
  </si>
  <si>
    <t>AGT302</t>
  </si>
  <si>
    <t>TID477133</t>
  </si>
  <si>
    <t>CUST5524</t>
  </si>
  <si>
    <t>AGT598</t>
  </si>
  <si>
    <t>TID277336</t>
  </si>
  <si>
    <t>CUST3874</t>
  </si>
  <si>
    <t>AGT465</t>
  </si>
  <si>
    <t>TID741845</t>
  </si>
  <si>
    <t>CUST8872</t>
  </si>
  <si>
    <t>AGT103</t>
  </si>
  <si>
    <t>TID555257</t>
  </si>
  <si>
    <t>CUST2267</t>
  </si>
  <si>
    <t>AGT317</t>
  </si>
  <si>
    <t>TID812019</t>
  </si>
  <si>
    <t>CUST9407</t>
  </si>
  <si>
    <t>AGT576</t>
  </si>
  <si>
    <t>TID943758</t>
  </si>
  <si>
    <t>CUST9187</t>
  </si>
  <si>
    <t>AGT856</t>
  </si>
  <si>
    <t>TID313838</t>
  </si>
  <si>
    <t>CUST5900</t>
  </si>
  <si>
    <t>AGT376</t>
  </si>
  <si>
    <t>TID703143</t>
  </si>
  <si>
    <t>CUST9362</t>
  </si>
  <si>
    <t>AGT517</t>
  </si>
  <si>
    <t>TID239097</t>
  </si>
  <si>
    <t>CUST5498</t>
  </si>
  <si>
    <t>AGT114</t>
  </si>
  <si>
    <t>TID255335</t>
  </si>
  <si>
    <t>CUST2502</t>
  </si>
  <si>
    <t>AGT168</t>
  </si>
  <si>
    <t>TID930069</t>
  </si>
  <si>
    <t>CUST4143</t>
  </si>
  <si>
    <t>AGT611</t>
  </si>
  <si>
    <t>TID561132</t>
  </si>
  <si>
    <t>CUST4923</t>
  </si>
  <si>
    <t>AGT424</t>
  </si>
  <si>
    <t>TID898821</t>
  </si>
  <si>
    <t>CUST3426</t>
  </si>
  <si>
    <t>AGT329</t>
  </si>
  <si>
    <t>TID936607</t>
  </si>
  <si>
    <t>CUST4774</t>
  </si>
  <si>
    <t>TID845556</t>
  </si>
  <si>
    <t>CUST8966</t>
  </si>
  <si>
    <t>AGT660</t>
  </si>
  <si>
    <t>TID390802</t>
  </si>
  <si>
    <t>CUST4895</t>
  </si>
  <si>
    <t>TID858295</t>
  </si>
  <si>
    <t>CUST2157</t>
  </si>
  <si>
    <t>AGT609</t>
  </si>
  <si>
    <t>TID896970</t>
  </si>
  <si>
    <t>CUST9350</t>
  </si>
  <si>
    <t>AGT100</t>
  </si>
  <si>
    <t>TID757983</t>
  </si>
  <si>
    <t>CUST8271</t>
  </si>
  <si>
    <t>AGT486</t>
  </si>
  <si>
    <t>TID816884</t>
  </si>
  <si>
    <t>CUST4529</t>
  </si>
  <si>
    <t>TID430871</t>
  </si>
  <si>
    <t>AGT294</t>
  </si>
  <si>
    <t>TID100898</t>
  </si>
  <si>
    <t>CUST1191</t>
  </si>
  <si>
    <t>TID823840</t>
  </si>
  <si>
    <t>CUST6399</t>
  </si>
  <si>
    <t>AGT661</t>
  </si>
  <si>
    <t>TID638350</t>
  </si>
  <si>
    <t>CUST1432</t>
  </si>
  <si>
    <t>AGT200</t>
  </si>
  <si>
    <t>TID990951</t>
  </si>
  <si>
    <t>CUST6766</t>
  </si>
  <si>
    <t>AGT262</t>
  </si>
  <si>
    <t>TID374608</t>
  </si>
  <si>
    <t>CUST7551</t>
  </si>
  <si>
    <t>AGT345</t>
  </si>
  <si>
    <t>TID183632</t>
  </si>
  <si>
    <t>CUST2927</t>
  </si>
  <si>
    <t>AGT349</t>
  </si>
  <si>
    <t>TID910105</t>
  </si>
  <si>
    <t>CUST6791</t>
  </si>
  <si>
    <t>AGT430</t>
  </si>
  <si>
    <t>TID340090</t>
  </si>
  <si>
    <t>CUST2302</t>
  </si>
  <si>
    <t>AGT360</t>
  </si>
  <si>
    <t>TID498961</t>
  </si>
  <si>
    <t>CUST2567</t>
  </si>
  <si>
    <t>AGT691</t>
  </si>
  <si>
    <t>TID985931</t>
  </si>
  <si>
    <t>CUST2322</t>
  </si>
  <si>
    <t>AGT613</t>
  </si>
  <si>
    <t>TID567507</t>
  </si>
  <si>
    <t>CUST7275</t>
  </si>
  <si>
    <t>AGT554</t>
  </si>
  <si>
    <t>TID963045</t>
  </si>
  <si>
    <t>CUST7535</t>
  </si>
  <si>
    <t>AGT120</t>
  </si>
  <si>
    <t>TID692105</t>
  </si>
  <si>
    <t>CUST8994</t>
  </si>
  <si>
    <t>AGT991</t>
  </si>
  <si>
    <t>TID187739</t>
  </si>
  <si>
    <t>CUST1506</t>
  </si>
  <si>
    <t>AGT581</t>
  </si>
  <si>
    <t>TID965793</t>
  </si>
  <si>
    <t>CUST1492</t>
  </si>
  <si>
    <t>TID575486</t>
  </si>
  <si>
    <t>CUST2099</t>
  </si>
  <si>
    <t>TID315906</t>
  </si>
  <si>
    <t>CUST3408</t>
  </si>
  <si>
    <t>AGT906</t>
  </si>
  <si>
    <t>TID839996</t>
  </si>
  <si>
    <t>CUST9723</t>
  </si>
  <si>
    <t>AGT693</t>
  </si>
  <si>
    <t>TID842801</t>
  </si>
  <si>
    <t>CUST7195</t>
  </si>
  <si>
    <t>AGT295</t>
  </si>
  <si>
    <t>TID642781</t>
  </si>
  <si>
    <t>CUST8563</t>
  </si>
  <si>
    <t>AGT187</t>
  </si>
  <si>
    <t>TID581860</t>
  </si>
  <si>
    <t>CUST7132</t>
  </si>
  <si>
    <t>AGT795</t>
  </si>
  <si>
    <t>TID451634</t>
  </si>
  <si>
    <t>CUST7969</t>
  </si>
  <si>
    <t>AGT690</t>
  </si>
  <si>
    <t>TID623268</t>
  </si>
  <si>
    <t>CUST4860</t>
  </si>
  <si>
    <t>AGT735</t>
  </si>
  <si>
    <t>TID174242</t>
  </si>
  <si>
    <t>CUST6265</t>
  </si>
  <si>
    <t>AGT535</t>
  </si>
  <si>
    <t>TID925048</t>
  </si>
  <si>
    <t>AGT578</t>
  </si>
  <si>
    <t>TID268395</t>
  </si>
  <si>
    <t>CUST5496</t>
  </si>
  <si>
    <t>AGT680</t>
  </si>
  <si>
    <t>TID920691</t>
  </si>
  <si>
    <t>CUST8393</t>
  </si>
  <si>
    <t>AGT365</t>
  </si>
  <si>
    <t>TID946678</t>
  </si>
  <si>
    <t>CUST3106</t>
  </si>
  <si>
    <t>AGT781</t>
  </si>
  <si>
    <t>TID771952</t>
  </si>
  <si>
    <t>CUST1260</t>
  </si>
  <si>
    <t>AGT242</t>
  </si>
  <si>
    <t>TID566715</t>
  </si>
  <si>
    <t>CUST7077</t>
  </si>
  <si>
    <t>AGT257</t>
  </si>
  <si>
    <t>TID473997</t>
  </si>
  <si>
    <t>CUST3940</t>
  </si>
  <si>
    <t>AGT401</t>
  </si>
  <si>
    <t>TID218031</t>
  </si>
  <si>
    <t>CUST3634</t>
  </si>
  <si>
    <t>AGT981</t>
  </si>
  <si>
    <t>TID285639</t>
  </si>
  <si>
    <t>CUST9042</t>
  </si>
  <si>
    <t>AGT326</t>
  </si>
  <si>
    <t>TID175009</t>
  </si>
  <si>
    <t>CUST7586</t>
  </si>
  <si>
    <t>AGT496</t>
  </si>
  <si>
    <t>TID811569</t>
  </si>
  <si>
    <t>CUST6468</t>
  </si>
  <si>
    <t>AGT312</t>
  </si>
  <si>
    <t>TID227741</t>
  </si>
  <si>
    <t>CUST7683</t>
  </si>
  <si>
    <t>AGT641</t>
  </si>
  <si>
    <t>TID116495</t>
  </si>
  <si>
    <t>CUST8544</t>
  </si>
  <si>
    <t>AGT358</t>
  </si>
  <si>
    <t>TID631256</t>
  </si>
  <si>
    <t>CUST2029</t>
  </si>
  <si>
    <t>AGT463</t>
  </si>
  <si>
    <t>TID926120</t>
  </si>
  <si>
    <t>CUST7766</t>
  </si>
  <si>
    <t>AGT810</t>
  </si>
  <si>
    <t>TID856213</t>
  </si>
  <si>
    <t>CUST7205</t>
  </si>
  <si>
    <t>AGT178</t>
  </si>
  <si>
    <t>TID250472</t>
  </si>
  <si>
    <t>CUST5390</t>
  </si>
  <si>
    <t>AGT444</t>
  </si>
  <si>
    <t>TID110619</t>
  </si>
  <si>
    <t>CUST6584</t>
  </si>
  <si>
    <t>AGT182</t>
  </si>
  <si>
    <t>TID527990</t>
  </si>
  <si>
    <t>CUST9317</t>
  </si>
  <si>
    <t>TID803062</t>
  </si>
  <si>
    <t>CUST5881</t>
  </si>
  <si>
    <t>AGT243</t>
  </si>
  <si>
    <t>TID433932</t>
  </si>
  <si>
    <t>CUST8987</t>
  </si>
  <si>
    <t>AGT537</t>
  </si>
  <si>
    <t>TID549727</t>
  </si>
  <si>
    <t>CUST5540</t>
  </si>
  <si>
    <t>AGT292</t>
  </si>
  <si>
    <t>TID968310</t>
  </si>
  <si>
    <t>CUST7249</t>
  </si>
  <si>
    <t>AGT719</t>
  </si>
  <si>
    <t>TID900427</t>
  </si>
  <si>
    <t>CUST3453</t>
  </si>
  <si>
    <t>AGT992</t>
  </si>
  <si>
    <t>TID177420</t>
  </si>
  <si>
    <t>CUST9911</t>
  </si>
  <si>
    <t>AGT876</t>
  </si>
  <si>
    <t>TID591138</t>
  </si>
  <si>
    <t>CUST8606</t>
  </si>
  <si>
    <t>AGT288</t>
  </si>
  <si>
    <t>TID638186</t>
  </si>
  <si>
    <t>CUST9022</t>
  </si>
  <si>
    <t>AGT839</t>
  </si>
  <si>
    <t>TID965281</t>
  </si>
  <si>
    <t>CUST8402</t>
  </si>
  <si>
    <t>AGT993</t>
  </si>
  <si>
    <t>TID821408</t>
  </si>
  <si>
    <t>CUST9762</t>
  </si>
  <si>
    <t>TID910842</t>
  </si>
  <si>
    <t>CUST8205</t>
  </si>
  <si>
    <t>AGT320</t>
  </si>
  <si>
    <t>TID331336</t>
  </si>
  <si>
    <t>CUST6742</t>
  </si>
  <si>
    <t>AGT342</t>
  </si>
  <si>
    <t>TID212076</t>
  </si>
  <si>
    <t>CUST2725</t>
  </si>
  <si>
    <t>TID486459</t>
  </si>
  <si>
    <t>CUST3375</t>
  </si>
  <si>
    <t>AGT267</t>
  </si>
  <si>
    <t>TID297091</t>
  </si>
  <si>
    <t>CUST5726</t>
  </si>
  <si>
    <t>TID619538</t>
  </si>
  <si>
    <t>CUST5018</t>
  </si>
  <si>
    <t>AGT872</t>
  </si>
  <si>
    <t>TID431710</t>
  </si>
  <si>
    <t>CUST8954</t>
  </si>
  <si>
    <t>AGT583</t>
  </si>
  <si>
    <t>TID876303</t>
  </si>
  <si>
    <t>CUST6250</t>
  </si>
  <si>
    <t>TID305126</t>
  </si>
  <si>
    <t>CUST8084</t>
  </si>
  <si>
    <t>AGT630</t>
  </si>
  <si>
    <t>TID683915</t>
  </si>
  <si>
    <t>CUST4206</t>
  </si>
  <si>
    <t>AGT577</t>
  </si>
  <si>
    <t>TID785172</t>
  </si>
  <si>
    <t>CUST7750</t>
  </si>
  <si>
    <t>AGT995</t>
  </si>
  <si>
    <t>TID764132</t>
  </si>
  <si>
    <t>CUST8005</t>
  </si>
  <si>
    <t>AGT264</t>
  </si>
  <si>
    <t>TID113433</t>
  </si>
  <si>
    <t>CUST8548</t>
  </si>
  <si>
    <t>AGT332</t>
  </si>
  <si>
    <t>TID587137</t>
  </si>
  <si>
    <t>CUST3623</t>
  </si>
  <si>
    <t>TID321764</t>
  </si>
  <si>
    <t>CUST4858</t>
  </si>
  <si>
    <t>AGT985</t>
  </si>
  <si>
    <t>TID167190</t>
  </si>
  <si>
    <t>CUST7515</t>
  </si>
  <si>
    <t>AGT529</t>
  </si>
  <si>
    <t>TID929258</t>
  </si>
  <si>
    <t>CUST4631</t>
  </si>
  <si>
    <t>AGT457</t>
  </si>
  <si>
    <t>TID453527</t>
  </si>
  <si>
    <t>CUST5257</t>
  </si>
  <si>
    <t>AGT878</t>
  </si>
  <si>
    <t>TID847262</t>
  </si>
  <si>
    <t>AGT934</t>
  </si>
  <si>
    <t>TID251799</t>
  </si>
  <si>
    <t>CUST5158</t>
  </si>
  <si>
    <t>AGT176</t>
  </si>
  <si>
    <t>TID661535</t>
  </si>
  <si>
    <t>CUST4601</t>
  </si>
  <si>
    <t>AGT213</t>
  </si>
  <si>
    <t>TID805041</t>
  </si>
  <si>
    <t>CUST5230</t>
  </si>
  <si>
    <t>AGT244</t>
  </si>
  <si>
    <t>TID883014</t>
  </si>
  <si>
    <t>CUST5716</t>
  </si>
  <si>
    <t>TID586462</t>
  </si>
  <si>
    <t>CUST2225</t>
  </si>
  <si>
    <t>AGT741</t>
  </si>
  <si>
    <t>TID724586</t>
  </si>
  <si>
    <t>CUST6179</t>
  </si>
  <si>
    <t>AGT540</t>
  </si>
  <si>
    <t>TID102341</t>
  </si>
  <si>
    <t>CUST2955</t>
  </si>
  <si>
    <t>TID472599</t>
  </si>
  <si>
    <t>CUST8808</t>
  </si>
  <si>
    <t>AGT498</t>
  </si>
  <si>
    <t>TID263454</t>
  </si>
  <si>
    <t>CUST6666</t>
  </si>
  <si>
    <t>AGT215</t>
  </si>
  <si>
    <t>TID579306</t>
  </si>
  <si>
    <t>CUST9597</t>
  </si>
  <si>
    <t>TID572172</t>
  </si>
  <si>
    <t>CUST1886</t>
  </si>
  <si>
    <t>TID604639</t>
  </si>
  <si>
    <t>CUST9332</t>
  </si>
  <si>
    <t>AGT638</t>
  </si>
  <si>
    <t>TID530023</t>
  </si>
  <si>
    <t>CUST2122</t>
  </si>
  <si>
    <t>AGT669</t>
  </si>
  <si>
    <t>TID684430</t>
  </si>
  <si>
    <t>CUST7435</t>
  </si>
  <si>
    <t>AGT410</t>
  </si>
  <si>
    <t>TID283978</t>
  </si>
  <si>
    <t>CUST2616</t>
  </si>
  <si>
    <t>AGT550</t>
  </si>
  <si>
    <t>TID151534</t>
  </si>
  <si>
    <t>CUST1521</t>
  </si>
  <si>
    <t>AGT905</t>
  </si>
  <si>
    <t>TID833787</t>
  </si>
  <si>
    <t>CUST7235</t>
  </si>
  <si>
    <t>TID617468</t>
  </si>
  <si>
    <t>CUST9421</t>
  </si>
  <si>
    <t>TID881636</t>
  </si>
  <si>
    <t>CUST7777</t>
  </si>
  <si>
    <t>TID290886</t>
  </si>
  <si>
    <t>CUST2249</t>
  </si>
  <si>
    <t>AGT418</t>
  </si>
  <si>
    <t>TID665453</t>
  </si>
  <si>
    <t>AGT526</t>
  </si>
  <si>
    <t>TID880417</t>
  </si>
  <si>
    <t>CUST5738</t>
  </si>
  <si>
    <t>AGT945</t>
  </si>
  <si>
    <t>TID567787</t>
  </si>
  <si>
    <t>CUST6487</t>
  </si>
  <si>
    <t>AGT544</t>
  </si>
  <si>
    <t>TID200804</t>
  </si>
  <si>
    <t>CUST3073</t>
  </si>
  <si>
    <t>AGT794</t>
  </si>
  <si>
    <t>TID735897</t>
  </si>
  <si>
    <t>CUST7627</t>
  </si>
  <si>
    <t>TID335702</t>
  </si>
  <si>
    <t>CUST4913</t>
  </si>
  <si>
    <t>AGT147</t>
  </si>
  <si>
    <t>TID438985</t>
  </si>
  <si>
    <t>CUST6683</t>
  </si>
  <si>
    <t>AGT436</t>
  </si>
  <si>
    <t>TID779036</t>
  </si>
  <si>
    <t>CUST2058</t>
  </si>
  <si>
    <t>AGT790</t>
  </si>
  <si>
    <t>TID607845</t>
  </si>
  <si>
    <t>CUST9985</t>
  </si>
  <si>
    <t>AGT694</t>
  </si>
  <si>
    <t>TID482428</t>
  </si>
  <si>
    <t>CUST8116</t>
  </si>
  <si>
    <t>AGT706</t>
  </si>
  <si>
    <t>TID408497</t>
  </si>
  <si>
    <t>CUST4246</t>
  </si>
  <si>
    <t>AGT361</t>
  </si>
  <si>
    <t>TID928295</t>
  </si>
  <si>
    <t>CUST1862</t>
  </si>
  <si>
    <t>TID126484</t>
  </si>
  <si>
    <t>CUST9504</t>
  </si>
  <si>
    <t>AGT989</t>
  </si>
  <si>
    <t>TID562908</t>
  </si>
  <si>
    <t>CUST9148</t>
  </si>
  <si>
    <t>AGT389</t>
  </si>
  <si>
    <t>TID214104</t>
  </si>
  <si>
    <t>CUST4502</t>
  </si>
  <si>
    <t>TID806379</t>
  </si>
  <si>
    <t>CUST8838</t>
  </si>
  <si>
    <t>AGT323</t>
  </si>
  <si>
    <t>TID843277</t>
  </si>
  <si>
    <t>CUST1309</t>
  </si>
  <si>
    <t>AGT921</t>
  </si>
  <si>
    <t>TID606633</t>
  </si>
  <si>
    <t>CUST6825</t>
  </si>
  <si>
    <t>TID469152</t>
  </si>
  <si>
    <t>CUST2952</t>
  </si>
  <si>
    <t>TID676048</t>
  </si>
  <si>
    <t>CUST5299</t>
  </si>
  <si>
    <t>AGT548</t>
  </si>
  <si>
    <t>TID666919</t>
  </si>
  <si>
    <t>CUST2020</t>
  </si>
  <si>
    <t>TID245011</t>
  </si>
  <si>
    <t>CUST7417</t>
  </si>
  <si>
    <t>AGT836</t>
  </si>
  <si>
    <t>TID259900</t>
  </si>
  <si>
    <t>CUST7041</t>
  </si>
  <si>
    <t>AGT570</t>
  </si>
  <si>
    <t>TID131767</t>
  </si>
  <si>
    <t>CUST7799</t>
  </si>
  <si>
    <t>AGT382</t>
  </si>
  <si>
    <t>TID385916</t>
  </si>
  <si>
    <t>CUST5555</t>
  </si>
  <si>
    <t>AGT610</t>
  </si>
  <si>
    <t>TID594474</t>
  </si>
  <si>
    <t>CUST6280</t>
  </si>
  <si>
    <t>TID304746</t>
  </si>
  <si>
    <t>CUST9176</t>
  </si>
  <si>
    <t>AGT154</t>
  </si>
  <si>
    <t>TID562891</t>
  </si>
  <si>
    <t>CUST1084</t>
  </si>
  <si>
    <t>AGT804</t>
  </si>
  <si>
    <t>TID927518</t>
  </si>
  <si>
    <t>CUST6953</t>
  </si>
  <si>
    <t>AGT258</t>
  </si>
  <si>
    <t>TID618239</t>
  </si>
  <si>
    <t>CUST9552</t>
  </si>
  <si>
    <t>AGT392</t>
  </si>
  <si>
    <t>TID882966</t>
  </si>
  <si>
    <t>CUST6443</t>
  </si>
  <si>
    <t>AGT219</t>
  </si>
  <si>
    <t>TID388806</t>
  </si>
  <si>
    <t>CUST4867</t>
  </si>
  <si>
    <t>AGT779</t>
  </si>
  <si>
    <t>TID480147</t>
  </si>
  <si>
    <t>CUST9765</t>
  </si>
  <si>
    <t>AGT767</t>
  </si>
  <si>
    <t>TID863114</t>
  </si>
  <si>
    <t>CUST1255</t>
  </si>
  <si>
    <t>TID657898</t>
  </si>
  <si>
    <t>CUST4518</t>
  </si>
  <si>
    <t>AGT819</t>
  </si>
  <si>
    <t>TID598727</t>
  </si>
  <si>
    <t>CUST1836</t>
  </si>
  <si>
    <t>AGT695</t>
  </si>
  <si>
    <t>TID169277</t>
  </si>
  <si>
    <t>CUST5593</t>
  </si>
  <si>
    <t>TID114048</t>
  </si>
  <si>
    <t>CUST3542</t>
  </si>
  <si>
    <t>AGT194</t>
  </si>
  <si>
    <t>TID626217</t>
  </si>
  <si>
    <t>CUST8902</t>
  </si>
  <si>
    <t>TID811980</t>
  </si>
  <si>
    <t>CUST8736</t>
  </si>
  <si>
    <t>AGT740</t>
  </si>
  <si>
    <t>TID735566</t>
  </si>
  <si>
    <t>CUST2734</t>
  </si>
  <si>
    <t>AGT102</t>
  </si>
  <si>
    <t>TID473914</t>
  </si>
  <si>
    <t>CUST8100</t>
  </si>
  <si>
    <t>AGT850</t>
  </si>
  <si>
    <t>TID349107</t>
  </si>
  <si>
    <t>CUST5912</t>
  </si>
  <si>
    <t>AGT265</t>
  </si>
  <si>
    <t>TID550677</t>
  </si>
  <si>
    <t>CUST6958</t>
  </si>
  <si>
    <t>AGT557</t>
  </si>
  <si>
    <t>TID345918</t>
  </si>
  <si>
    <t>CUST8162</t>
  </si>
  <si>
    <t>AGT276</t>
  </si>
  <si>
    <t>TID532495</t>
  </si>
  <si>
    <t>CUST6336</t>
  </si>
  <si>
    <t>TID599448</t>
  </si>
  <si>
    <t>TID505200</t>
  </si>
  <si>
    <t>CUST1736</t>
  </si>
  <si>
    <t>AGT666</t>
  </si>
  <si>
    <t>TID411044</t>
  </si>
  <si>
    <t>AGT505</t>
  </si>
  <si>
    <t>TID189989</t>
  </si>
  <si>
    <t>CUST3009</t>
  </si>
  <si>
    <t>TID603244</t>
  </si>
  <si>
    <t>CUST9101</t>
  </si>
  <si>
    <t>AGT432</t>
  </si>
  <si>
    <t>TID598531</t>
  </si>
  <si>
    <t>CUST8124</t>
  </si>
  <si>
    <t>AGT938</t>
  </si>
  <si>
    <t>TID787623</t>
  </si>
  <si>
    <t>CUST3976</t>
  </si>
  <si>
    <t>AGT862</t>
  </si>
  <si>
    <t>TID813302</t>
  </si>
  <si>
    <t>CUST2589</t>
  </si>
  <si>
    <t>AGT353</t>
  </si>
  <si>
    <t>TID668602</t>
  </si>
  <si>
    <t>CUST6328</t>
  </si>
  <si>
    <t>AGT473</t>
  </si>
  <si>
    <t>TID422935</t>
  </si>
  <si>
    <t>CUST2719</t>
  </si>
  <si>
    <t>TID619131</t>
  </si>
  <si>
    <t>CUST6810</t>
  </si>
  <si>
    <t>TID634948</t>
  </si>
  <si>
    <t>AGT246</t>
  </si>
  <si>
    <t>TID394124</t>
  </si>
  <si>
    <t>CUST7831</t>
  </si>
  <si>
    <t>AGT314</t>
  </si>
  <si>
    <t>TID295465</t>
  </si>
  <si>
    <t>CUST8826</t>
  </si>
  <si>
    <t>TID963830</t>
  </si>
  <si>
    <t>CUST7952</t>
  </si>
  <si>
    <t>AGT545</t>
  </si>
  <si>
    <t>TID418585</t>
  </si>
  <si>
    <t>CUST5027</t>
  </si>
  <si>
    <t>AGT521</t>
  </si>
  <si>
    <t>TID701883</t>
  </si>
  <si>
    <t>CUST9822</t>
  </si>
  <si>
    <t>TID241016</t>
  </si>
  <si>
    <t>CUST3893</t>
  </si>
  <si>
    <t>TID781737</t>
  </si>
  <si>
    <t>CUST4638</t>
  </si>
  <si>
    <t>AGT247</t>
  </si>
  <si>
    <t>TID808684</t>
  </si>
  <si>
    <t>CUST1868</t>
  </si>
  <si>
    <t>TID390103</t>
  </si>
  <si>
    <t>CUST8704</t>
  </si>
  <si>
    <t>TID224072</t>
  </si>
  <si>
    <t>CUST6325</t>
  </si>
  <si>
    <t>TID141915</t>
  </si>
  <si>
    <t>CUST6009</t>
  </si>
  <si>
    <t>AGT723</t>
  </si>
  <si>
    <t>TID520205</t>
  </si>
  <si>
    <t>CUST1111</t>
  </si>
  <si>
    <t>TID980074</t>
  </si>
  <si>
    <t>CUST5690</t>
  </si>
  <si>
    <t>TID482945</t>
  </si>
  <si>
    <t>CUST6835</t>
  </si>
  <si>
    <t>TID816859</t>
  </si>
  <si>
    <t>CUST3121</t>
  </si>
  <si>
    <t>AGT998</t>
  </si>
  <si>
    <t>TID901754</t>
  </si>
  <si>
    <t>CUST2611</t>
  </si>
  <si>
    <t>TID792717</t>
  </si>
  <si>
    <t>CUST6383</t>
  </si>
  <si>
    <t>AGT837</t>
  </si>
  <si>
    <t>TID921004</t>
  </si>
  <si>
    <t>AGT528</t>
  </si>
  <si>
    <t>TID652581</t>
  </si>
  <si>
    <t>CUST4233</t>
  </si>
  <si>
    <t>AGT818</t>
  </si>
  <si>
    <t>TID474341</t>
  </si>
  <si>
    <t>CUST4119</t>
  </si>
  <si>
    <t>TID784193</t>
  </si>
  <si>
    <t>TID638333</t>
  </si>
  <si>
    <t>CUST6914</t>
  </si>
  <si>
    <t>TID587385</t>
  </si>
  <si>
    <t>CUST2478</t>
  </si>
  <si>
    <t>AGT129</t>
  </si>
  <si>
    <t>TID725090</t>
  </si>
  <si>
    <t>CUST8277</t>
  </si>
  <si>
    <t>TID976185</t>
  </si>
  <si>
    <t>CUST9930</t>
  </si>
  <si>
    <t>AGT124</t>
  </si>
  <si>
    <t>TID990546</t>
  </si>
  <si>
    <t>CUST1630</t>
  </si>
  <si>
    <t>AGT170</t>
  </si>
  <si>
    <t>TID206714</t>
  </si>
  <si>
    <t>CUST6963</t>
  </si>
  <si>
    <t>TID965767</t>
  </si>
  <si>
    <t>CUST3013</t>
  </si>
  <si>
    <t>TID662802</t>
  </si>
  <si>
    <t>CUST9731</t>
  </si>
  <si>
    <t>TID987754</t>
  </si>
  <si>
    <t>CUST6777</t>
  </si>
  <si>
    <t>AGT137</t>
  </si>
  <si>
    <t>TID696403</t>
  </si>
  <si>
    <t>CUST7401</t>
  </si>
  <si>
    <t>AGT889</t>
  </si>
  <si>
    <t>TID462926</t>
  </si>
  <si>
    <t>CUST5477</t>
  </si>
  <si>
    <t>TID146336</t>
  </si>
  <si>
    <t>CUST1903</t>
  </si>
  <si>
    <t>AGT864</t>
  </si>
  <si>
    <t>TID891956</t>
  </si>
  <si>
    <t>AGT159</t>
  </si>
  <si>
    <t>TID295434</t>
  </si>
  <si>
    <t>AGT328</t>
  </si>
  <si>
    <t>TID132561</t>
  </si>
  <si>
    <t>CUST8935</t>
  </si>
  <si>
    <t>AGT901</t>
  </si>
  <si>
    <t>TID134745</t>
  </si>
  <si>
    <t>CUST5802</t>
  </si>
  <si>
    <t>AGT627</t>
  </si>
  <si>
    <t>TID519378</t>
  </si>
  <si>
    <t>CUST4285</t>
  </si>
  <si>
    <t>AGT823</t>
  </si>
  <si>
    <t>TID461502</t>
  </si>
  <si>
    <t>CUST1037</t>
  </si>
  <si>
    <t>TID212038</t>
  </si>
  <si>
    <t>CUST7825</t>
  </si>
  <si>
    <t>AGT420</t>
  </si>
  <si>
    <t>TID924469</t>
  </si>
  <si>
    <t>CUST4171</t>
  </si>
  <si>
    <t>AGT279</t>
  </si>
  <si>
    <t>TID392170</t>
  </si>
  <si>
    <t>CUST5596</t>
  </si>
  <si>
    <t>AGT643</t>
  </si>
  <si>
    <t>TID728443</t>
  </si>
  <si>
    <t>CUST2839</t>
  </si>
  <si>
    <t>AGT228</t>
  </si>
  <si>
    <t>TID654537</t>
  </si>
  <si>
    <t>CUST5985</t>
  </si>
  <si>
    <t>AGT865</t>
  </si>
  <si>
    <t>TID228951</t>
  </si>
  <si>
    <t>CUST8389</t>
  </si>
  <si>
    <t>TID600271</t>
  </si>
  <si>
    <t>CUST2010</t>
  </si>
  <si>
    <t>AGT847</t>
  </si>
  <si>
    <t>TID523070</t>
  </si>
  <si>
    <t>CUST2059</t>
  </si>
  <si>
    <t>TID777089</t>
  </si>
  <si>
    <t>CUST9099</t>
  </si>
  <si>
    <t>TID522419</t>
  </si>
  <si>
    <t>CUST7677</t>
  </si>
  <si>
    <t>AGT158</t>
  </si>
  <si>
    <t>TID453492</t>
  </si>
  <si>
    <t>CUST8530</t>
  </si>
  <si>
    <t>TID783652</t>
  </si>
  <si>
    <t>CUST2139</t>
  </si>
  <si>
    <t>AGT278</t>
  </si>
  <si>
    <t>TID248941</t>
  </si>
  <si>
    <t>CUST4299</t>
  </si>
  <si>
    <t>TID477141</t>
  </si>
  <si>
    <t>CUST8208</t>
  </si>
  <si>
    <t>AGT559</t>
  </si>
  <si>
    <t>TID255705</t>
  </si>
  <si>
    <t>CUST2282</t>
  </si>
  <si>
    <t>TID834421</t>
  </si>
  <si>
    <t>CUST3567</t>
  </si>
  <si>
    <t>AGT403</t>
  </si>
  <si>
    <t>TID752530</t>
  </si>
  <si>
    <t>CUST5133</t>
  </si>
  <si>
    <t>AGT412</t>
  </si>
  <si>
    <t>TID547672</t>
  </si>
  <si>
    <t>CUST6248</t>
  </si>
  <si>
    <t>AGT549</t>
  </si>
  <si>
    <t>TID806455</t>
  </si>
  <si>
    <t>CUST5237</t>
  </si>
  <si>
    <t>TID546475</t>
  </si>
  <si>
    <t>CUST1843</t>
  </si>
  <si>
    <t>TID422490</t>
  </si>
  <si>
    <t>CUST4481</t>
  </si>
  <si>
    <t>AGT106</t>
  </si>
  <si>
    <t>TID585948</t>
  </si>
  <si>
    <t>CUST7216</t>
  </si>
  <si>
    <t>TID384437</t>
  </si>
  <si>
    <t>CUST5379</t>
  </si>
  <si>
    <t>AGT973</t>
  </si>
  <si>
    <t>TID763466</t>
  </si>
  <si>
    <t>CUST8290</t>
  </si>
  <si>
    <t>AGT458</t>
  </si>
  <si>
    <t>TID355718</t>
  </si>
  <si>
    <t>CUST5962</t>
  </si>
  <si>
    <t>TID146314</t>
  </si>
  <si>
    <t>CUST2290</t>
  </si>
  <si>
    <t>AGT514</t>
  </si>
  <si>
    <t>TID264038</t>
  </si>
  <si>
    <t>CUST5342</t>
  </si>
  <si>
    <t>AGT846</t>
  </si>
  <si>
    <t>TID508501</t>
  </si>
  <si>
    <t>CUST5889</t>
  </si>
  <si>
    <t>AGT249</t>
  </si>
  <si>
    <t>TID734226</t>
  </si>
  <si>
    <t>CUST8914</t>
  </si>
  <si>
    <t>AGT115</t>
  </si>
  <si>
    <t>TID373034</t>
  </si>
  <si>
    <t>CUST1626</t>
  </si>
  <si>
    <t>AGT116</t>
  </si>
  <si>
    <t>TID982854</t>
  </si>
  <si>
    <t>CUST8386</t>
  </si>
  <si>
    <t>TID922278</t>
  </si>
  <si>
    <t>AGT782</t>
  </si>
  <si>
    <t>TID981052</t>
  </si>
  <si>
    <t>AGT423</t>
  </si>
  <si>
    <t>TID946150</t>
  </si>
  <si>
    <t>CUST1371</t>
  </si>
  <si>
    <t>AGT821</t>
  </si>
  <si>
    <t>TID916273</t>
  </si>
  <si>
    <t>CUST4429</t>
  </si>
  <si>
    <t>TID195413</t>
  </si>
  <si>
    <t>CUST9098</t>
  </si>
  <si>
    <t>AGT405</t>
  </si>
  <si>
    <t>TID353348</t>
  </si>
  <si>
    <t>CUST8267</t>
  </si>
  <si>
    <t>AGT705</t>
  </si>
  <si>
    <t>TID939447</t>
  </si>
  <si>
    <t>CUST4047</t>
  </si>
  <si>
    <t>AGT710</t>
  </si>
  <si>
    <t>TID861966</t>
  </si>
  <si>
    <t>CUST7258</t>
  </si>
  <si>
    <t>TID634918</t>
  </si>
  <si>
    <t>CUST7333</t>
  </si>
  <si>
    <t>TID234673</t>
  </si>
  <si>
    <t>CUST4569</t>
  </si>
  <si>
    <t>AGT367</t>
  </si>
  <si>
    <t>TID322565</t>
  </si>
  <si>
    <t>CUST2195</t>
  </si>
  <si>
    <t>AGT662</t>
  </si>
  <si>
    <t>TID896811</t>
  </si>
  <si>
    <t>CUST2826</t>
  </si>
  <si>
    <t>TID984461</t>
  </si>
  <si>
    <t>CUST6705</t>
  </si>
  <si>
    <t>AGT462</t>
  </si>
  <si>
    <t>TID728768</t>
  </si>
  <si>
    <t>CUST2753</t>
  </si>
  <si>
    <t>TID790412</t>
  </si>
  <si>
    <t>CUST6461</t>
  </si>
  <si>
    <t>TID866125</t>
  </si>
  <si>
    <t>CUST1926</t>
  </si>
  <si>
    <t>TID439570</t>
  </si>
  <si>
    <t>AGT500</t>
  </si>
  <si>
    <t>TID591800</t>
  </si>
  <si>
    <t>CUST3966</t>
  </si>
  <si>
    <t>AGT370</t>
  </si>
  <si>
    <t>TID367913</t>
  </si>
  <si>
    <t>CUST3170</t>
  </si>
  <si>
    <t>TID831314</t>
  </si>
  <si>
    <t>CUST2729</t>
  </si>
  <si>
    <t>AGT193</t>
  </si>
  <si>
    <t>TID918972</t>
  </si>
  <si>
    <t>CUST7343</t>
  </si>
  <si>
    <t>AGT450</t>
  </si>
  <si>
    <t>TID932151</t>
  </si>
  <si>
    <t>CUST1760</t>
  </si>
  <si>
    <t>AGT663</t>
  </si>
  <si>
    <t>TID863825</t>
  </si>
  <si>
    <t>TID119429</t>
  </si>
  <si>
    <t>CUST7530</t>
  </si>
  <si>
    <t>AGT830</t>
  </si>
  <si>
    <t>TID576583</t>
  </si>
  <si>
    <t>CUST2856</t>
  </si>
  <si>
    <t>AGT191</t>
  </si>
  <si>
    <t>TID239086</t>
  </si>
  <si>
    <t>CUST8536</t>
  </si>
  <si>
    <t>TID340118</t>
  </si>
  <si>
    <t>CUST6284</t>
  </si>
  <si>
    <t>TID223258</t>
  </si>
  <si>
    <t>CUST2723</t>
  </si>
  <si>
    <t>AGT153</t>
  </si>
  <si>
    <t>TID540969</t>
  </si>
  <si>
    <t>CUST1154</t>
  </si>
  <si>
    <t>AGT841</t>
  </si>
  <si>
    <t>TID122974</t>
  </si>
  <si>
    <t>CUST2161</t>
  </si>
  <si>
    <t>AGT477</t>
  </si>
  <si>
    <t>TID325532</t>
  </si>
  <si>
    <t>CUST6010</t>
  </si>
  <si>
    <t>TID929672</t>
  </si>
  <si>
    <t>CUST9568</t>
  </si>
  <si>
    <t>AGT892</t>
  </si>
  <si>
    <t>TID275021</t>
  </si>
  <si>
    <t>CUST4289</t>
  </si>
  <si>
    <t>TID191547</t>
  </si>
  <si>
    <t>CUST9394</t>
  </si>
  <si>
    <t>AGT724</t>
  </si>
  <si>
    <t>TID867293</t>
  </si>
  <si>
    <t>CUST4484</t>
  </si>
  <si>
    <t>AGT619</t>
  </si>
  <si>
    <t>TID978106</t>
  </si>
  <si>
    <t>CUST8098</t>
  </si>
  <si>
    <t>AGT162</t>
  </si>
  <si>
    <t>TID808337</t>
  </si>
  <si>
    <t>CUST8612</t>
  </si>
  <si>
    <t>AGT522</t>
  </si>
  <si>
    <t>TID298956</t>
  </si>
  <si>
    <t>CUST4611</t>
  </si>
  <si>
    <t>TID879010</t>
  </si>
  <si>
    <t>CUST8144</t>
  </si>
  <si>
    <t>TID293486</t>
  </si>
  <si>
    <t>CUST6504</t>
  </si>
  <si>
    <t>AGT174</t>
  </si>
  <si>
    <t>TID951304</t>
  </si>
  <si>
    <t>CUST7222</t>
  </si>
  <si>
    <t>AGT438</t>
  </si>
  <si>
    <t>TID969126</t>
  </si>
  <si>
    <t>CUST1246</t>
  </si>
  <si>
    <t>AGT494</t>
  </si>
  <si>
    <t>TID349196</t>
  </si>
  <si>
    <t>CUST2534</t>
  </si>
  <si>
    <t>AGT855</t>
  </si>
  <si>
    <t>TID430714</t>
  </si>
  <si>
    <t>CUST4673</t>
  </si>
  <si>
    <t>TID619075</t>
  </si>
  <si>
    <t>CUST7533</t>
  </si>
  <si>
    <t>TID341210</t>
  </si>
  <si>
    <t>CUST4014</t>
  </si>
  <si>
    <t>AGT443</t>
  </si>
  <si>
    <t>TID634831</t>
  </si>
  <si>
    <t>CUST5507</t>
  </si>
  <si>
    <t>TID448592</t>
  </si>
  <si>
    <t>CUST6043</t>
  </si>
  <si>
    <t>TID756373</t>
  </si>
  <si>
    <t>CUST3882</t>
  </si>
  <si>
    <t>TID294118</t>
  </si>
  <si>
    <t>CUST3057</t>
  </si>
  <si>
    <t>TID735888</t>
  </si>
  <si>
    <t>CUST8790</t>
  </si>
  <si>
    <t>TID484009</t>
  </si>
  <si>
    <t>CUST3985</t>
  </si>
  <si>
    <t>TID306623</t>
  </si>
  <si>
    <t>CUST5566</t>
  </si>
  <si>
    <t>AGT373</t>
  </si>
  <si>
    <t>TID580376</t>
  </si>
  <si>
    <t>CUST2259</t>
  </si>
  <si>
    <t>TID320917</t>
  </si>
  <si>
    <t>CUST3118</t>
  </si>
  <si>
    <t>AGT907</t>
  </si>
  <si>
    <t>TID571799</t>
  </si>
  <si>
    <t>CUST8463</t>
  </si>
  <si>
    <t>AGT157</t>
  </si>
  <si>
    <t>TID488025</t>
  </si>
  <si>
    <t>CUST4096</t>
  </si>
  <si>
    <t>TID558664</t>
  </si>
  <si>
    <t>CUST7459</t>
  </si>
  <si>
    <t>AGT304</t>
  </si>
  <si>
    <t>TID837055</t>
  </si>
  <si>
    <t>CUST1235</t>
  </si>
  <si>
    <t>TID704427</t>
  </si>
  <si>
    <t>CUST9274</t>
  </si>
  <si>
    <t>TID370323</t>
  </si>
  <si>
    <t>CUST4074</t>
  </si>
  <si>
    <t>AGT566</t>
  </si>
  <si>
    <t>TID840145</t>
  </si>
  <si>
    <t>CUST9298</t>
  </si>
  <si>
    <t>TID954350</t>
  </si>
  <si>
    <t>CUST7204</t>
  </si>
  <si>
    <t>TID402288</t>
  </si>
  <si>
    <t>CUST3810</t>
  </si>
  <si>
    <t>TID727492</t>
  </si>
  <si>
    <t>CUST2472</t>
  </si>
  <si>
    <t>TID268373</t>
  </si>
  <si>
    <t>CUST5308</t>
  </si>
  <si>
    <t>TID225296</t>
  </si>
  <si>
    <t>CUST5294</t>
  </si>
  <si>
    <t>AGT718</t>
  </si>
  <si>
    <t>TID226882</t>
  </si>
  <si>
    <t>CUST8296</t>
  </si>
  <si>
    <t>AGT895</t>
  </si>
  <si>
    <t>TID428510</t>
  </si>
  <si>
    <t>CUST4084</t>
  </si>
  <si>
    <t>AGT940</t>
  </si>
  <si>
    <t>TID952355</t>
  </si>
  <si>
    <t>CUST7189</t>
  </si>
  <si>
    <t>AGT308</t>
  </si>
  <si>
    <t>TID646157</t>
  </si>
  <si>
    <t>CUST1857</t>
  </si>
  <si>
    <t>TID524685</t>
  </si>
  <si>
    <t>CUST8820</t>
  </si>
  <si>
    <t>TID540058</t>
  </si>
  <si>
    <t>CUST2046</t>
  </si>
  <si>
    <t>AGT130</t>
  </si>
  <si>
    <t>TID634420</t>
  </si>
  <si>
    <t>CUST4032</t>
  </si>
  <si>
    <t>AGT541</t>
  </si>
  <si>
    <t>TID972482</t>
  </si>
  <si>
    <t>CUST8425</t>
  </si>
  <si>
    <t>TID839007</t>
  </si>
  <si>
    <t>CUST4274</t>
  </si>
  <si>
    <t>AGT229</t>
  </si>
  <si>
    <t>TID852811</t>
  </si>
  <si>
    <t>CUST1754</t>
  </si>
  <si>
    <t>AGT240</t>
  </si>
  <si>
    <t>TID579426</t>
  </si>
  <si>
    <t>CUST6367</t>
  </si>
  <si>
    <t>TID256983</t>
  </si>
  <si>
    <t>CUST8765</t>
  </si>
  <si>
    <t>AGT411</t>
  </si>
  <si>
    <t>TID962065</t>
  </si>
  <si>
    <t>CUST7365</t>
  </si>
  <si>
    <t>TID451690</t>
  </si>
  <si>
    <t>CUST4742</t>
  </si>
  <si>
    <t>AGT933</t>
  </si>
  <si>
    <t>TID154913</t>
  </si>
  <si>
    <t>CUST5654</t>
  </si>
  <si>
    <t>TID603289</t>
  </si>
  <si>
    <t>CUST8884</t>
  </si>
  <si>
    <t>AGT571</t>
  </si>
  <si>
    <t>TID399944</t>
  </si>
  <si>
    <t>CUST9496</t>
  </si>
  <si>
    <t>TID413463</t>
  </si>
  <si>
    <t>CUST1747</t>
  </si>
  <si>
    <t>TID316736</t>
  </si>
  <si>
    <t>CUST5915</t>
  </si>
  <si>
    <t>TID687964</t>
  </si>
  <si>
    <t>CUST3782</t>
  </si>
  <si>
    <t>AGT754</t>
  </si>
  <si>
    <t>TID412291</t>
  </si>
  <si>
    <t>CUST9812</t>
  </si>
  <si>
    <t>TID522153</t>
  </si>
  <si>
    <t>CUST1146</t>
  </si>
  <si>
    <t>AGT449</t>
  </si>
  <si>
    <t>TID977502</t>
  </si>
  <si>
    <t>CUST4731</t>
  </si>
  <si>
    <t>TID760565</t>
  </si>
  <si>
    <t>CUST5022</t>
  </si>
  <si>
    <t>AGT532</t>
  </si>
  <si>
    <t>TID549577</t>
  </si>
  <si>
    <t>CUST2370</t>
  </si>
  <si>
    <t>AGT746</t>
  </si>
  <si>
    <t>TID108732</t>
  </si>
  <si>
    <t>CUST4228</t>
  </si>
  <si>
    <t>AGT926</t>
  </si>
  <si>
    <t>TID561818</t>
  </si>
  <si>
    <t>CUST7516</t>
  </si>
  <si>
    <t>TID325784</t>
  </si>
  <si>
    <t>CUST3444</t>
  </si>
  <si>
    <t>AGT678</t>
  </si>
  <si>
    <t>TID684773</t>
  </si>
  <si>
    <t>CUST9259</t>
  </si>
  <si>
    <t>AGT217</t>
  </si>
  <si>
    <t>TID414595</t>
  </si>
  <si>
    <t>CUST7816</t>
  </si>
  <si>
    <t>TID423786</t>
  </si>
  <si>
    <t>CUST5059</t>
  </si>
  <si>
    <t>AGT201</t>
  </si>
  <si>
    <t>TID789429</t>
  </si>
  <si>
    <t>CUST6125</t>
  </si>
  <si>
    <t>TID848908</t>
  </si>
  <si>
    <t>CUST8924</t>
  </si>
  <si>
    <t>AGT487</t>
  </si>
  <si>
    <t>TID546373</t>
  </si>
  <si>
    <t>CUST3558</t>
  </si>
  <si>
    <t>TID851161</t>
  </si>
  <si>
    <t>CUST5876</t>
  </si>
  <si>
    <t>AGT263</t>
  </si>
  <si>
    <t>TID605038</t>
  </si>
  <si>
    <t>CUST5533</t>
  </si>
  <si>
    <t>AGT516</t>
  </si>
  <si>
    <t>TID130485</t>
  </si>
  <si>
    <t>CUST2359</t>
  </si>
  <si>
    <t>AGT518</t>
  </si>
  <si>
    <t>TID798083</t>
  </si>
  <si>
    <t>AGT275</t>
  </si>
  <si>
    <t>TID819017</t>
  </si>
  <si>
    <t>CUST6165</t>
  </si>
  <si>
    <t>AGT322</t>
  </si>
  <si>
    <t>TID536819</t>
  </si>
  <si>
    <t>CUST2869</t>
  </si>
  <si>
    <t>AGT553</t>
  </si>
  <si>
    <t>TID167657</t>
  </si>
  <si>
    <t>CUST7527</t>
  </si>
  <si>
    <t>AGT590</t>
  </si>
  <si>
    <t>TID862040</t>
  </si>
  <si>
    <t>CUST5785</t>
  </si>
  <si>
    <t>AGT722</t>
  </si>
  <si>
    <t>TID474624</t>
  </si>
  <si>
    <t>CUST4543</t>
  </si>
  <si>
    <t>TID792210</t>
  </si>
  <si>
    <t>CUST5607</t>
  </si>
  <si>
    <t>TID291269</t>
  </si>
  <si>
    <t>CUST4167</t>
  </si>
  <si>
    <t>TID454165</t>
  </si>
  <si>
    <t>CUST5185</t>
  </si>
  <si>
    <t>AGT491</t>
  </si>
  <si>
    <t>TID321163</t>
  </si>
  <si>
    <t>CUST9546</t>
  </si>
  <si>
    <t>AGT685</t>
  </si>
  <si>
    <t>TID155118</t>
  </si>
  <si>
    <t>CUST5250</t>
  </si>
  <si>
    <t>TID862692</t>
  </si>
  <si>
    <t>CUST3686</t>
  </si>
  <si>
    <t>AGT299</t>
  </si>
  <si>
    <t>TID192636</t>
  </si>
  <si>
    <t>CUST9071</t>
  </si>
  <si>
    <t>TID101088</t>
  </si>
  <si>
    <t>CUST5697</t>
  </si>
  <si>
    <t>AGT151</t>
  </si>
  <si>
    <t>TID683172</t>
  </si>
  <si>
    <t>CUST1745</t>
  </si>
  <si>
    <t>AGT337</t>
  </si>
  <si>
    <t>TID395236</t>
  </si>
  <si>
    <t>TID375942</t>
  </si>
  <si>
    <t>CUST9463</t>
  </si>
  <si>
    <t>TID634606</t>
  </si>
  <si>
    <t>CUST6153</t>
  </si>
  <si>
    <t>AGT175</t>
  </si>
  <si>
    <t>TID114397</t>
  </si>
  <si>
    <t>CUST4599</t>
  </si>
  <si>
    <t>TID878708</t>
  </si>
  <si>
    <t>CUST6315</t>
  </si>
  <si>
    <t>TID111893</t>
  </si>
  <si>
    <t>CUST4132</t>
  </si>
  <si>
    <t>TID182500</t>
  </si>
  <si>
    <t>CUST8538</t>
  </si>
  <si>
    <t>AGT567</t>
  </si>
  <si>
    <t>TID286549</t>
  </si>
  <si>
    <t>CUST1608</t>
  </si>
  <si>
    <t>TID403939</t>
  </si>
  <si>
    <t>CUST5228</t>
  </si>
  <si>
    <t>TID953900</t>
  </si>
  <si>
    <t>CUST5639</t>
  </si>
  <si>
    <t>AGT871</t>
  </si>
  <si>
    <t>TID100713</t>
  </si>
  <si>
    <t>CUST1658</t>
  </si>
  <si>
    <t>AGT572</t>
  </si>
  <si>
    <t>TID725382</t>
  </si>
  <si>
    <t>CUST8803</t>
  </si>
  <si>
    <t>TID129609</t>
  </si>
  <si>
    <t>CUST8836</t>
  </si>
  <si>
    <t>TID150445</t>
  </si>
  <si>
    <t>CUST3914</t>
  </si>
  <si>
    <t>AGT640</t>
  </si>
  <si>
    <t>TID980341</t>
  </si>
  <si>
    <t>CUST6709</t>
  </si>
  <si>
    <t>TID425430</t>
  </si>
  <si>
    <t>CUST7587</t>
  </si>
  <si>
    <t>TID630877</t>
  </si>
  <si>
    <t>CUST4735</t>
  </si>
  <si>
    <t>AGT248</t>
  </si>
  <si>
    <t>TID869276</t>
  </si>
  <si>
    <t>CUST5461</t>
  </si>
  <si>
    <t>AGT547</t>
  </si>
  <si>
    <t>TID347719</t>
  </si>
  <si>
    <t>CUST6404</t>
  </si>
  <si>
    <t>AGT682</t>
  </si>
  <si>
    <t>TID677561</t>
  </si>
  <si>
    <t>CUST3278</t>
  </si>
  <si>
    <t>AGT982</t>
  </si>
  <si>
    <t>TID972229</t>
  </si>
  <si>
    <t>CUST7883</t>
  </si>
  <si>
    <t>AGT344</t>
  </si>
  <si>
    <t>TID302981</t>
  </si>
  <si>
    <t>CUST4412</t>
  </si>
  <si>
    <t>AGT359</t>
  </si>
  <si>
    <t>TID518780</t>
  </si>
  <si>
    <t>CUST2115</t>
  </si>
  <si>
    <t>AGT552</t>
  </si>
  <si>
    <t>TID294386</t>
  </si>
  <si>
    <t>CUST9570</t>
  </si>
  <si>
    <t>AGT833</t>
  </si>
  <si>
    <t>TID722222</t>
  </si>
  <si>
    <t>CUST9752</t>
  </si>
  <si>
    <t>AGT230</t>
  </si>
  <si>
    <t>TID647040</t>
  </si>
  <si>
    <t>CUST2796</t>
  </si>
  <si>
    <t>AGT913</t>
  </si>
  <si>
    <t>TID561260</t>
  </si>
  <si>
    <t>CUST2876</t>
  </si>
  <si>
    <t>TID878040</t>
  </si>
  <si>
    <t>CUST8178</t>
  </si>
  <si>
    <t>AGT421</t>
  </si>
  <si>
    <t>TID359776</t>
  </si>
  <si>
    <t>CUST8496</t>
  </si>
  <si>
    <t>TID773574</t>
  </si>
  <si>
    <t>CUST9694</t>
  </si>
  <si>
    <t>AGT439</t>
  </si>
  <si>
    <t>TID142677</t>
  </si>
  <si>
    <t>CUST1015</t>
  </si>
  <si>
    <t>TID682599</t>
  </si>
  <si>
    <t>CUST5954</t>
  </si>
  <si>
    <t>AGT390</t>
  </si>
  <si>
    <t>TID135479</t>
  </si>
  <si>
    <t>CUST4128</t>
  </si>
  <si>
    <t>TID407330</t>
  </si>
  <si>
    <t>CUST1659</t>
  </si>
  <si>
    <t>TID644978</t>
  </si>
  <si>
    <t>CUST4776</t>
  </si>
  <si>
    <t>AGT218</t>
  </si>
  <si>
    <t>TID947258</t>
  </si>
  <si>
    <t>CUST8382</t>
  </si>
  <si>
    <t>TID474592</t>
  </si>
  <si>
    <t>CUST6301</t>
  </si>
  <si>
    <t>AGT679</t>
  </si>
  <si>
    <t>TID177355</t>
  </si>
  <si>
    <t>CUST1169</t>
  </si>
  <si>
    <t>TID397163</t>
  </si>
  <si>
    <t>CUST4702</t>
  </si>
  <si>
    <t>TID703912</t>
  </si>
  <si>
    <t>CUST5107</t>
  </si>
  <si>
    <t>TID684589</t>
  </si>
  <si>
    <t>CUST3815</t>
  </si>
  <si>
    <t>TID766401</t>
  </si>
  <si>
    <t>CUST9659</t>
  </si>
  <si>
    <t>AGT700</t>
  </si>
  <si>
    <t>TID638541</t>
  </si>
  <si>
    <t>CUST5208</t>
  </si>
  <si>
    <t>AGT266</t>
  </si>
  <si>
    <t>TID643932</t>
  </si>
  <si>
    <t>CUST5548</t>
  </si>
  <si>
    <t>TID141940</t>
  </si>
  <si>
    <t>CUST6114</t>
  </si>
  <si>
    <t>AGT142</t>
  </si>
  <si>
    <t>TID666577</t>
  </si>
  <si>
    <t>AGT798</t>
  </si>
  <si>
    <t>TID775930</t>
  </si>
  <si>
    <t>CUST2731</t>
  </si>
  <si>
    <t>AGT607</t>
  </si>
  <si>
    <t>TID495687</t>
  </si>
  <si>
    <t>CUST8650</t>
  </si>
  <si>
    <t>AGT812</t>
  </si>
  <si>
    <t>TID176389</t>
  </si>
  <si>
    <t>CUST3792</t>
  </si>
  <si>
    <t>AGT854</t>
  </si>
  <si>
    <t>TID362762</t>
  </si>
  <si>
    <t>CUST1414</t>
  </si>
  <si>
    <t>TID929811</t>
  </si>
  <si>
    <t>CUST8321</t>
  </si>
  <si>
    <t>AGT968</t>
  </si>
  <si>
    <t>TID343040</t>
  </si>
  <si>
    <t>CUST9033</t>
  </si>
  <si>
    <t>AGT122</t>
  </si>
  <si>
    <t>TID243105</t>
  </si>
  <si>
    <t>CUST2944</t>
  </si>
  <si>
    <t>TID609748</t>
  </si>
  <si>
    <t>CUST5061</t>
  </si>
  <si>
    <t>AGT319</t>
  </si>
  <si>
    <t>TID289978</t>
  </si>
  <si>
    <t>CUST1848</t>
  </si>
  <si>
    <t>AGT277</t>
  </si>
  <si>
    <t>TID189303</t>
  </si>
  <si>
    <t>CUST7171</t>
  </si>
  <si>
    <t>AGT272</t>
  </si>
  <si>
    <t>TID808888</t>
  </si>
  <si>
    <t>CUST3670</t>
  </si>
  <si>
    <t>TID179699</t>
  </si>
  <si>
    <t>CUST1685</t>
  </si>
  <si>
    <t>TID714664</t>
  </si>
  <si>
    <t>CUST4545</t>
  </si>
  <si>
    <t>AGT829</t>
  </si>
  <si>
    <t>TID679126</t>
  </si>
  <si>
    <t>CUST6568</t>
  </si>
  <si>
    <t>AGT363</t>
  </si>
  <si>
    <t>TID850038</t>
  </si>
  <si>
    <t>CUST2646</t>
  </si>
  <si>
    <t>TID691359</t>
  </si>
  <si>
    <t>CUST7717</t>
  </si>
  <si>
    <t>AGT134</t>
  </si>
  <si>
    <t>TID837021</t>
  </si>
  <si>
    <t>CUST4062</t>
  </si>
  <si>
    <t>TID974599</t>
  </si>
  <si>
    <t>CUST8891</t>
  </si>
  <si>
    <t>AGT237</t>
  </si>
  <si>
    <t>TID803228</t>
  </si>
  <si>
    <t>CUST5102</t>
  </si>
  <si>
    <t>TID452239</t>
  </si>
  <si>
    <t>CUST4330</t>
  </si>
  <si>
    <t>AGT210</t>
  </si>
  <si>
    <t>TID269816</t>
  </si>
  <si>
    <t>CUST7037</t>
  </si>
  <si>
    <t>AGT530</t>
  </si>
  <si>
    <t>TID982564</t>
  </si>
  <si>
    <t>CUST5608</t>
  </si>
  <si>
    <t>AGT415</t>
  </si>
  <si>
    <t>TID504881</t>
  </si>
  <si>
    <t>CUST3011</t>
  </si>
  <si>
    <t>AGT702</t>
  </si>
  <si>
    <t>TID951692</t>
  </si>
  <si>
    <t>CUST4620</t>
  </si>
  <si>
    <t>TID788948</t>
  </si>
  <si>
    <t>AGT167</t>
  </si>
  <si>
    <t>TID686472</t>
  </si>
  <si>
    <t>CUST2609</t>
  </si>
  <si>
    <t>TID980562</t>
  </si>
  <si>
    <t>CUST5670</t>
  </si>
  <si>
    <t>AGT434</t>
  </si>
  <si>
    <t>TID629347</t>
  </si>
  <si>
    <t>TID855509</t>
  </si>
  <si>
    <t>CUST2221</t>
  </si>
  <si>
    <t>AGT311</t>
  </si>
  <si>
    <t>TID196523</t>
  </si>
  <si>
    <t>CUST5655</t>
  </si>
  <si>
    <t>AGT852</t>
  </si>
  <si>
    <t>TID598508</t>
  </si>
  <si>
    <t>CUST7562</t>
  </si>
  <si>
    <t>AGT701</t>
  </si>
  <si>
    <t>TID113171</t>
  </si>
  <si>
    <t>CUST1470</t>
  </si>
  <si>
    <t>AGT824</t>
  </si>
  <si>
    <t>TID538907</t>
  </si>
  <si>
    <t>CUST6641</t>
  </si>
  <si>
    <t>TID931916</t>
  </si>
  <si>
    <t>CUST4926</t>
  </si>
  <si>
    <t>AGT959</t>
  </si>
  <si>
    <t>TID922219</t>
  </si>
  <si>
    <t>CUST1918</t>
  </si>
  <si>
    <t>TID200378</t>
  </si>
  <si>
    <t>CUST9171</t>
  </si>
  <si>
    <t>TID662794</t>
  </si>
  <si>
    <t>TID337778</t>
  </si>
  <si>
    <t>CUST8432</t>
  </si>
  <si>
    <t>AGT254</t>
  </si>
  <si>
    <t>TID330270</t>
  </si>
  <si>
    <t>CUST9890</t>
  </si>
  <si>
    <t>TID718829</t>
  </si>
  <si>
    <t>CUST7624</t>
  </si>
  <si>
    <t>TID751521</t>
  </si>
  <si>
    <t>AGT166</t>
  </si>
  <si>
    <t>TID920542</t>
  </si>
  <si>
    <t>CUST4102</t>
  </si>
  <si>
    <t>AGT800</t>
  </si>
  <si>
    <t>TID444412</t>
  </si>
  <si>
    <t>CUST4473</t>
  </si>
  <si>
    <t>TID501623</t>
  </si>
  <si>
    <t>CUST7796</t>
  </si>
  <si>
    <t>TID837419</t>
  </si>
  <si>
    <t>CUST7393</t>
  </si>
  <si>
    <t>TID558286</t>
  </si>
  <si>
    <t>CUST1349</t>
  </si>
  <si>
    <t>TID713730</t>
  </si>
  <si>
    <t>CUST9583</t>
  </si>
  <si>
    <t>TID404421</t>
  </si>
  <si>
    <t>CUST9931</t>
  </si>
  <si>
    <t>TID106691</t>
  </si>
  <si>
    <t>CUST2433</t>
  </si>
  <si>
    <t>AGT297</t>
  </si>
  <si>
    <t>TID750370</t>
  </si>
  <si>
    <t>CUST1036</t>
  </si>
  <si>
    <t>TID773540</t>
  </si>
  <si>
    <t>CUST6943</t>
  </si>
  <si>
    <t>AGT849</t>
  </si>
  <si>
    <t>TID416301</t>
  </si>
  <si>
    <t>CUST3305</t>
  </si>
  <si>
    <t>AGT107</t>
  </si>
  <si>
    <t>TID275470</t>
  </si>
  <si>
    <t>CUST6949</t>
  </si>
  <si>
    <t>TID703550</t>
  </si>
  <si>
    <t>CUST6147</t>
  </si>
  <si>
    <t>AGT348</t>
  </si>
  <si>
    <t>TID219743</t>
  </si>
  <si>
    <t>CUST5977</t>
  </si>
  <si>
    <t>AGT874</t>
  </si>
  <si>
    <t>TID728465</t>
  </si>
  <si>
    <t>CUST2425</t>
  </si>
  <si>
    <t>AGT144</t>
  </si>
  <si>
    <t>TID962370</t>
  </si>
  <si>
    <t>CUST8033</t>
  </si>
  <si>
    <t>AGT802</t>
  </si>
  <si>
    <t>TID330886</t>
  </si>
  <si>
    <t>CUST1428</t>
  </si>
  <si>
    <t>TID256368</t>
  </si>
  <si>
    <t>CUST1391</t>
  </si>
  <si>
    <t>AGT556</t>
  </si>
  <si>
    <t>TID159205</t>
  </si>
  <si>
    <t>CUST8027</t>
  </si>
  <si>
    <t>AGT597</t>
  </si>
  <si>
    <t>TID280460</t>
  </si>
  <si>
    <t>CUST9909</t>
  </si>
  <si>
    <t>TID513598</t>
  </si>
  <si>
    <t>CUST8048</t>
  </si>
  <si>
    <t>AGT283</t>
  </si>
  <si>
    <t>TID750719</t>
  </si>
  <si>
    <t>CUST9682</t>
  </si>
  <si>
    <t>TID922782</t>
  </si>
  <si>
    <t>CUST4395</t>
  </si>
  <si>
    <t>TID638103</t>
  </si>
  <si>
    <t>CUST4662</t>
  </si>
  <si>
    <t>AGT755</t>
  </si>
  <si>
    <t>TID487373</t>
  </si>
  <si>
    <t>CUST4221</t>
  </si>
  <si>
    <t>TID167978</t>
  </si>
  <si>
    <t>CUST3413</t>
  </si>
  <si>
    <t>TID532473</t>
  </si>
  <si>
    <t>CUST1189</t>
  </si>
  <si>
    <t>AGT455</t>
  </si>
  <si>
    <t>TID123557</t>
  </si>
  <si>
    <t>CUST2481</t>
  </si>
  <si>
    <t>TID966372</t>
  </si>
  <si>
    <t>CUST3164</t>
  </si>
  <si>
    <t>AGT942</t>
  </si>
  <si>
    <t>TID334267</t>
  </si>
  <si>
    <t>CUST5736</t>
  </si>
  <si>
    <t>TID360866</t>
  </si>
  <si>
    <t>CUST3504</t>
  </si>
  <si>
    <t>AGT433</t>
  </si>
  <si>
    <t>TID265329</t>
  </si>
  <si>
    <t>CUST8494</t>
  </si>
  <si>
    <t>AGT595</t>
  </si>
  <si>
    <t>TID662852</t>
  </si>
  <si>
    <t>CUST5041</t>
  </si>
  <si>
    <t>TID637493</t>
  </si>
  <si>
    <t>CUST6485</t>
  </si>
  <si>
    <t>AGT775</t>
  </si>
  <si>
    <t>TID728071</t>
  </si>
  <si>
    <t>CUST3745</t>
  </si>
  <si>
    <t>AGT378</t>
  </si>
  <si>
    <t>TID702804</t>
  </si>
  <si>
    <t>CUST6144</t>
  </si>
  <si>
    <t>TID566342</t>
  </si>
  <si>
    <t>CUST9306</t>
  </si>
  <si>
    <t>TID565843</t>
  </si>
  <si>
    <t>CUST4509</t>
  </si>
  <si>
    <t>TID709226</t>
  </si>
  <si>
    <t>CUST9043</t>
  </si>
  <si>
    <t>AGT110</t>
  </si>
  <si>
    <t>TID713011</t>
  </si>
  <si>
    <t>TID335234</t>
  </si>
  <si>
    <t>CUST3631</t>
  </si>
  <si>
    <t>TID357409</t>
  </si>
  <si>
    <t>CUST7659</t>
  </si>
  <si>
    <t>TID206247</t>
  </si>
  <si>
    <t>CUST8121</t>
  </si>
  <si>
    <t>AGT825</t>
  </si>
  <si>
    <t>TID667589</t>
  </si>
  <si>
    <t>CUST1671</t>
  </si>
  <si>
    <t>AGT503</t>
  </si>
  <si>
    <t>TID737778</t>
  </si>
  <si>
    <t>CUST4362</t>
  </si>
  <si>
    <t>AGT633</t>
  </si>
  <si>
    <t>TID669064</t>
  </si>
  <si>
    <t>CUST3208</t>
  </si>
  <si>
    <t>AGT625</t>
  </si>
  <si>
    <t>TID898443</t>
  </si>
  <si>
    <t>CUST3881</t>
  </si>
  <si>
    <t>AGT281</t>
  </si>
  <si>
    <t>TID347867</t>
  </si>
  <si>
    <t>CUST2829</t>
  </si>
  <si>
    <t>AGT978</t>
  </si>
  <si>
    <t>TID947814</t>
  </si>
  <si>
    <t>CUST5324</t>
  </si>
  <si>
    <t>TID993026</t>
  </si>
  <si>
    <t>CUST2391</t>
  </si>
  <si>
    <t>AGT949</t>
  </si>
  <si>
    <t>TID941788</t>
  </si>
  <si>
    <t>CUST2579</t>
  </si>
  <si>
    <t>TID501090</t>
  </si>
  <si>
    <t>CUST1742</t>
  </si>
  <si>
    <t>TID235545</t>
  </si>
  <si>
    <t>CUST2996</t>
  </si>
  <si>
    <t>TID524176</t>
  </si>
  <si>
    <t>CUST3039</t>
  </si>
  <si>
    <t>AGT309</t>
  </si>
  <si>
    <t>TID575326</t>
  </si>
  <si>
    <t>CUST6457</t>
  </si>
  <si>
    <t>AGT453</t>
  </si>
  <si>
    <t>TID901995</t>
  </si>
  <si>
    <t>CUST2849</t>
  </si>
  <si>
    <t>TID896250</t>
  </si>
  <si>
    <t>CUST7477</t>
  </si>
  <si>
    <t>AGT803</t>
  </si>
  <si>
    <t>TID769684</t>
  </si>
  <si>
    <t>CUST7109</t>
  </si>
  <si>
    <t>TID696588</t>
  </si>
  <si>
    <t>CUST7940</t>
  </si>
  <si>
    <t>AGT381</t>
  </si>
  <si>
    <t>TID342670</t>
  </si>
  <si>
    <t>CUST6502</t>
  </si>
  <si>
    <t>AGT894</t>
  </si>
  <si>
    <t>TID220121</t>
  </si>
  <si>
    <t>CUST4402</t>
  </si>
  <si>
    <t>AGT601</t>
  </si>
  <si>
    <t>TID981110</t>
  </si>
  <si>
    <t>CUST6793</t>
  </si>
  <si>
    <t>TID275585</t>
  </si>
  <si>
    <t>CUST4255</t>
  </si>
  <si>
    <t>TID265390</t>
  </si>
  <si>
    <t>CUST5453</t>
  </si>
  <si>
    <t>AGT822</t>
  </si>
  <si>
    <t>TID644315</t>
  </si>
  <si>
    <t>CUST6680</t>
  </si>
  <si>
    <t>AGT388</t>
  </si>
  <si>
    <t>TID403987</t>
  </si>
  <si>
    <t>CUST5564</t>
  </si>
  <si>
    <t>TID452279</t>
  </si>
  <si>
    <t>CUST5431</t>
  </si>
  <si>
    <t>TID653230</t>
  </si>
  <si>
    <t>CUST4156</t>
  </si>
  <si>
    <t>TID157757</t>
  </si>
  <si>
    <t>CUST7315</t>
  </si>
  <si>
    <t>TID691098</t>
  </si>
  <si>
    <t>CUST6460</t>
  </si>
  <si>
    <t>AGT900</t>
  </si>
  <si>
    <t>TID969297</t>
  </si>
  <si>
    <t>CUST6480</t>
  </si>
  <si>
    <t>AGT492</t>
  </si>
  <si>
    <t>TID536646</t>
  </si>
  <si>
    <t>CUST3712</t>
  </si>
  <si>
    <t>TID524794</t>
  </si>
  <si>
    <t>CUST2061</t>
  </si>
  <si>
    <t>AGT620</t>
  </si>
  <si>
    <t>TID921175</t>
  </si>
  <si>
    <t>CUST3719</t>
  </si>
  <si>
    <t>TID784862</t>
  </si>
  <si>
    <t>CUST4460</t>
  </si>
  <si>
    <t>AGT752</t>
  </si>
  <si>
    <t>TID583438</t>
  </si>
  <si>
    <t>CUST2830</t>
  </si>
  <si>
    <t>TID936290</t>
  </si>
  <si>
    <t>CUST6888</t>
  </si>
  <si>
    <t>AGT150</t>
  </si>
  <si>
    <t>TID841988</t>
  </si>
  <si>
    <t>CUST8965</t>
  </si>
  <si>
    <t>AGT132</t>
  </si>
  <si>
    <t>TID943191</t>
  </si>
  <si>
    <t>CUST6090</t>
  </si>
  <si>
    <t>TID103615</t>
  </si>
  <si>
    <t>CUST5406</t>
  </si>
  <si>
    <t>AGT727</t>
  </si>
  <si>
    <t>TID647627</t>
  </si>
  <si>
    <t>CUST9017</t>
  </si>
  <si>
    <t>AGT417</t>
  </si>
  <si>
    <t>TID209062</t>
  </si>
  <si>
    <t>CUST6563</t>
  </si>
  <si>
    <t>TID797253</t>
  </si>
  <si>
    <t>CUST1776</t>
  </si>
  <si>
    <t>TID628902</t>
  </si>
  <si>
    <t>CUST7502</t>
  </si>
  <si>
    <t>AGT960</t>
  </si>
  <si>
    <t>TID385248</t>
  </si>
  <si>
    <t>CUST2872</t>
  </si>
  <si>
    <t>TID580843</t>
  </si>
  <si>
    <t>CUST7708</t>
  </si>
  <si>
    <t>AGT364</t>
  </si>
  <si>
    <t>TID493937</t>
  </si>
  <si>
    <t>CUST9028</t>
  </si>
  <si>
    <t>TID304605</t>
  </si>
  <si>
    <t>TID537195</t>
  </si>
  <si>
    <t>CUST1568</t>
  </si>
  <si>
    <t>TID187087</t>
  </si>
  <si>
    <t>CUST3133</t>
  </si>
  <si>
    <t>AGT831</t>
  </si>
  <si>
    <t>TID379328</t>
  </si>
  <si>
    <t>TID955267</t>
  </si>
  <si>
    <t>TID137780</t>
  </si>
  <si>
    <t>CUST4433</t>
  </si>
  <si>
    <t>TID260691</t>
  </si>
  <si>
    <t>CUST5765</t>
  </si>
  <si>
    <t>AGT131</t>
  </si>
  <si>
    <t>TID473656</t>
  </si>
  <si>
    <t>CUST9156</t>
  </si>
  <si>
    <t>AGT893</t>
  </si>
  <si>
    <t>TID103036</t>
  </si>
  <si>
    <t>CUST6960</t>
  </si>
  <si>
    <t>AGT209</t>
  </si>
  <si>
    <t>TID813971</t>
  </si>
  <si>
    <t>CUST1415</t>
  </si>
  <si>
    <t>AGT808</t>
  </si>
  <si>
    <t>TID890896</t>
  </si>
  <si>
    <t>CUST3911</t>
  </si>
  <si>
    <t>TID766230</t>
  </si>
  <si>
    <t>TID692048</t>
  </si>
  <si>
    <t>CUST8665</t>
  </si>
  <si>
    <t>TID505771</t>
  </si>
  <si>
    <t>CUST5942</t>
  </si>
  <si>
    <t>TID389371</t>
  </si>
  <si>
    <t>CUST6657</t>
  </si>
  <si>
    <t>AGT844</t>
  </si>
  <si>
    <t>TID587669</t>
  </si>
  <si>
    <t>CUST4851</t>
  </si>
  <si>
    <t>TID383846</t>
  </si>
  <si>
    <t>CUST7294</t>
  </si>
  <si>
    <t>TID145024</t>
  </si>
  <si>
    <t>CUST2127</t>
  </si>
  <si>
    <t>TID712303</t>
  </si>
  <si>
    <t>CUST4675</t>
  </si>
  <si>
    <t>TID270362</t>
  </si>
  <si>
    <t>TID802308</t>
  </si>
  <si>
    <t>CUST8400</t>
  </si>
  <si>
    <t>TID353117</t>
  </si>
  <si>
    <t>CUST8328</t>
  </si>
  <si>
    <t>TID163820</t>
  </si>
  <si>
    <t>CUST7172</t>
  </si>
  <si>
    <t>TID958472</t>
  </si>
  <si>
    <t>CUST7972</t>
  </si>
  <si>
    <t>AGT596</t>
  </si>
  <si>
    <t>TID478621</t>
  </si>
  <si>
    <t>CUST6501</t>
  </si>
  <si>
    <t>AGT688</t>
  </si>
  <si>
    <t>TID826352</t>
  </si>
  <si>
    <t>CUST5261</t>
  </si>
  <si>
    <t>TID486571</t>
  </si>
  <si>
    <t>CUST3028</t>
  </si>
  <si>
    <t>AGT212</t>
  </si>
  <si>
    <t>TID420293</t>
  </si>
  <si>
    <t>CUST9360</t>
  </si>
  <si>
    <t>AGT911</t>
  </si>
  <si>
    <t>TID461738</t>
  </si>
  <si>
    <t>CUST5313</t>
  </si>
  <si>
    <t>TID578857</t>
  </si>
  <si>
    <t>CUST9644</t>
  </si>
  <si>
    <t>TID988231</t>
  </si>
  <si>
    <t>CUST6078</t>
  </si>
  <si>
    <t>TID190375</t>
  </si>
  <si>
    <t>CUST6075</t>
  </si>
  <si>
    <t>AGT269</t>
  </si>
  <si>
    <t>TID169616</t>
  </si>
  <si>
    <t>CUST2551</t>
  </si>
  <si>
    <t>TID578362</t>
  </si>
  <si>
    <t>CUST9792</t>
  </si>
  <si>
    <t>TID207382</t>
  </si>
  <si>
    <t>CUST1502</t>
  </si>
  <si>
    <t>AGT112</t>
  </si>
  <si>
    <t>TID893152</t>
  </si>
  <si>
    <t>TID653063</t>
  </si>
  <si>
    <t>CUST5252</t>
  </si>
  <si>
    <t>TID332597</t>
  </si>
  <si>
    <t>CUST7184</t>
  </si>
  <si>
    <t>AGT286</t>
  </si>
  <si>
    <t>TID823338</t>
  </si>
  <si>
    <t>CUST4984</t>
  </si>
  <si>
    <t>AGT851</t>
  </si>
  <si>
    <t>TID712817</t>
  </si>
  <si>
    <t>CUST1898</t>
  </si>
  <si>
    <t>AGT828</t>
  </si>
  <si>
    <t>TID378352</t>
  </si>
  <si>
    <t>CUST9231</t>
  </si>
  <si>
    <t>AGT427</t>
  </si>
  <si>
    <t>TID589400</t>
  </si>
  <si>
    <t>CUST2291</t>
  </si>
  <si>
    <t>AGT485</t>
  </si>
  <si>
    <t>TID467140</t>
  </si>
  <si>
    <t>CUST4849</t>
  </si>
  <si>
    <t>TID837095</t>
  </si>
  <si>
    <t>AGT490</t>
  </si>
  <si>
    <t>TID684807</t>
  </si>
  <si>
    <t>CUST5958</t>
  </si>
  <si>
    <t>AGT512</t>
  </si>
  <si>
    <t>TID190219</t>
  </si>
  <si>
    <t>CUST5787</t>
  </si>
  <si>
    <t>TID566365</t>
  </si>
  <si>
    <t>CUST7150</t>
  </si>
  <si>
    <t>TID870739</t>
  </si>
  <si>
    <t>CUST7980</t>
  </si>
  <si>
    <t>TID210924</t>
  </si>
  <si>
    <t>CUST3135</t>
  </si>
  <si>
    <t>AGT772</t>
  </si>
  <si>
    <t>TID589030</t>
  </si>
  <si>
    <t>CUST3517</t>
  </si>
  <si>
    <t>TID877510</t>
  </si>
  <si>
    <t>CUST3778</t>
  </si>
  <si>
    <t>TID255586</t>
  </si>
  <si>
    <t>CUST4321</t>
  </si>
  <si>
    <t>TID633746</t>
  </si>
  <si>
    <t>CUST4942</t>
  </si>
  <si>
    <t>AGT523</t>
  </si>
  <si>
    <t>TID791838</t>
  </si>
  <si>
    <t>CUST1451</t>
  </si>
  <si>
    <t>AGT603</t>
  </si>
  <si>
    <t>TID509468</t>
  </si>
  <si>
    <t>CUST8253</t>
  </si>
  <si>
    <t>AGT671</t>
  </si>
  <si>
    <t>TID913904</t>
  </si>
  <si>
    <t>CUST5631</t>
  </si>
  <si>
    <t>TID977992</t>
  </si>
  <si>
    <t>CUST1229</t>
  </si>
  <si>
    <t>AGT225</t>
  </si>
  <si>
    <t>TID298550</t>
  </si>
  <si>
    <t>TID836385</t>
  </si>
  <si>
    <t>CUST2617</t>
  </si>
  <si>
    <t>TID322049</t>
  </si>
  <si>
    <t>CUST7409</t>
  </si>
  <si>
    <t>AGT101</t>
  </si>
  <si>
    <t>TID302633</t>
  </si>
  <si>
    <t>CUST1256</t>
  </si>
  <si>
    <t>TID826376</t>
  </si>
  <si>
    <t>AGT520</t>
  </si>
  <si>
    <t>TID174616</t>
  </si>
  <si>
    <t>CUST8366</t>
  </si>
  <si>
    <t>TID587985</t>
  </si>
  <si>
    <t>CUST1321</t>
  </si>
  <si>
    <t>TID416488</t>
  </si>
  <si>
    <t>CUST8780</t>
  </si>
  <si>
    <t>AGT961</t>
  </si>
  <si>
    <t>TID939171</t>
  </si>
  <si>
    <t>CUST9266</t>
  </si>
  <si>
    <t>TID941677</t>
  </si>
  <si>
    <t>AGT346</t>
  </si>
  <si>
    <t>TID152440</t>
  </si>
  <si>
    <t>CUST4511</t>
  </si>
  <si>
    <t>TID456060</t>
  </si>
  <si>
    <t>CUST8616</t>
  </si>
  <si>
    <t>TID222495</t>
  </si>
  <si>
    <t>AGT287</t>
  </si>
  <si>
    <t>TID262166</t>
  </si>
  <si>
    <t>CUST7289</t>
  </si>
  <si>
    <t>TID994293</t>
  </si>
  <si>
    <t>CUST7917</t>
  </si>
  <si>
    <t>AGT652</t>
  </si>
  <si>
    <t>TID954271</t>
  </si>
  <si>
    <t>CUST2165</t>
  </si>
  <si>
    <t>AGT259</t>
  </si>
  <si>
    <t>TID973357</t>
  </si>
  <si>
    <t>CUST9941</t>
  </si>
  <si>
    <t>TID794137</t>
  </si>
  <si>
    <t>CUST1047</t>
  </si>
  <si>
    <t>AGT402</t>
  </si>
  <si>
    <t>TID124119</t>
  </si>
  <si>
    <t>CUST3113</t>
  </si>
  <si>
    <t>AGT355</t>
  </si>
  <si>
    <t>TID877293</t>
  </si>
  <si>
    <t>CUST2991</t>
  </si>
  <si>
    <t>TID269020</t>
  </si>
  <si>
    <t>TID533170</t>
  </si>
  <si>
    <t>CUST1179</t>
  </si>
  <si>
    <t>AGT867</t>
  </si>
  <si>
    <t>TID832699</t>
  </si>
  <si>
    <t>TID747178</t>
  </si>
  <si>
    <t>CUST4946</t>
  </si>
  <si>
    <t>TID269323</t>
  </si>
  <si>
    <t>CUST7049</t>
  </si>
  <si>
    <t>AGT280</t>
  </si>
  <si>
    <t>TID965461</t>
  </si>
  <si>
    <t>CUST3174</t>
  </si>
  <si>
    <t>TID221377</t>
  </si>
  <si>
    <t>CUST6099</t>
  </si>
  <si>
    <t>AGT709</t>
  </si>
  <si>
    <t>TID933453</t>
  </si>
  <si>
    <t>CUST2814</t>
  </si>
  <si>
    <t>TID366483</t>
  </si>
  <si>
    <t>CUST8051</t>
  </si>
  <si>
    <t>TID391209</t>
  </si>
  <si>
    <t>CUST7749</t>
  </si>
  <si>
    <t>TID568279</t>
  </si>
  <si>
    <t>CUST5459</t>
  </si>
  <si>
    <t>AGT873</t>
  </si>
  <si>
    <t>TID167521</t>
  </si>
  <si>
    <t>CUST1598</t>
  </si>
  <si>
    <t>TID398163</t>
  </si>
  <si>
    <t>AGT467</t>
  </si>
  <si>
    <t>TID464394</t>
  </si>
  <si>
    <t>TID600182</t>
  </si>
  <si>
    <t>CUST8989</t>
  </si>
  <si>
    <t>AGT564</t>
  </si>
  <si>
    <t>TID184323</t>
  </si>
  <si>
    <t>CUST7033</t>
  </si>
  <si>
    <t>TID360645</t>
  </si>
  <si>
    <t>CUST7722</t>
  </si>
  <si>
    <t>TID910179</t>
  </si>
  <si>
    <t>CUST3203</t>
  </si>
  <si>
    <t>TID510814</t>
  </si>
  <si>
    <t>CUST9484</t>
  </si>
  <si>
    <t>TID137539</t>
  </si>
  <si>
    <t>TID776012</t>
  </si>
  <si>
    <t>CUST3806</t>
  </si>
  <si>
    <t>TID861812</t>
  </si>
  <si>
    <t>CUST7392</t>
  </si>
  <si>
    <t>AGT997</t>
  </si>
  <si>
    <t>TID588464</t>
  </si>
  <si>
    <t>CUST4970</t>
  </si>
  <si>
    <t>TID314843</t>
  </si>
  <si>
    <t>CUST9610</t>
  </si>
  <si>
    <t>AGT580</t>
  </si>
  <si>
    <t>TID807248</t>
  </si>
  <si>
    <t>CUST7180</t>
  </si>
  <si>
    <t>TID352581</t>
  </si>
  <si>
    <t>CUST4585</t>
  </si>
  <si>
    <t>AGT937</t>
  </si>
  <si>
    <t>TID973757</t>
  </si>
  <si>
    <t>CUST2679</t>
  </si>
  <si>
    <t>AGT994</t>
  </si>
  <si>
    <t>TID408565</t>
  </si>
  <si>
    <t>CUST3992</t>
  </si>
  <si>
    <t>AGT605</t>
  </si>
  <si>
    <t>TID645215</t>
  </si>
  <si>
    <t>CUST7428</t>
  </si>
  <si>
    <t>AGT185</t>
  </si>
  <si>
    <t>TID851292</t>
  </si>
  <si>
    <t>CUST1209</t>
  </si>
  <si>
    <t>TID382168</t>
  </si>
  <si>
    <t>CUST3740</t>
  </si>
  <si>
    <t>TID430867</t>
  </si>
  <si>
    <t>CUST1222</t>
  </si>
  <si>
    <t>TID145722</t>
  </si>
  <si>
    <t>CUST1811</t>
  </si>
  <si>
    <t>AGT950</t>
  </si>
  <si>
    <t>TID644408</t>
  </si>
  <si>
    <t>CUST3907</t>
  </si>
  <si>
    <t>TID201831</t>
  </si>
  <si>
    <t>CUST8499</t>
  </si>
  <si>
    <t>TID682588</t>
  </si>
  <si>
    <t>CUST2843</t>
  </si>
  <si>
    <t>TID298753</t>
  </si>
  <si>
    <t>CUST7388</t>
  </si>
  <si>
    <t>TID736375</t>
  </si>
  <si>
    <t>CUST1461</t>
  </si>
  <si>
    <t>AGT250</t>
  </si>
  <si>
    <t>TID327678</t>
  </si>
  <si>
    <t>CUST7178</t>
  </si>
  <si>
    <t>TID662688</t>
  </si>
  <si>
    <t>TID239453</t>
  </si>
  <si>
    <t>CUST5955</t>
  </si>
  <si>
    <t>TID828222</t>
  </si>
  <si>
    <t>CUST3759</t>
  </si>
  <si>
    <t>TID191382</t>
  </si>
  <si>
    <t>CUST3070</t>
  </si>
  <si>
    <t>AGT352</t>
  </si>
  <si>
    <t>TID392132</t>
  </si>
  <si>
    <t>CUST8986</t>
  </si>
  <si>
    <t>AGT835</t>
  </si>
  <si>
    <t>TID578823</t>
  </si>
  <si>
    <t>CUST7548</t>
  </si>
  <si>
    <t>AGT395</t>
  </si>
  <si>
    <t>TID793294</t>
  </si>
  <si>
    <t>CUST1238</t>
  </si>
  <si>
    <t>TID907530</t>
  </si>
  <si>
    <t>TID200308</t>
  </si>
  <si>
    <t>CUST3858</t>
  </si>
  <si>
    <t>AGT827</t>
  </si>
  <si>
    <t>TID766827</t>
  </si>
  <si>
    <t>CUST1784</t>
  </si>
  <si>
    <t>TID309729</t>
  </si>
  <si>
    <t>CUST2202</t>
  </si>
  <si>
    <t>TID885171</t>
  </si>
  <si>
    <t>CUST4184</t>
  </si>
  <si>
    <t>TID975768</t>
  </si>
  <si>
    <t>CUST5981</t>
  </si>
  <si>
    <t>TID816005</t>
  </si>
  <si>
    <t>CUST5510</t>
  </si>
  <si>
    <t>AGT574</t>
  </si>
  <si>
    <t>TID474773</t>
  </si>
  <si>
    <t>CUST8484</t>
  </si>
  <si>
    <t>TID955930</t>
  </si>
  <si>
    <t>CUST4450</t>
  </si>
  <si>
    <t>TID398336</t>
  </si>
  <si>
    <t>TID534697</t>
  </si>
  <si>
    <t>CUST5089</t>
  </si>
  <si>
    <t>TID642720</t>
  </si>
  <si>
    <t>CUST5118</t>
  </si>
  <si>
    <t>TID847973</t>
  </si>
  <si>
    <t>CUST4817</t>
  </si>
  <si>
    <t>AGT452</t>
  </si>
  <si>
    <t>TID593792</t>
  </si>
  <si>
    <t>CUST2838</t>
  </si>
  <si>
    <t>AGT408</t>
  </si>
  <si>
    <t>TID296846</t>
  </si>
  <si>
    <t>CUST6996</t>
  </si>
  <si>
    <t>TID916050</t>
  </si>
  <si>
    <t>CUST3830</t>
  </si>
  <si>
    <t>AGT285</t>
  </si>
  <si>
    <t>TID356495</t>
  </si>
  <si>
    <t>CUST7492</t>
  </si>
  <si>
    <t>AGT765</t>
  </si>
  <si>
    <t>TID159233</t>
  </si>
  <si>
    <t>CUST7678</t>
  </si>
  <si>
    <t>AGT953</t>
  </si>
  <si>
    <t>TID310166</t>
  </si>
  <si>
    <t>CUST1195</t>
  </si>
  <si>
    <t>TID802523</t>
  </si>
  <si>
    <t>CUST4120</t>
  </si>
  <si>
    <t>AGT714</t>
  </si>
  <si>
    <t>TID557472</t>
  </si>
  <si>
    <t>CUST1147</t>
  </si>
  <si>
    <t>TID664186</t>
  </si>
  <si>
    <t>CUST2031</t>
  </si>
  <si>
    <t>TID195498</t>
  </si>
  <si>
    <t>CUST9016</t>
  </si>
  <si>
    <t>AGT713</t>
  </si>
  <si>
    <t>TID291476</t>
  </si>
  <si>
    <t>CUST2216</t>
  </si>
  <si>
    <t>AGT783</t>
  </si>
  <si>
    <t>TID668242</t>
  </si>
  <si>
    <t>CUST8874</t>
  </si>
  <si>
    <t>AGT686</t>
  </si>
  <si>
    <t>TID473297</t>
  </si>
  <si>
    <t>CUST5073</t>
  </si>
  <si>
    <t>TID513251</t>
  </si>
  <si>
    <t>CUST3578</t>
  </si>
  <si>
    <t>AGT397</t>
  </si>
  <si>
    <t>TID305309</t>
  </si>
  <si>
    <t>TID772367</t>
  </si>
  <si>
    <t>CUST5974</t>
  </si>
  <si>
    <t>AGT602</t>
  </si>
  <si>
    <t>TID855048</t>
  </si>
  <si>
    <t>CUST2396</t>
  </si>
  <si>
    <t>AGT205</t>
  </si>
  <si>
    <t>TID583451</t>
  </si>
  <si>
    <t>CUST6952</t>
  </si>
  <si>
    <t>TID313614</t>
  </si>
  <si>
    <t>CUST3816</t>
  </si>
  <si>
    <t>AGT915</t>
  </si>
  <si>
    <t>TID508012</t>
  </si>
  <si>
    <t>CUST8029</t>
  </si>
  <si>
    <t>TID644898</t>
  </si>
  <si>
    <t>CUST5688</t>
  </si>
  <si>
    <t>AGT902</t>
  </si>
  <si>
    <t>TID958893</t>
  </si>
  <si>
    <t>CUST3811</t>
  </si>
  <si>
    <t>TID117313</t>
  </si>
  <si>
    <t>CUST2054</t>
  </si>
  <si>
    <t>TID772607</t>
  </si>
  <si>
    <t>CUST2448</t>
  </si>
  <si>
    <t>AGT464</t>
  </si>
  <si>
    <t>TID767046</t>
  </si>
  <si>
    <t>CUST7723</t>
  </si>
  <si>
    <t>TID253810</t>
  </si>
  <si>
    <t>CUST2584</t>
  </si>
  <si>
    <t>AGT777</t>
  </si>
  <si>
    <t>TID570974</t>
  </si>
  <si>
    <t>CUST3961</t>
  </si>
  <si>
    <t>TID665499</t>
  </si>
  <si>
    <t>CUST3606</t>
  </si>
  <si>
    <t>TID591717</t>
  </si>
  <si>
    <t>CUST9515</t>
  </si>
  <si>
    <t>TID671782</t>
  </si>
  <si>
    <t>CUST4685</t>
  </si>
  <si>
    <t>TID633055</t>
  </si>
  <si>
    <t>CUST1177</t>
  </si>
  <si>
    <t>TID695361</t>
  </si>
  <si>
    <t>CUST8591</t>
  </si>
  <si>
    <t>TID240807</t>
  </si>
  <si>
    <t>CUST7134</t>
  </si>
  <si>
    <t>TID683183</t>
  </si>
  <si>
    <t>CUST9155</t>
  </si>
  <si>
    <t>AGT589</t>
  </si>
  <si>
    <t>TID822015</t>
  </si>
  <si>
    <t>CUST2779</t>
  </si>
  <si>
    <t>TID239424</t>
  </si>
  <si>
    <t>CUST1287</t>
  </si>
  <si>
    <t>TID452787</t>
  </si>
  <si>
    <t>CUST3833</t>
  </si>
  <si>
    <t>AGT673</t>
  </si>
  <si>
    <t>TID590504</t>
  </si>
  <si>
    <t>CUST4710</t>
  </si>
  <si>
    <t>TID981380</t>
  </si>
  <si>
    <t>CUST8408</t>
  </si>
  <si>
    <t>TID467114</t>
  </si>
  <si>
    <t>CUST2509</t>
  </si>
  <si>
    <t>AGT888</t>
  </si>
  <si>
    <t>TID481407</t>
  </si>
  <si>
    <t>CUST4789</t>
  </si>
  <si>
    <t>TID894332</t>
  </si>
  <si>
    <t>CUST4706</t>
  </si>
  <si>
    <t>TID120428</t>
  </si>
  <si>
    <t>CUST8401</t>
  </si>
  <si>
    <t>TID289555</t>
  </si>
  <si>
    <t>CUST9023</t>
  </si>
  <si>
    <t>TID639698</t>
  </si>
  <si>
    <t>CUST5232</t>
  </si>
  <si>
    <t>TID779513</t>
  </si>
  <si>
    <t>CUST4252</t>
  </si>
  <si>
    <t>TID209551</t>
  </si>
  <si>
    <t>CUST7241</t>
  </si>
  <si>
    <t>AGT121</t>
  </si>
  <si>
    <t>TID562819</t>
  </si>
  <si>
    <t>CUST3499</t>
  </si>
  <si>
    <t>TID971072</t>
  </si>
  <si>
    <t>CUST8993</t>
  </si>
  <si>
    <t>TID995727</t>
  </si>
  <si>
    <t>CUST5967</t>
  </si>
  <si>
    <t>TID718283</t>
  </si>
  <si>
    <t>CUST7058</t>
  </si>
  <si>
    <t>AGT698</t>
  </si>
  <si>
    <t>TID814526</t>
  </si>
  <si>
    <t>CUST2367</t>
  </si>
  <si>
    <t>TID456029</t>
  </si>
  <si>
    <t>CUST7746</t>
  </si>
  <si>
    <t>AGT113</t>
  </si>
  <si>
    <t>TID419191</t>
  </si>
  <si>
    <t>CUST7302</t>
  </si>
  <si>
    <t>AGT241</t>
  </si>
  <si>
    <t>TID262395</t>
  </si>
  <si>
    <t>CUST4078</t>
  </si>
  <si>
    <t>TID577755</t>
  </si>
  <si>
    <t>CUST1732</t>
  </si>
  <si>
    <t>AGT380</t>
  </si>
  <si>
    <t>TID188649</t>
  </si>
  <si>
    <t>CUST9256</t>
  </si>
  <si>
    <t>AGT899</t>
  </si>
  <si>
    <t>TID867711</t>
  </si>
  <si>
    <t>CUST9445</t>
  </si>
  <si>
    <t>TID614572</t>
  </si>
  <si>
    <t>CUST7615</t>
  </si>
  <si>
    <t>TID979162</t>
  </si>
  <si>
    <t>CUST5135</t>
  </si>
  <si>
    <t>TID106333</t>
  </si>
  <si>
    <t>CUST8805</t>
  </si>
  <si>
    <t>TID626948</t>
  </si>
  <si>
    <t>CUST8063</t>
  </si>
  <si>
    <t>AGT914</t>
  </si>
  <si>
    <t>TID842800</t>
  </si>
  <si>
    <t>CUST4377</t>
  </si>
  <si>
    <t>TID597783</t>
  </si>
  <si>
    <t>CUST8420</t>
  </si>
  <si>
    <t>AGT840</t>
  </si>
  <si>
    <t>TID847539</t>
  </si>
  <si>
    <t>CUST3492</t>
  </si>
  <si>
    <t>AGT501</t>
  </si>
  <si>
    <t>TID859904</t>
  </si>
  <si>
    <t>CUST2426</t>
  </si>
  <si>
    <t>AGT253</t>
  </si>
  <si>
    <t>TID945670</t>
  </si>
  <si>
    <t>CUST5182</t>
  </si>
  <si>
    <t>TID870411</t>
  </si>
  <si>
    <t>CUST8518</t>
  </si>
  <si>
    <t>AGT954</t>
  </si>
  <si>
    <t>TID630016</t>
  </si>
  <si>
    <t>CUST1509</t>
  </si>
  <si>
    <t>TID146747</t>
  </si>
  <si>
    <t>CUST6652</t>
  </si>
  <si>
    <t>TID756271</t>
  </si>
  <si>
    <t>CUST1155</t>
  </si>
  <si>
    <t>TID522040</t>
  </si>
  <si>
    <t>CUST4801</t>
  </si>
  <si>
    <t>AGT416</t>
  </si>
  <si>
    <t>TID576541</t>
  </si>
  <si>
    <t>CUST9780</t>
  </si>
  <si>
    <t>TID634516</t>
  </si>
  <si>
    <t>CUST6421</t>
  </si>
  <si>
    <t>TID155257</t>
  </si>
  <si>
    <t>CUST2164</t>
  </si>
  <si>
    <t>TID771118</t>
  </si>
  <si>
    <t>CUST5833</t>
  </si>
  <si>
    <t>TID713897</t>
  </si>
  <si>
    <t>CUST2264</t>
  </si>
  <si>
    <t>AGT987</t>
  </si>
  <si>
    <t>TID379424</t>
  </si>
  <si>
    <t>CUST2924</t>
  </si>
  <si>
    <t>TID367899</t>
  </si>
  <si>
    <t>CUST1372</t>
  </si>
  <si>
    <t>TID430283</t>
  </si>
  <si>
    <t>CUST7040</t>
  </si>
  <si>
    <t>AGT524</t>
  </si>
  <si>
    <t>TID647303</t>
  </si>
  <si>
    <t>CUST4392</t>
  </si>
  <si>
    <t>TID840918</t>
  </si>
  <si>
    <t>AGT448</t>
  </si>
  <si>
    <t>TID127213</t>
  </si>
  <si>
    <t>CUST5531</t>
  </si>
  <si>
    <t>TID249693</t>
  </si>
  <si>
    <t>CUST7573</t>
  </si>
  <si>
    <t>TID917203</t>
  </si>
  <si>
    <t>CUST9801</t>
  </si>
  <si>
    <t>AGT316</t>
  </si>
  <si>
    <t>TID608034</t>
  </si>
  <si>
    <t>CUST2851</t>
  </si>
  <si>
    <t>TID481911</t>
  </si>
  <si>
    <t>CUST2658</t>
  </si>
  <si>
    <t>TID668550</t>
  </si>
  <si>
    <t>CUST9297</t>
  </si>
  <si>
    <t>TID677969</t>
  </si>
  <si>
    <t>TID563192</t>
  </si>
  <si>
    <t>CUST3072</t>
  </si>
  <si>
    <t>AGT232</t>
  </si>
  <si>
    <t>TID167467</t>
  </si>
  <si>
    <t>CUST9344</t>
  </si>
  <si>
    <t>AGT622</t>
  </si>
  <si>
    <t>TID329322</t>
  </si>
  <si>
    <t>CUST2198</t>
  </si>
  <si>
    <t>AGT480</t>
  </si>
  <si>
    <t>TID379817</t>
  </si>
  <si>
    <t>CUST8981</t>
  </si>
  <si>
    <t>TID320491</t>
  </si>
  <si>
    <t>CUST4490</t>
  </si>
  <si>
    <t>TID482179</t>
  </si>
  <si>
    <t>CUST8511</t>
  </si>
  <si>
    <t>TID808300</t>
  </si>
  <si>
    <t>CUST7323</t>
  </si>
  <si>
    <t>TID757102</t>
  </si>
  <si>
    <t>CUST2518</t>
  </si>
  <si>
    <t>AGT543</t>
  </si>
  <si>
    <t>TID656155</t>
  </si>
  <si>
    <t>CUST7200</t>
  </si>
  <si>
    <t>TID305408</t>
  </si>
  <si>
    <t>TID220399</t>
  </si>
  <si>
    <t>CUST5178</t>
  </si>
  <si>
    <t>TID795299</t>
  </si>
  <si>
    <t>CUST3583</t>
  </si>
  <si>
    <t>TID894768</t>
  </si>
  <si>
    <t>CUST3400</t>
  </si>
  <si>
    <t>TID400226</t>
  </si>
  <si>
    <t>CUST2613</t>
  </si>
  <si>
    <t>TID932267</t>
  </si>
  <si>
    <t>CUST8852</t>
  </si>
  <si>
    <t>TID925936</t>
  </si>
  <si>
    <t>CUST8740</t>
  </si>
  <si>
    <t>TID167503</t>
  </si>
  <si>
    <t>CUST4813</t>
  </si>
  <si>
    <t>TID715530</t>
  </si>
  <si>
    <t>CUST5126</t>
  </si>
  <si>
    <t>TID245620</t>
  </si>
  <si>
    <t>CUST5598</t>
  </si>
  <si>
    <t>TID476993</t>
  </si>
  <si>
    <t>CUST6677</t>
  </si>
  <si>
    <t>AGT445</t>
  </si>
  <si>
    <t>TID826547</t>
  </si>
  <si>
    <t>CUST8391</t>
  </si>
  <si>
    <t>TID454459</t>
  </si>
  <si>
    <t>CUST6528</t>
  </si>
  <si>
    <t>AGT667</t>
  </si>
  <si>
    <t>TID786707</t>
  </si>
  <si>
    <t>CUST4103</t>
  </si>
  <si>
    <t>AGT842</t>
  </si>
  <si>
    <t>TID800526</t>
  </si>
  <si>
    <t>CUST5159</t>
  </si>
  <si>
    <t>TID223473</t>
  </si>
  <si>
    <t>CUST9735</t>
  </si>
  <si>
    <t>TID899700</t>
  </si>
  <si>
    <t>CUST6275</t>
  </si>
  <si>
    <t>TID512053</t>
  </si>
  <si>
    <t>CUST1190</t>
  </si>
  <si>
    <t>TID418165</t>
  </si>
  <si>
    <t>CUST9238</t>
  </si>
  <si>
    <t>TID375504</t>
  </si>
  <si>
    <t>CUST2759</t>
  </si>
  <si>
    <t>TID130618</t>
  </si>
  <si>
    <t>CUST6091</t>
  </si>
  <si>
    <t>TID109333</t>
  </si>
  <si>
    <t>CUST9311</t>
  </si>
  <si>
    <t>TID249277</t>
  </si>
  <si>
    <t>CUST4897</t>
  </si>
  <si>
    <t>TID570649</t>
  </si>
  <si>
    <t>CUST9483</t>
  </si>
  <si>
    <t>AGT171</t>
  </si>
  <si>
    <t>TID495685</t>
  </si>
  <si>
    <t>CUST6312</t>
  </si>
  <si>
    <t>AGT612</t>
  </si>
  <si>
    <t>TID699657</t>
  </si>
  <si>
    <t>AGT235</t>
  </si>
  <si>
    <t>TID890675</t>
  </si>
  <si>
    <t>CUST6423</t>
  </si>
  <si>
    <t>AGT820</t>
  </si>
  <si>
    <t>TID854441</t>
  </si>
  <si>
    <t>CUST6013</t>
  </si>
  <si>
    <t>TID704685</t>
  </si>
  <si>
    <t>TID836319</t>
  </si>
  <si>
    <t>CUST4746</t>
  </si>
  <si>
    <t>AGT199</t>
  </si>
  <si>
    <t>TID479159</t>
  </si>
  <si>
    <t>CUST6660</t>
  </si>
  <si>
    <t>TID309124</t>
  </si>
  <si>
    <t>CUST6534</t>
  </si>
  <si>
    <t>TID243752</t>
  </si>
  <si>
    <t>CUST4703</t>
  </si>
  <si>
    <t>TID709937</t>
  </si>
  <si>
    <t>CUST4969</t>
  </si>
  <si>
    <t>TID381490</t>
  </si>
  <si>
    <t>CUST7113</t>
  </si>
  <si>
    <t>TID464288</t>
  </si>
  <si>
    <t>CUST3512</t>
  </si>
  <si>
    <t>AGT600</t>
  </si>
  <si>
    <t>TID876702</t>
  </si>
  <si>
    <t>CUST9508</t>
  </si>
  <si>
    <t>AGT696</t>
  </si>
  <si>
    <t>TID581378</t>
  </si>
  <si>
    <t>CUST1241</t>
  </si>
  <si>
    <t>TID652140</t>
  </si>
  <si>
    <t>CUST5590</t>
  </si>
  <si>
    <t>TID908767</t>
  </si>
  <si>
    <t>CUST1031</t>
  </si>
  <si>
    <t>AGT481</t>
  </si>
  <si>
    <t>TID552518</t>
  </si>
  <si>
    <t>CUST8685</t>
  </si>
  <si>
    <t>TID479884</t>
  </si>
  <si>
    <t>CUST1350</t>
  </si>
  <si>
    <t>TID299648</t>
  </si>
  <si>
    <t>TID963133</t>
  </si>
  <si>
    <t>CUST3925</t>
  </si>
  <si>
    <t>TID985834</t>
  </si>
  <si>
    <t>CUST1267</t>
  </si>
  <si>
    <t>TID351671</t>
  </si>
  <si>
    <t>CUST6445</t>
  </si>
  <si>
    <t>AGT510</t>
  </si>
  <si>
    <t>TID827713</t>
  </si>
  <si>
    <t>CUST4138</t>
  </si>
  <si>
    <t>TID593929</t>
  </si>
  <si>
    <t>CUST9106</t>
  </si>
  <si>
    <t>TID829038</t>
  </si>
  <si>
    <t>CUST3790</t>
  </si>
  <si>
    <t>TID590921</t>
  </si>
  <si>
    <t>CUST5994</t>
  </si>
  <si>
    <t>TID705158</t>
  </si>
  <si>
    <t>CUST8880</t>
  </si>
  <si>
    <t>AGT546</t>
  </si>
  <si>
    <t>TID298891</t>
  </si>
  <si>
    <t>CUST5511</t>
  </si>
  <si>
    <t>TID831972</t>
  </si>
  <si>
    <t>CUST6695</t>
  </si>
  <si>
    <t>TID123449</t>
  </si>
  <si>
    <t>CUST8724</t>
  </si>
  <si>
    <t>TID897526</t>
  </si>
  <si>
    <t>AGT753</t>
  </si>
  <si>
    <t>TID377298</t>
  </si>
  <si>
    <t>TID569504</t>
  </si>
  <si>
    <t>CUST4733</t>
  </si>
  <si>
    <t>TID150623</t>
  </si>
  <si>
    <t>CUST5500</t>
  </si>
  <si>
    <t>AGT441</t>
  </si>
  <si>
    <t>TID151228</t>
  </si>
  <si>
    <t>CUST5567</t>
  </si>
  <si>
    <t>TID328801</t>
  </si>
  <si>
    <t>CUST4633</t>
  </si>
  <si>
    <t>AGT634</t>
  </si>
  <si>
    <t>TID580245</t>
  </si>
  <si>
    <t>CUST7490</t>
  </si>
  <si>
    <t>TID944601</t>
  </si>
  <si>
    <t>CUST9353</t>
  </si>
  <si>
    <t>TID633187</t>
  </si>
  <si>
    <t>CUST4956</t>
  </si>
  <si>
    <t>AGT621</t>
  </si>
  <si>
    <t>TID493434</t>
  </si>
  <si>
    <t>CUST5322</t>
  </si>
  <si>
    <t>TID468265</t>
  </si>
  <si>
    <t>CUST1769</t>
  </si>
  <si>
    <t>AGT757</t>
  </si>
  <si>
    <t>TID183248</t>
  </si>
  <si>
    <t>CUST7805</t>
  </si>
  <si>
    <t>TID361860</t>
  </si>
  <si>
    <t>CUST5123</t>
  </si>
  <si>
    <t>AGT188</t>
  </si>
  <si>
    <t>TID900121</t>
  </si>
  <si>
    <t>CUST5767</t>
  </si>
  <si>
    <t>TID294125</t>
  </si>
  <si>
    <t>CUST1676</t>
  </si>
  <si>
    <t>AGT922</t>
  </si>
  <si>
    <t>TID350302</t>
  </si>
  <si>
    <t>CUST3158</t>
  </si>
  <si>
    <t>TID614147</t>
  </si>
  <si>
    <t>CUST3609</t>
  </si>
  <si>
    <t>TID314052</t>
  </si>
  <si>
    <t>AGT653</t>
  </si>
  <si>
    <t>TID208158</t>
  </si>
  <si>
    <t>TID371513</t>
  </si>
  <si>
    <t>CUST7881</t>
  </si>
  <si>
    <t>TID925036</t>
  </si>
  <si>
    <t>CUST6939</t>
  </si>
  <si>
    <t>TID443330</t>
  </si>
  <si>
    <t>TID478338</t>
  </si>
  <si>
    <t>CUST1453</t>
  </si>
  <si>
    <t>AGT325</t>
  </si>
  <si>
    <t>TID999159</t>
  </si>
  <si>
    <t>CUST1840</t>
  </si>
  <si>
    <t>TID229246</t>
  </si>
  <si>
    <t>CUST9660</t>
  </si>
  <si>
    <t>AGT919</t>
  </si>
  <si>
    <t>TID873284</t>
  </si>
  <si>
    <t>CUST4963</t>
  </si>
  <si>
    <t>AGT629</t>
  </si>
  <si>
    <t>TID156814</t>
  </si>
  <si>
    <t>CUST1985</t>
  </si>
  <si>
    <t>TID956506</t>
  </si>
  <si>
    <t>TID309831</t>
  </si>
  <si>
    <t>CUST7276</t>
  </si>
  <si>
    <t>AGT760</t>
  </si>
  <si>
    <t>TID114797</t>
  </si>
  <si>
    <t>CUST4805</t>
  </si>
  <si>
    <t>TID999915</t>
  </si>
  <si>
    <t>CUST2332</t>
  </si>
  <si>
    <t>AGT853</t>
  </si>
  <si>
    <t>TID259484</t>
  </si>
  <si>
    <t>CUST7596</t>
  </si>
  <si>
    <t>TID735307</t>
  </si>
  <si>
    <t>TID283214</t>
  </si>
  <si>
    <t>AGT799</t>
  </si>
  <si>
    <t>TID647962</t>
  </si>
  <si>
    <t>CUST7591</t>
  </si>
  <si>
    <t>AGT984</t>
  </si>
  <si>
    <t>TID839032</t>
  </si>
  <si>
    <t>AGT447</t>
  </si>
  <si>
    <t>TID538771</t>
  </si>
  <si>
    <t>CUST5963</t>
  </si>
  <si>
    <t>TID611662</t>
  </si>
  <si>
    <t>CUST5086</t>
  </si>
  <si>
    <t>TID426832</t>
  </si>
  <si>
    <t>CUST5235</t>
  </si>
  <si>
    <t>TID450354</t>
  </si>
  <si>
    <t>CUST2730</t>
  </si>
  <si>
    <t>AGT716</t>
  </si>
  <si>
    <t>TID533670</t>
  </si>
  <si>
    <t>CUST1895</t>
  </si>
  <si>
    <t>TID797640</t>
  </si>
  <si>
    <t>CUST5444</t>
  </si>
  <si>
    <t>TID693195</t>
  </si>
  <si>
    <t>CUST9541</t>
  </si>
  <si>
    <t>TID776594</t>
  </si>
  <si>
    <t>CUST3418</t>
  </si>
  <si>
    <t>TID294307</t>
  </si>
  <si>
    <t>CUST9179</t>
  </si>
  <si>
    <t>TID326259</t>
  </si>
  <si>
    <t>CUST4487</t>
  </si>
  <si>
    <t>AGT796</t>
  </si>
  <si>
    <t>TID421546</t>
  </si>
  <si>
    <t>CUST1573</t>
  </si>
  <si>
    <t>AGT877</t>
  </si>
  <si>
    <t>TID265024</t>
  </si>
  <si>
    <t>CUST6611</t>
  </si>
  <si>
    <t>AGT231</t>
  </si>
  <si>
    <t>TID186969</t>
  </si>
  <si>
    <t>CUST7418</t>
  </si>
  <si>
    <t>TID520204</t>
  </si>
  <si>
    <t>CUST1980</t>
  </si>
  <si>
    <t>AGT648</t>
  </si>
  <si>
    <t>TID529341</t>
  </si>
  <si>
    <t>CUST4033</t>
  </si>
  <si>
    <t>TID157669</t>
  </si>
  <si>
    <t>CUST5872</t>
  </si>
  <si>
    <t>TID135651</t>
  </si>
  <si>
    <t>CUST8042</t>
  </si>
  <si>
    <t>AGT236</t>
  </si>
  <si>
    <t>TID512896</t>
  </si>
  <si>
    <t>CUST2371</t>
  </si>
  <si>
    <t>TID404991</t>
  </si>
  <si>
    <t>CUST1342</t>
  </si>
  <si>
    <t>TID441726</t>
  </si>
  <si>
    <t>AGT655</t>
  </si>
  <si>
    <t>TID710199</t>
  </si>
  <si>
    <t>CUST6597</t>
  </si>
  <si>
    <t>TID159218</t>
  </si>
  <si>
    <t>CUST4077</t>
  </si>
  <si>
    <t>AGT999</t>
  </si>
  <si>
    <t>TID297926</t>
  </si>
  <si>
    <t>CUST1331</t>
  </si>
  <si>
    <t>AGT442</t>
  </si>
  <si>
    <t>TID924462</t>
  </si>
  <si>
    <t>CUST3451</t>
  </si>
  <si>
    <t>TID103167</t>
  </si>
  <si>
    <t>CUST7129</t>
  </si>
  <si>
    <t>TID550653</t>
  </si>
  <si>
    <t>TID376261</t>
  </si>
  <si>
    <t>TID144840</t>
  </si>
  <si>
    <t>CUST4041</t>
  </si>
  <si>
    <t>TID958447</t>
  </si>
  <si>
    <t>CUST2761</t>
  </si>
  <si>
    <t>TID256743</t>
  </si>
  <si>
    <t>CUST9050</t>
  </si>
  <si>
    <t>TID567756</t>
  </si>
  <si>
    <t>CUST3899</t>
  </si>
  <si>
    <t>TID633359</t>
  </si>
  <si>
    <t>CUST6566</t>
  </si>
  <si>
    <t>TID816874</t>
  </si>
  <si>
    <t>CUST9041</t>
  </si>
  <si>
    <t>AGT784</t>
  </si>
  <si>
    <t>TID158473</t>
  </si>
  <si>
    <t>TID529752</t>
  </si>
  <si>
    <t>CUST2305</t>
  </si>
  <si>
    <t>TID409083</t>
  </si>
  <si>
    <t>CUST8948</t>
  </si>
  <si>
    <t>AGT656</t>
  </si>
  <si>
    <t>TID809609</t>
  </si>
  <si>
    <t>CUST8939</t>
  </si>
  <si>
    <t>TID202861</t>
  </si>
  <si>
    <t>CUST1212</t>
  </si>
  <si>
    <t>AGT726</t>
  </si>
  <si>
    <t>TID451504</t>
  </si>
  <si>
    <t>CUST2993</t>
  </si>
  <si>
    <t>AGT324</t>
  </si>
  <si>
    <t>TID180793</t>
  </si>
  <si>
    <t>CUST5173</t>
  </si>
  <si>
    <t>TID514547</t>
  </si>
  <si>
    <t>CUST8597</t>
  </si>
  <si>
    <t>TID865671</t>
  </si>
  <si>
    <t>CUST4943</t>
  </si>
  <si>
    <t>TID400815</t>
  </si>
  <si>
    <t>CUST7231</t>
  </si>
  <si>
    <t>AGT941</t>
  </si>
  <si>
    <t>TID985514</t>
  </si>
  <si>
    <t>CUST7260</t>
  </si>
  <si>
    <t>AGT306</t>
  </si>
  <si>
    <t>TID894959</t>
  </si>
  <si>
    <t>CUST1790</t>
  </si>
  <si>
    <t>TID535056</t>
  </si>
  <si>
    <t>CUST3061</t>
  </si>
  <si>
    <t>AGT336</t>
  </si>
  <si>
    <t>TID408359</t>
  </si>
  <si>
    <t>CUST8529</t>
  </si>
  <si>
    <t>TID222365</t>
  </si>
  <si>
    <t>CUST7738</t>
  </si>
  <si>
    <t>TID673599</t>
  </si>
  <si>
    <t>AGT880</t>
  </si>
  <si>
    <t>TID654224</t>
  </si>
  <si>
    <t>CUST7961</t>
  </si>
  <si>
    <t>TID404060</t>
  </si>
  <si>
    <t>CUST9588</t>
  </si>
  <si>
    <t>AGT928</t>
  </si>
  <si>
    <t>TID455359</t>
  </si>
  <si>
    <t>CUST7528</t>
  </si>
  <si>
    <t>AGT967</t>
  </si>
  <si>
    <t>TID427705</t>
  </si>
  <si>
    <t>CUST1493</t>
  </si>
  <si>
    <t>AGT551</t>
  </si>
  <si>
    <t>TID637257</t>
  </si>
  <si>
    <t>TID139740</t>
  </si>
  <si>
    <t>CUST9887</t>
  </si>
  <si>
    <t>AGT692</t>
  </si>
  <si>
    <t>TID468478</t>
  </si>
  <si>
    <t>CUST4317</t>
  </si>
  <si>
    <t>TID510575</t>
  </si>
  <si>
    <t>CUST5380</t>
  </si>
  <si>
    <t>TID711242</t>
  </si>
  <si>
    <t>CUST5863</t>
  </si>
  <si>
    <t>TID879539</t>
  </si>
  <si>
    <t>CUST8476</t>
  </si>
  <si>
    <t>AGT366</t>
  </si>
  <si>
    <t>TID802946</t>
  </si>
  <si>
    <t>CUST7858</t>
  </si>
  <si>
    <t>TID848513</t>
  </si>
  <si>
    <t>CUST6123</t>
  </si>
  <si>
    <t>TID254600</t>
  </si>
  <si>
    <t>CUST6585</t>
  </si>
  <si>
    <t>TID699093</t>
  </si>
  <si>
    <t>CUST5824</t>
  </si>
  <si>
    <t>TID251490</t>
  </si>
  <si>
    <t>CUST2108</t>
  </si>
  <si>
    <t>AGT573</t>
  </si>
  <si>
    <t>TID912483</t>
  </si>
  <si>
    <t>CUST8015</t>
  </si>
  <si>
    <t>TID834997</t>
  </si>
  <si>
    <t>CUST8079</t>
  </si>
  <si>
    <t>TID910425</t>
  </si>
  <si>
    <t>CUST1921</t>
  </si>
  <si>
    <t>AGT715</t>
  </si>
  <si>
    <t>TID902506</t>
  </si>
  <si>
    <t>CUST4000</t>
  </si>
  <si>
    <t>AGT972</t>
  </si>
  <si>
    <t>TID239304</t>
  </si>
  <si>
    <t>CUST3758</t>
  </si>
  <si>
    <t>TID975972</t>
  </si>
  <si>
    <t>CUST1444</t>
  </si>
  <si>
    <t>AGT126</t>
  </si>
  <si>
    <t>TID415779</t>
  </si>
  <si>
    <t>CUST9934</t>
  </si>
  <si>
    <t>TID114779</t>
  </si>
  <si>
    <t>CUST1672</t>
  </si>
  <si>
    <t>TID840612</t>
  </si>
  <si>
    <t>CUST7967</t>
  </si>
  <si>
    <t>TID329639</t>
  </si>
  <si>
    <t>CUST6670</t>
  </si>
  <si>
    <t>TID418479</t>
  </si>
  <si>
    <t>TID618733</t>
  </si>
  <si>
    <t>AGT197</t>
  </si>
  <si>
    <t>TID290874</t>
  </si>
  <si>
    <t>CUST4204</t>
  </si>
  <si>
    <t>TID933625</t>
  </si>
  <si>
    <t>CUST3780</t>
  </si>
  <si>
    <t>AGT750</t>
  </si>
  <si>
    <t>TID536896</t>
  </si>
  <si>
    <t>CUST6756</t>
  </si>
  <si>
    <t>TID516077</t>
  </si>
  <si>
    <t>CUST1940</t>
  </si>
  <si>
    <t>TID836100</t>
  </si>
  <si>
    <t>CUST1841</t>
  </si>
  <si>
    <t>AGT307</t>
  </si>
  <si>
    <t>TID928867</t>
  </si>
  <si>
    <t>CUST2917</t>
  </si>
  <si>
    <t>TID660178</t>
  </si>
  <si>
    <t>AGT136</t>
  </si>
  <si>
    <t>TID425639</t>
  </si>
  <si>
    <t>CUST2736</t>
  </si>
  <si>
    <t>TID622877</t>
  </si>
  <si>
    <t>AGT260</t>
  </si>
  <si>
    <t>TID220172</t>
  </si>
  <si>
    <t>CUST6257</t>
  </si>
  <si>
    <t>AGT604</t>
  </si>
  <si>
    <t>TID560437</t>
  </si>
  <si>
    <t>CUST5421</t>
  </si>
  <si>
    <t>TID132033</t>
  </si>
  <si>
    <t>CUST1663</t>
  </si>
  <si>
    <t>TID863069</t>
  </si>
  <si>
    <t>CUST3974</t>
  </si>
  <si>
    <t>TID974404</t>
  </si>
  <si>
    <t>CUST3562</t>
  </si>
  <si>
    <t>TID713964</t>
  </si>
  <si>
    <t>CUST3083</t>
  </si>
  <si>
    <t>AGT407</t>
  </si>
  <si>
    <t>TID592714</t>
  </si>
  <si>
    <t>CUST6575</t>
  </si>
  <si>
    <t>TID573442</t>
  </si>
  <si>
    <t>CUST6878</t>
  </si>
  <si>
    <t>TID641745</t>
  </si>
  <si>
    <t>CUST4411</t>
  </si>
  <si>
    <t>AGT334</t>
  </si>
  <si>
    <t>TID533289</t>
  </si>
  <si>
    <t>CUST9764</t>
  </si>
  <si>
    <t>TID818055</t>
  </si>
  <si>
    <t>CUST7699</t>
  </si>
  <si>
    <t>TID644697</t>
  </si>
  <si>
    <t>CUST4105</t>
  </si>
  <si>
    <t>TID491193</t>
  </si>
  <si>
    <t>TID651740</t>
  </si>
  <si>
    <t>CUST8151</t>
  </si>
  <si>
    <t>TID120974</t>
  </si>
  <si>
    <t>CUST9295</t>
  </si>
  <si>
    <t>TID745682</t>
  </si>
  <si>
    <t>CUST8883</t>
  </si>
  <si>
    <t>AGT139</t>
  </si>
  <si>
    <t>TID145113</t>
  </si>
  <si>
    <t>CUST2705</t>
  </si>
  <si>
    <t>TID867163</t>
  </si>
  <si>
    <t>CUST5588</t>
  </si>
  <si>
    <t>TID655536</t>
  </si>
  <si>
    <t>CUST8866</t>
  </si>
  <si>
    <t>TID872067</t>
  </si>
  <si>
    <t>CUST7324</t>
  </si>
  <si>
    <t>TID829226</t>
  </si>
  <si>
    <t>CUST5192</t>
  </si>
  <si>
    <t>TID319387</t>
  </si>
  <si>
    <t>TID276896</t>
  </si>
  <si>
    <t>CUST4379</t>
  </si>
  <si>
    <t>TID663182</t>
  </si>
  <si>
    <t>CUST3505</t>
  </si>
  <si>
    <t>TID422797</t>
  </si>
  <si>
    <t>AGT614</t>
  </si>
  <si>
    <t>TID187167</t>
  </si>
  <si>
    <t>CUST4406</t>
  </si>
  <si>
    <t>TID716858</t>
  </si>
  <si>
    <t>CUST4280</t>
  </si>
  <si>
    <t>AGT912</t>
  </si>
  <si>
    <t>TID157555</t>
  </si>
  <si>
    <t>TID873287</t>
  </si>
  <si>
    <t>CUST9224</t>
  </si>
  <si>
    <t>TID975201</t>
  </si>
  <si>
    <t>CUST3226</t>
  </si>
  <si>
    <t>AGT684</t>
  </si>
  <si>
    <t>TID345293</t>
  </si>
  <si>
    <t>CUST3233</t>
  </si>
  <si>
    <t>AGT118</t>
  </si>
  <si>
    <t>TID375925</t>
  </si>
  <si>
    <t>CUST2989</t>
  </si>
  <si>
    <t>TID121282</t>
  </si>
  <si>
    <t>CUST6932</t>
  </si>
  <si>
    <t>TID871324</t>
  </si>
  <si>
    <t>CUST2737</t>
  </si>
  <si>
    <t>AGT731</t>
  </si>
  <si>
    <t>TID865494</t>
  </si>
  <si>
    <t>TID819074</t>
  </si>
  <si>
    <t>CUST7628</t>
  </si>
  <si>
    <t>TID581700</t>
  </si>
  <si>
    <t>CUST7089</t>
  </si>
  <si>
    <t>AGT632</t>
  </si>
  <si>
    <t>TID857290</t>
  </si>
  <si>
    <t>CUST3919</t>
  </si>
  <si>
    <t>TID343135</t>
  </si>
  <si>
    <t>CUST5913</t>
  </si>
  <si>
    <t>TID349048</t>
  </si>
  <si>
    <t>CUST9497</t>
  </si>
  <si>
    <t>TID408614</t>
  </si>
  <si>
    <t>CUST3005</t>
  </si>
  <si>
    <t>TID862382</t>
  </si>
  <si>
    <t>CUST5797</t>
  </si>
  <si>
    <t>AGT923</t>
  </si>
  <si>
    <t>TID252649</t>
  </si>
  <si>
    <t>CUST4573</t>
  </si>
  <si>
    <t>TID899097</t>
  </si>
  <si>
    <t>CUST9844</t>
  </si>
  <si>
    <t>AGT734</t>
  </si>
  <si>
    <t>TID315290</t>
  </si>
  <si>
    <t>CUST7406</t>
  </si>
  <si>
    <t>AGT635</t>
  </si>
  <si>
    <t>TID881516</t>
  </si>
  <si>
    <t>CUST7337</t>
  </si>
  <si>
    <t>AGT703</t>
  </si>
  <si>
    <t>TID683360</t>
  </si>
  <si>
    <t>CUST1078</t>
  </si>
  <si>
    <t>TID844403</t>
  </si>
  <si>
    <t>CUST6121</t>
  </si>
  <si>
    <t>TID985829</t>
  </si>
  <si>
    <t>CUST5641</t>
  </si>
  <si>
    <t>TID333743</t>
  </si>
  <si>
    <t>CUST9698</t>
  </si>
  <si>
    <t>TID635390</t>
  </si>
  <si>
    <t>CUST1023</t>
  </si>
  <si>
    <t>TID401672</t>
  </si>
  <si>
    <t>CUST2008</t>
  </si>
  <si>
    <t>TID172813</t>
  </si>
  <si>
    <t>CUST1634</t>
  </si>
  <si>
    <t>AGT460</t>
  </si>
  <si>
    <t>TID196126</t>
  </si>
  <si>
    <t>CUST2410</t>
  </si>
  <si>
    <t>TID936536</t>
  </si>
  <si>
    <t>CUST3310</t>
  </si>
  <si>
    <t>TID236039</t>
  </si>
  <si>
    <t>CUST7930</t>
  </si>
  <si>
    <t>AGT252</t>
  </si>
  <si>
    <t>TID458583</t>
  </si>
  <si>
    <t>CUST3557</t>
  </si>
  <si>
    <t>TID206253</t>
  </si>
  <si>
    <t>CUST5337</t>
  </si>
  <si>
    <t>AGT739</t>
  </si>
  <si>
    <t>TID268321</t>
  </si>
  <si>
    <t>CUST3298</t>
  </si>
  <si>
    <t>TID183825</t>
  </si>
  <si>
    <t>CUST4152</t>
  </si>
  <si>
    <t>AGT298</t>
  </si>
  <si>
    <t>TID747045</t>
  </si>
  <si>
    <t>CUST2395</t>
  </si>
  <si>
    <t>TID712927</t>
  </si>
  <si>
    <t>CUST6642</t>
  </si>
  <si>
    <t>TID386569</t>
  </si>
  <si>
    <t>CUST2024</t>
  </si>
  <si>
    <t>TID679193</t>
  </si>
  <si>
    <t>CUST6035</t>
  </si>
  <si>
    <t>AGT305</t>
  </si>
  <si>
    <t>TID465157</t>
  </si>
  <si>
    <t>CUST9038</t>
  </si>
  <si>
    <t>TID917645</t>
  </si>
  <si>
    <t>CUST6798</t>
  </si>
  <si>
    <t>TID595739</t>
  </si>
  <si>
    <t>CUST8234</t>
  </si>
  <si>
    <t>TID206044</t>
  </si>
  <si>
    <t>CUST8916</t>
  </si>
  <si>
    <t>TID385125</t>
  </si>
  <si>
    <t>CUST6374</t>
  </si>
  <si>
    <t>TID672939</t>
  </si>
  <si>
    <t>CUST9221</t>
  </si>
  <si>
    <t>TID985402</t>
  </si>
  <si>
    <t>CUST6806</t>
  </si>
  <si>
    <t>AGT133</t>
  </si>
  <si>
    <t>TID426432</t>
  </si>
  <si>
    <t>CUST6467</t>
  </si>
  <si>
    <t>AGT903</t>
  </si>
  <si>
    <t>TID386032</t>
  </si>
  <si>
    <t>CUST8201</t>
  </si>
  <si>
    <t>TID178815</t>
  </si>
  <si>
    <t>CUST4939</t>
  </si>
  <si>
    <t>AGT677</t>
  </si>
  <si>
    <t>TID360023</t>
  </si>
  <si>
    <t>CUST7919</t>
  </si>
  <si>
    <t>AGT273</t>
  </si>
  <si>
    <t>TID532394</t>
  </si>
  <si>
    <t>CUST3216</t>
  </si>
  <si>
    <t>TID883791</t>
  </si>
  <si>
    <t>CUST6904</t>
  </si>
  <si>
    <t>AGT910</t>
  </si>
  <si>
    <t>TID596492</t>
  </si>
  <si>
    <t>CUST6854</t>
  </si>
  <si>
    <t>TID387654</t>
  </si>
  <si>
    <t>CUST1953</t>
  </si>
  <si>
    <t>TID795704</t>
  </si>
  <si>
    <t>CUST9010</t>
  </si>
  <si>
    <t>TID938799</t>
  </si>
  <si>
    <t>CUST8661</t>
  </si>
  <si>
    <t>TID723710</t>
  </si>
  <si>
    <t>CUST5154</t>
  </si>
  <si>
    <t>AGT805</t>
  </si>
  <si>
    <t>TID379895</t>
  </si>
  <si>
    <t>CUST2231</t>
  </si>
  <si>
    <t>TID142850</t>
  </si>
  <si>
    <t>CUST9683</t>
  </si>
  <si>
    <t>TID231188</t>
  </si>
  <si>
    <t>CUST3831</t>
  </si>
  <si>
    <t>AGT293</t>
  </si>
  <si>
    <t>TID561047</t>
  </si>
  <si>
    <t>CUST1489</t>
  </si>
  <si>
    <t>TID285136</t>
  </si>
  <si>
    <t>CUST6077</t>
  </si>
  <si>
    <t>TID261130</t>
  </si>
  <si>
    <t>CUST9261</t>
  </si>
  <si>
    <t>TID644558</t>
  </si>
  <si>
    <t>CUST6990</t>
  </si>
  <si>
    <t>TID467949</t>
  </si>
  <si>
    <t>TID803850</t>
  </si>
  <si>
    <t>CUST3326</t>
  </si>
  <si>
    <t>TID193495</t>
  </si>
  <si>
    <t>CUST2525</t>
  </si>
  <si>
    <t>AGT561</t>
  </si>
  <si>
    <t>TID503361</t>
  </si>
  <si>
    <t>TID346177</t>
  </si>
  <si>
    <t>CUST2199</t>
  </si>
  <si>
    <t>TID242613</t>
  </si>
  <si>
    <t>CUST9345</t>
  </si>
  <si>
    <t>TID274784</t>
  </si>
  <si>
    <t>CUST6171</t>
  </si>
  <si>
    <t>TID735775</t>
  </si>
  <si>
    <t>CUST9833</t>
  </si>
  <si>
    <t>TID658595</t>
  </si>
  <si>
    <t>CUST8832</t>
  </si>
  <si>
    <t>TID270235</t>
  </si>
  <si>
    <t>CUST6261</t>
  </si>
  <si>
    <t>TID808754</t>
  </si>
  <si>
    <t>TID600736</t>
  </si>
  <si>
    <t>CUST3026</t>
  </si>
  <si>
    <t>TID923343</t>
  </si>
  <si>
    <t>CUST3776</t>
  </si>
  <si>
    <t>TID906459</t>
  </si>
  <si>
    <t>CUST5170</t>
  </si>
  <si>
    <t>TID692969</t>
  </si>
  <si>
    <t>CUST3570</t>
  </si>
  <si>
    <t>TID864500</t>
  </si>
  <si>
    <t>CUST6863</t>
  </si>
  <si>
    <t>TID881447</t>
  </si>
  <si>
    <t>CUST2967</t>
  </si>
  <si>
    <t>TID482518</t>
  </si>
  <si>
    <t>CUST5700</t>
  </si>
  <si>
    <t>TID984063</t>
  </si>
  <si>
    <t>CUST1942</t>
  </si>
  <si>
    <t>AGT192</t>
  </si>
  <si>
    <t>TID198374</t>
  </si>
  <si>
    <t>CUST1427</t>
  </si>
  <si>
    <t>TID208691</t>
  </si>
  <si>
    <t>CUST2742</t>
  </si>
  <si>
    <t>AGT793</t>
  </si>
  <si>
    <t>TID352854</t>
  </si>
  <si>
    <t>CUST5175</t>
  </si>
  <si>
    <t>TID843449</t>
  </si>
  <si>
    <t>TID309562</t>
  </si>
  <si>
    <t>CUST9255</t>
  </si>
  <si>
    <t>TID526537</t>
  </si>
  <si>
    <t>CUST5806</t>
  </si>
  <si>
    <t>TID369430</t>
  </si>
  <si>
    <t>CUST1233</t>
  </si>
  <si>
    <t>TID772592</t>
  </si>
  <si>
    <t>CUST4075</t>
  </si>
  <si>
    <t>TID629610</t>
  </si>
  <si>
    <t>CUST4242</t>
  </si>
  <si>
    <t>TID261938</t>
  </si>
  <si>
    <t>CUST3746</t>
  </si>
  <si>
    <t>AGT371</t>
  </si>
  <si>
    <t>TID635927</t>
  </si>
  <si>
    <t>CUST8709</t>
  </si>
  <si>
    <t>TID298151</t>
  </si>
  <si>
    <t>CUST5284</t>
  </si>
  <si>
    <t>TID982325</t>
  </si>
  <si>
    <t>CUST9198</t>
  </si>
  <si>
    <t>AGT870</t>
  </si>
  <si>
    <t>TID833207</t>
  </si>
  <si>
    <t>CUST2590</t>
  </si>
  <si>
    <t>AGT290</t>
  </si>
  <si>
    <t>TID171878</t>
  </si>
  <si>
    <t>TID483968</t>
  </si>
  <si>
    <t>CUST4563</t>
  </si>
  <si>
    <t>TID102026</t>
  </si>
  <si>
    <t>CUST8060</t>
  </si>
  <si>
    <t>AGT766</t>
  </si>
  <si>
    <t>TID967445</t>
  </si>
  <si>
    <t>CUST2280</t>
  </si>
  <si>
    <t>TID792350</t>
  </si>
  <si>
    <t>TID249212</t>
  </si>
  <si>
    <t>CUST4245</t>
  </si>
  <si>
    <t>TID199678</t>
  </si>
  <si>
    <t>CUST1803</t>
  </si>
  <si>
    <t>TID350306</t>
  </si>
  <si>
    <t>CUST6140</t>
  </si>
  <si>
    <t>AGT785</t>
  </si>
  <si>
    <t>TID966860</t>
  </si>
  <si>
    <t>CUST5866</t>
  </si>
  <si>
    <t>TID418435</t>
  </si>
  <si>
    <t>CUST7070</t>
  </si>
  <si>
    <t>TID790547</t>
  </si>
  <si>
    <t>TID284194</t>
  </si>
  <si>
    <t>CUST1744</t>
  </si>
  <si>
    <t>TID697201</t>
  </si>
  <si>
    <t>CUST7974</t>
  </si>
  <si>
    <t>TID357345</t>
  </si>
  <si>
    <t>CUST1339</t>
  </si>
  <si>
    <t>TID282204</t>
  </si>
  <si>
    <t>CUST3943</t>
  </si>
  <si>
    <t>AGT858</t>
  </si>
  <si>
    <t>TID742557</t>
  </si>
  <si>
    <t>CUST8307</t>
  </si>
  <si>
    <t>TID692008</t>
  </si>
  <si>
    <t>CUST2678</t>
  </si>
  <si>
    <t>TID451355</t>
  </si>
  <si>
    <t>CUST6973</t>
  </si>
  <si>
    <t>TID905461</t>
  </si>
  <si>
    <t>CUST5731</t>
  </si>
  <si>
    <t>TID126134</t>
  </si>
  <si>
    <t>CUST4250</t>
  </si>
  <si>
    <t>TID788400</t>
  </si>
  <si>
    <t>CUST2812</t>
  </si>
  <si>
    <t>TID164983</t>
  </si>
  <si>
    <t>CUST7577</t>
  </si>
  <si>
    <t>AGT866</t>
  </si>
  <si>
    <t>TID341689</t>
  </si>
  <si>
    <t>CUST3701</t>
  </si>
  <si>
    <t>TID529166</t>
  </si>
  <si>
    <t>CUST4862</t>
  </si>
  <si>
    <t>TID830370</t>
  </si>
  <si>
    <t>CUST4928</t>
  </si>
  <si>
    <t>TID258790</t>
  </si>
  <si>
    <t>CUST7455</t>
  </si>
  <si>
    <t>AGT425</t>
  </si>
  <si>
    <t>TID377262</t>
  </si>
  <si>
    <t>CUST5026</t>
  </si>
  <si>
    <t>AGT495</t>
  </si>
  <si>
    <t>TID501142</t>
  </si>
  <si>
    <t>CUST8932</t>
  </si>
  <si>
    <t>TID508847</t>
  </si>
  <si>
    <t>CUST9422</t>
  </si>
  <si>
    <t>TID330482</t>
  </si>
  <si>
    <t>CUST3014</t>
  </si>
  <si>
    <t>TID312178</t>
  </si>
  <si>
    <t>CUST9475</t>
  </si>
  <si>
    <t>TID465457</t>
  </si>
  <si>
    <t>CUST4148</t>
  </si>
  <si>
    <t>TID418597</t>
  </si>
  <si>
    <t>CUST1684</t>
  </si>
  <si>
    <t>TID968937</t>
  </si>
  <si>
    <t>CUST1466</t>
  </si>
  <si>
    <t>TID378251</t>
  </si>
  <si>
    <t>TID712296</t>
  </si>
  <si>
    <t>TID146285</t>
  </si>
  <si>
    <t>CUST3580</t>
  </si>
  <si>
    <t>TID995463</t>
  </si>
  <si>
    <t>CUST5694</t>
  </si>
  <si>
    <t>TID540804</t>
  </si>
  <si>
    <t>CUST2650</t>
  </si>
  <si>
    <t>TID391989</t>
  </si>
  <si>
    <t>CUST3477</t>
  </si>
  <si>
    <t>TID395918</t>
  </si>
  <si>
    <t>CUST4378</t>
  </si>
  <si>
    <t>TID382495</t>
  </si>
  <si>
    <t>CUST5165</t>
  </si>
  <si>
    <t>AGT645</t>
  </si>
  <si>
    <t>TID821040</t>
  </si>
  <si>
    <t>CUST3202</t>
  </si>
  <si>
    <t>TID182906</t>
  </si>
  <si>
    <t>CUST1471</t>
  </si>
  <si>
    <t>TID259433</t>
  </si>
  <si>
    <t>CUST9333</t>
  </si>
  <si>
    <t>TID682192</t>
  </si>
  <si>
    <t>CUST1164</t>
  </si>
  <si>
    <t>TID767078</t>
  </si>
  <si>
    <t>CUST6037</t>
  </si>
  <si>
    <t>AGT180</t>
  </si>
  <si>
    <t>TID323699</t>
  </si>
  <si>
    <t>CUST2867</t>
  </si>
  <si>
    <t>AGT736</t>
  </si>
  <si>
    <t>TID922302</t>
  </si>
  <si>
    <t>CUST6645</t>
  </si>
  <si>
    <t>TID355451</t>
  </si>
  <si>
    <t>CUST4915</t>
  </si>
  <si>
    <t>AGT224</t>
  </si>
  <si>
    <t>TID296139</t>
  </si>
  <si>
    <t>CUST4272</t>
  </si>
  <si>
    <t>TID131321</t>
  </si>
  <si>
    <t>CUST2520</t>
  </si>
  <si>
    <t>TID848881</t>
  </si>
  <si>
    <t>CUST8976</t>
  </si>
  <si>
    <t>TID933161</t>
  </si>
  <si>
    <t>CUST4972</t>
  </si>
  <si>
    <t>TID650247</t>
  </si>
  <si>
    <t>TID349077</t>
  </si>
  <si>
    <t>CUST9066</t>
  </si>
  <si>
    <t>TID245179</t>
  </si>
  <si>
    <t>CUST1086</t>
  </si>
  <si>
    <t>TID810161</t>
  </si>
  <si>
    <t>TID593919</t>
  </si>
  <si>
    <t>CUST4405</t>
  </si>
  <si>
    <t>TID679703</t>
  </si>
  <si>
    <t>CUST8635</t>
  </si>
  <si>
    <t>TID503825</t>
  </si>
  <si>
    <t>CUST6615</t>
  </si>
  <si>
    <t>TID663010</t>
  </si>
  <si>
    <t>TID636617</t>
  </si>
  <si>
    <t>CUST9538</t>
  </si>
  <si>
    <t>TID622028</t>
  </si>
  <si>
    <t>CUST4740</t>
  </si>
  <si>
    <t>AGT875</t>
  </si>
  <si>
    <t>TID414634</t>
  </si>
  <si>
    <t>CUST7072</t>
  </si>
  <si>
    <t>TID467235</t>
  </si>
  <si>
    <t>CUST3551</t>
  </si>
  <si>
    <t>TID458554</t>
  </si>
  <si>
    <t>CUST7935</t>
  </si>
  <si>
    <t>TID304479</t>
  </si>
  <si>
    <t>CUST2659</t>
  </si>
  <si>
    <t>TID784564</t>
  </si>
  <si>
    <t>CUST8377</t>
  </si>
  <si>
    <t>TID693127</t>
  </si>
  <si>
    <t>CUST5024</t>
  </si>
  <si>
    <t>TID561211</t>
  </si>
  <si>
    <t>CUST7781</t>
  </si>
  <si>
    <t>TID654458</t>
  </si>
  <si>
    <t>CUST6298</t>
  </si>
  <si>
    <t>TID317977</t>
  </si>
  <si>
    <t>CUST6517</t>
  </si>
  <si>
    <t>TID526704</t>
  </si>
  <si>
    <t>CUST8670</t>
  </si>
  <si>
    <t>TID102988</t>
  </si>
  <si>
    <t>CUST9091</t>
  </si>
  <si>
    <t>TID832145</t>
  </si>
  <si>
    <t>CUST7697</t>
  </si>
  <si>
    <t>TID548683</t>
  </si>
  <si>
    <t>CUST1655</t>
  </si>
  <si>
    <t>AGT300</t>
  </si>
  <si>
    <t>TID458635</t>
  </si>
  <si>
    <t>CUST8502</t>
  </si>
  <si>
    <t>TID180848</t>
  </si>
  <si>
    <t>TID947976</t>
  </si>
  <si>
    <t>TID702825</t>
  </si>
  <si>
    <t>CUST6230</t>
  </si>
  <si>
    <t>AGT204</t>
  </si>
  <si>
    <t>TID585012</t>
  </si>
  <si>
    <t>TID742237</t>
  </si>
  <si>
    <t>CUST8773</t>
  </si>
  <si>
    <t>AGT289</t>
  </si>
  <si>
    <t>TID855040</t>
  </si>
  <si>
    <t>CUST2053</t>
  </si>
  <si>
    <t>TID328433</t>
  </si>
  <si>
    <t>CUST6341</t>
  </si>
  <si>
    <t>TID911905</t>
  </si>
  <si>
    <t>CUST8551</t>
  </si>
  <si>
    <t>TID811021</t>
  </si>
  <si>
    <t>TID399560</t>
  </si>
  <si>
    <t>CUST2251</t>
  </si>
  <si>
    <t>TID734909</t>
  </si>
  <si>
    <t>CUST9895</t>
  </si>
  <si>
    <t>TID181759</t>
  </si>
  <si>
    <t>CUST3651</t>
  </si>
  <si>
    <t>TID607467</t>
  </si>
  <si>
    <t>CUST3619</t>
  </si>
  <si>
    <t>AGT413</t>
  </si>
  <si>
    <t>TID516324</t>
  </si>
  <si>
    <t>CUST4629</t>
  </si>
  <si>
    <t>TID124801</t>
  </si>
  <si>
    <t>TID152049</t>
  </si>
  <si>
    <t>CUST7016</t>
  </si>
  <si>
    <t>TID674479</t>
  </si>
  <si>
    <t>CUST2343</t>
  </si>
  <si>
    <t>TID110026</t>
  </si>
  <si>
    <t>CUST6788</t>
  </si>
  <si>
    <t>TID233276</t>
  </si>
  <si>
    <t>CUST6624</t>
  </si>
  <si>
    <t>AGT555</t>
  </si>
  <si>
    <t>TID503400</t>
  </si>
  <si>
    <t>CUST8216</t>
  </si>
  <si>
    <t>TID758834</t>
  </si>
  <si>
    <t>CUST2735</t>
  </si>
  <si>
    <t>TID172893</t>
  </si>
  <si>
    <t>CUST6466</t>
  </si>
  <si>
    <t>TID174769</t>
  </si>
  <si>
    <t>CUST3182</t>
  </si>
  <si>
    <t>TID592944</t>
  </si>
  <si>
    <t>CUST4263</t>
  </si>
  <si>
    <t>TID897382</t>
  </si>
  <si>
    <t>CUST8139</t>
  </si>
  <si>
    <t>TID856559</t>
  </si>
  <si>
    <t>CUST6933</t>
  </si>
  <si>
    <t>AGT834</t>
  </si>
  <si>
    <t>TID855537</t>
  </si>
  <si>
    <t>CUST3099</t>
  </si>
  <si>
    <t>TID608280</t>
  </si>
  <si>
    <t>CUST5462</t>
  </si>
  <si>
    <t>TID848758</t>
  </si>
  <si>
    <t>CUST9196</t>
  </si>
  <si>
    <t>TID542313</t>
  </si>
  <si>
    <t>CUST2445</t>
  </si>
  <si>
    <t>TID181142</t>
  </si>
  <si>
    <t>CUST4129</t>
  </si>
  <si>
    <t>TID732929</t>
  </si>
  <si>
    <t>CUST6227</t>
  </si>
  <si>
    <t>AGT384</t>
  </si>
  <si>
    <t>TID196077</t>
  </si>
  <si>
    <t>CUST3177</t>
  </si>
  <si>
    <t>TID183549</t>
  </si>
  <si>
    <t>CUST9462</t>
  </si>
  <si>
    <t>TID326535</t>
  </si>
  <si>
    <t>CUST9804</t>
  </si>
  <si>
    <t>AGT186</t>
  </si>
  <si>
    <t>TID948865</t>
  </si>
  <si>
    <t>CUST4835</t>
  </si>
  <si>
    <t>TID425277</t>
  </si>
  <si>
    <t>AGT525</t>
  </si>
  <si>
    <t>TID794221</t>
  </si>
  <si>
    <t>CUST8470</t>
  </si>
  <si>
    <t>TID972700</t>
  </si>
  <si>
    <t>CUST2519</t>
  </si>
  <si>
    <t>AGT271</t>
  </si>
  <si>
    <t>TID475453</t>
  </si>
  <si>
    <t>CUST8019</t>
  </si>
  <si>
    <t>TID429067</t>
  </si>
  <si>
    <t>TID616995</t>
  </si>
  <si>
    <t>CUST8410</t>
  </si>
  <si>
    <t>TID779599</t>
  </si>
  <si>
    <t>CUST2110</t>
  </si>
  <si>
    <t>TID853166</t>
  </si>
  <si>
    <t>CUST1538</t>
  </si>
  <si>
    <t>TID918980</t>
  </si>
  <si>
    <t>CUST7524</t>
  </si>
  <si>
    <t>TID531854</t>
  </si>
  <si>
    <t>CUST8066</t>
  </si>
  <si>
    <t>TID130628</t>
  </si>
  <si>
    <t>CUST4941</t>
  </si>
  <si>
    <t>AGT321</t>
  </si>
  <si>
    <t>TID871412</t>
  </si>
  <si>
    <t>CUST4491</t>
  </si>
  <si>
    <t>TID700214</t>
  </si>
  <si>
    <t>CUST1919</t>
  </si>
  <si>
    <t>TID754492</t>
  </si>
  <si>
    <t>CUST1764</t>
  </si>
  <si>
    <t>AGT470</t>
  </si>
  <si>
    <t>TID492091</t>
  </si>
  <si>
    <t>CUST9328</t>
  </si>
  <si>
    <t>TID182753</t>
  </si>
  <si>
    <t>CUST6802</t>
  </si>
  <si>
    <t>TID699816</t>
  </si>
  <si>
    <t>CUST4331</t>
  </si>
  <si>
    <t>TID698851</t>
  </si>
  <si>
    <t>AGT536</t>
  </si>
  <si>
    <t>TID114228</t>
  </si>
  <si>
    <t>CUST5740</t>
  </si>
  <si>
    <t>TID621197</t>
  </si>
  <si>
    <t>CUST3944</t>
  </si>
  <si>
    <t>TID511329</t>
  </si>
  <si>
    <t>TID441500</t>
  </si>
  <si>
    <t>CUST5346</t>
  </si>
  <si>
    <t>TID702788</t>
  </si>
  <si>
    <t>CUST2570</t>
  </si>
  <si>
    <t>TID287598</t>
  </si>
  <si>
    <t>CUST6875</t>
  </si>
  <si>
    <t>TID496484</t>
  </si>
  <si>
    <t>CUST7339</t>
  </si>
  <si>
    <t>AGT239</t>
  </si>
  <si>
    <t>TID482812</t>
  </si>
  <si>
    <t>CUST8010</t>
  </si>
  <si>
    <t>TID446782</t>
  </si>
  <si>
    <t>CUST5325</t>
  </si>
  <si>
    <t>TID716138</t>
  </si>
  <si>
    <t>CUST7857</t>
  </si>
  <si>
    <t>TID900843</t>
  </si>
  <si>
    <t>CUST5369</t>
  </si>
  <si>
    <t>TID335741</t>
  </si>
  <si>
    <t>CUST7402</t>
  </si>
  <si>
    <t>TID554231</t>
  </si>
  <si>
    <t>AGT351</t>
  </si>
  <si>
    <t>TID179064</t>
  </si>
  <si>
    <t>CUST7245</t>
  </si>
  <si>
    <t>TID867390</t>
  </si>
  <si>
    <t>CUST4765</t>
  </si>
  <si>
    <t>TID563366</t>
  </si>
  <si>
    <t>CUST6588</t>
  </si>
  <si>
    <t>TID513035</t>
  </si>
  <si>
    <t>CUST8977</t>
  </si>
  <si>
    <t>TID918030</t>
  </si>
  <si>
    <t>CUST1661</t>
  </si>
  <si>
    <t>AGT646</t>
  </si>
  <si>
    <t>TID521134</t>
  </si>
  <si>
    <t>TID969552</t>
  </si>
  <si>
    <t>AGT428</t>
  </si>
  <si>
    <t>TID929652</t>
  </si>
  <si>
    <t>CUST2339</t>
  </si>
  <si>
    <t>AGT704</t>
  </si>
  <si>
    <t>TID299388</t>
  </si>
  <si>
    <t>CUST5066</t>
  </si>
  <si>
    <t>TID736288</t>
  </si>
  <si>
    <t>CUST3560</t>
  </si>
  <si>
    <t>AGT437</t>
  </si>
  <si>
    <t>TID198377</t>
  </si>
  <si>
    <t>CUST3195</t>
  </si>
  <si>
    <t>TID377694</t>
  </si>
  <si>
    <t>CUST5433</t>
  </si>
  <si>
    <t>TID360595</t>
  </si>
  <si>
    <t>TID489597</t>
  </si>
  <si>
    <t>CUST8908</t>
  </si>
  <si>
    <t>TID213911</t>
  </si>
  <si>
    <t>CUST2654</t>
  </si>
  <si>
    <t>AGT339</t>
  </si>
  <si>
    <t>TID852410</t>
  </si>
  <si>
    <t>CUST7020</t>
  </si>
  <si>
    <t>AGT475</t>
  </si>
  <si>
    <t>TID975952</t>
  </si>
  <si>
    <t>TID248938</t>
  </si>
  <si>
    <t>CUST7404</t>
  </si>
  <si>
    <t>TID811228</t>
  </si>
  <si>
    <t>CUST4947</t>
  </si>
  <si>
    <t>TID936804</t>
  </si>
  <si>
    <t>CUST3824</t>
  </si>
  <si>
    <t>AGT594</t>
  </si>
  <si>
    <t>TID187453</t>
  </si>
  <si>
    <t>TID142294</t>
  </si>
  <si>
    <t>CUST4505</t>
  </si>
  <si>
    <t>TID913708</t>
  </si>
  <si>
    <t>CUST1550</t>
  </si>
  <si>
    <t>TID646850</t>
  </si>
  <si>
    <t>CUST3768</t>
  </si>
  <si>
    <t>TID791498</t>
  </si>
  <si>
    <t>CUST2185</t>
  </si>
  <si>
    <t>TID865791</t>
  </si>
  <si>
    <t>TID885311</t>
  </si>
  <si>
    <t>CUST1001</t>
  </si>
  <si>
    <t>AGT707</t>
  </si>
  <si>
    <t>TID194920</t>
  </si>
  <si>
    <t>AGT868</t>
  </si>
  <si>
    <t>TID980614</t>
  </si>
  <si>
    <t>CUST1024</t>
  </si>
  <si>
    <t>AGT117</t>
  </si>
  <si>
    <t>TID329125</t>
  </si>
  <si>
    <t>CUST1995</t>
  </si>
  <si>
    <t>AGT644</t>
  </si>
  <si>
    <t>TID836264</t>
  </si>
  <si>
    <t>CUST7772</t>
  </si>
  <si>
    <t>TID185606</t>
  </si>
  <si>
    <t>CUST6771</t>
  </si>
  <si>
    <t>TID534041</t>
  </si>
  <si>
    <t>CUST6669</t>
  </si>
  <si>
    <t>TID670934</t>
  </si>
  <si>
    <t>CUST2831</t>
  </si>
  <si>
    <t>AGT451</t>
  </si>
  <si>
    <t>TID829061</t>
  </si>
  <si>
    <t>AGT623</t>
  </si>
  <si>
    <t>TID203876</t>
  </si>
  <si>
    <t>CUST3625</t>
  </si>
  <si>
    <t>TID654378</t>
  </si>
  <si>
    <t>CUST5625</t>
  </si>
  <si>
    <t>TID228988</t>
  </si>
  <si>
    <t>CUST9829</t>
  </si>
  <si>
    <t>AGT179</t>
  </si>
  <si>
    <t>TID996957</t>
  </si>
  <si>
    <t>CUST5897</t>
  </si>
  <si>
    <t>AGT119</t>
  </si>
  <si>
    <t>TID834811</t>
  </si>
  <si>
    <t>CUST6946</t>
  </si>
  <si>
    <t>TID838304</t>
  </si>
  <si>
    <t>CUST6555</t>
  </si>
  <si>
    <t>TID897397</t>
  </si>
  <si>
    <t>CUST9551</t>
  </si>
  <si>
    <t>TID123144</t>
  </si>
  <si>
    <t>CUST3970</t>
  </si>
  <si>
    <t>TID290507</t>
  </si>
  <si>
    <t>CUST1835</t>
  </si>
  <si>
    <t>TID958111</t>
  </si>
  <si>
    <t>CUST3661</t>
  </si>
  <si>
    <t>TID148978</t>
  </si>
  <si>
    <t>CUST1936</t>
  </si>
  <si>
    <t>AGT599</t>
  </si>
  <si>
    <t>TID107207</t>
  </si>
  <si>
    <t>CUST8315</t>
  </si>
  <si>
    <t>TID153330</t>
  </si>
  <si>
    <t>CUST9629</t>
  </si>
  <si>
    <t>TID590949</t>
  </si>
  <si>
    <t>CUST9619</t>
  </si>
  <si>
    <t>TID966616</t>
  </si>
  <si>
    <t>CUST4006</t>
  </si>
  <si>
    <t>AGT527</t>
  </si>
  <si>
    <t>TID609326</t>
  </si>
  <si>
    <t>CUST2818</t>
  </si>
  <si>
    <t>TID303917</t>
  </si>
  <si>
    <t>CUST4382</t>
  </si>
  <si>
    <t>TID812277</t>
  </si>
  <si>
    <t>CUST4741</t>
  </si>
  <si>
    <t>TID231319</t>
  </si>
  <si>
    <t>CUST8526</t>
  </si>
  <si>
    <t>TID218066</t>
  </si>
  <si>
    <t>CUST4354</t>
  </si>
  <si>
    <t>TID860607</t>
  </si>
  <si>
    <t>CUST9677</t>
  </si>
  <si>
    <t>TID130709</t>
  </si>
  <si>
    <t>CUST3359</t>
  </si>
  <si>
    <t>TID456880</t>
  </si>
  <si>
    <t>CUST9230</t>
  </si>
  <si>
    <t>TID607301</t>
  </si>
  <si>
    <t>CUST6775</t>
  </si>
  <si>
    <t>TID457455</t>
  </si>
  <si>
    <t>CUST5837</t>
  </si>
  <si>
    <t>TID866414</t>
  </si>
  <si>
    <t>CUST6906</t>
  </si>
  <si>
    <t>TID951867</t>
  </si>
  <si>
    <t>CUST3885</t>
  </si>
  <si>
    <t>TID216751</t>
  </si>
  <si>
    <t>TID529594</t>
  </si>
  <si>
    <t>CUST6598</t>
  </si>
  <si>
    <t>AGT932</t>
  </si>
  <si>
    <t>TID370496</t>
  </si>
  <si>
    <t>CUST2243</t>
  </si>
  <si>
    <t>TID592882</t>
  </si>
  <si>
    <t>CUST4281</t>
  </si>
  <si>
    <t>TID505899</t>
  </si>
  <si>
    <t>CUST3797</t>
  </si>
  <si>
    <t>TID489279</t>
  </si>
  <si>
    <t>TID747350</t>
  </si>
  <si>
    <t>CUST8632</t>
  </si>
  <si>
    <t>TID498162</t>
  </si>
  <si>
    <t>CUST4470</t>
  </si>
  <si>
    <t>TID532986</t>
  </si>
  <si>
    <t>CUST8153</t>
  </si>
  <si>
    <t>TID566148</t>
  </si>
  <si>
    <t>CUST8128</t>
  </si>
  <si>
    <t>AGT687</t>
  </si>
  <si>
    <t>TID730846</t>
  </si>
  <si>
    <t>CUST4262</t>
  </si>
  <si>
    <t>TID797680</t>
  </si>
  <si>
    <t>CUST4993</t>
  </si>
  <si>
    <t>TID667652</t>
  </si>
  <si>
    <t>CUST3229</t>
  </si>
  <si>
    <t>TID913306</t>
  </si>
  <si>
    <t>CUST6379</t>
  </si>
  <si>
    <t>TID962456</t>
  </si>
  <si>
    <t>TID740453</t>
  </si>
  <si>
    <t>CUST1896</t>
  </si>
  <si>
    <t>AGT957</t>
  </si>
  <si>
    <t>TID904377</t>
  </si>
  <si>
    <t>CUST1616</t>
  </si>
  <si>
    <t>AGT270</t>
  </si>
  <si>
    <t>TID866627</t>
  </si>
  <si>
    <t>TID204222</t>
  </si>
  <si>
    <t>CUST5333</t>
  </si>
  <si>
    <t>AGT172</t>
  </si>
  <si>
    <t>TID501462</t>
  </si>
  <si>
    <t>CUST4222</t>
  </si>
  <si>
    <t>TID209164</t>
  </si>
  <si>
    <t>CUST9776</t>
  </si>
  <si>
    <t>TID290741</t>
  </si>
  <si>
    <t>CUST2342</t>
  </si>
  <si>
    <t>AGT350</t>
  </si>
  <si>
    <t>TID478809</t>
  </si>
  <si>
    <t>CUST4843</t>
  </si>
  <si>
    <t>TID101219</t>
  </si>
  <si>
    <t>CUST3694</t>
  </si>
  <si>
    <t>TID329452</t>
  </si>
  <si>
    <t>CUST7059</t>
  </si>
  <si>
    <t>TID772370</t>
  </si>
  <si>
    <t>TID546060</t>
  </si>
  <si>
    <t>CUST5945</t>
  </si>
  <si>
    <t>TID389277</t>
  </si>
  <si>
    <t>CUST6474</t>
  </si>
  <si>
    <t>TID538888</t>
  </si>
  <si>
    <t>CUST4448</t>
  </si>
  <si>
    <t>TID773678</t>
  </si>
  <si>
    <t>CUST5351</t>
  </si>
  <si>
    <t>TID730458</t>
  </si>
  <si>
    <t>CUST3652</t>
  </si>
  <si>
    <t>TID840387</t>
  </si>
  <si>
    <t>CUST9390</t>
  </si>
  <si>
    <t>TID636687</t>
  </si>
  <si>
    <t>CUST2467</t>
  </si>
  <si>
    <t>TID126049</t>
  </si>
  <si>
    <t>CUST4333</t>
  </si>
  <si>
    <t>TID295510</t>
  </si>
  <si>
    <t>CUST8125</t>
  </si>
  <si>
    <t>TID572541</t>
  </si>
  <si>
    <t>CUST8743</t>
  </si>
  <si>
    <t>TID380710</t>
  </si>
  <si>
    <t>TID823870</t>
  </si>
  <si>
    <t>CUST2183</t>
  </si>
  <si>
    <t>TID207490</t>
  </si>
  <si>
    <t>AGT221</t>
  </si>
  <si>
    <t>TID413027</t>
  </si>
  <si>
    <t>CUST3240</t>
  </si>
  <si>
    <t>TID326882</t>
  </si>
  <si>
    <t>CUST3555</t>
  </si>
  <si>
    <t>TID692643</t>
  </si>
  <si>
    <t>CUST4554</t>
  </si>
  <si>
    <t>TID425964</t>
  </si>
  <si>
    <t>CUST2572</t>
  </si>
  <si>
    <t>TID880629</t>
  </si>
  <si>
    <t>CUST3297</t>
  </si>
  <si>
    <t>TID253628</t>
  </si>
  <si>
    <t>TID727413</t>
  </si>
  <si>
    <t>CUST6920</t>
  </si>
  <si>
    <t>TID523428</t>
  </si>
  <si>
    <t>CUST4422</t>
  </si>
  <si>
    <t>TID664333</t>
  </si>
  <si>
    <t>CUST9085</t>
  </si>
  <si>
    <t>TID947424</t>
  </si>
  <si>
    <t>CUST9559</t>
  </si>
  <si>
    <t>TID581264</t>
  </si>
  <si>
    <t>TID624280</t>
  </si>
  <si>
    <t>CUST8154</t>
  </si>
  <si>
    <t>AGT689</t>
  </si>
  <si>
    <t>TID957324</t>
  </si>
  <si>
    <t>CUST5180</t>
  </si>
  <si>
    <t>TID568100</t>
  </si>
  <si>
    <t>CUST3293</t>
  </si>
  <si>
    <t>TID593701</t>
  </si>
  <si>
    <t>TID206998</t>
  </si>
  <si>
    <t>CUST8756</t>
  </si>
  <si>
    <t>TID246895</t>
  </si>
  <si>
    <t>CUST3875</t>
  </si>
  <si>
    <t>TID640881</t>
  </si>
  <si>
    <t>CUST2879</t>
  </si>
  <si>
    <t>TID862035</t>
  </si>
  <si>
    <t>CUST5988</t>
  </si>
  <si>
    <t>TID421238</t>
  </si>
  <si>
    <t>CUST9999</t>
  </si>
  <si>
    <t>TID536054</t>
  </si>
  <si>
    <t>CUST3582</t>
  </si>
  <si>
    <t>TID435838</t>
  </si>
  <si>
    <t>CUST9576</t>
  </si>
  <si>
    <t>TID180319</t>
  </si>
  <si>
    <t>TID117834</t>
  </si>
  <si>
    <t>CUST3644</t>
  </si>
  <si>
    <t>TID188117</t>
  </si>
  <si>
    <t>CUST1363</t>
  </si>
  <si>
    <t>TID128549</t>
  </si>
  <si>
    <t>CUST9938</t>
  </si>
  <si>
    <t>TID790792</t>
  </si>
  <si>
    <t>CUST3145</t>
  </si>
  <si>
    <t>TID702396</t>
  </si>
  <si>
    <t>TID679441</t>
  </si>
  <si>
    <t>CUST4698</t>
  </si>
  <si>
    <t>TID503133</t>
  </si>
  <si>
    <t>CUST1125</t>
  </si>
  <si>
    <t>TID661825</t>
  </si>
  <si>
    <t>CUST3519</t>
  </si>
  <si>
    <t>TID994231</t>
  </si>
  <si>
    <t>CUST1075</t>
  </si>
  <si>
    <t>TID669589</t>
  </si>
  <si>
    <t>CUST7853</t>
  </si>
  <si>
    <t>AGT651</t>
  </si>
  <si>
    <t>TID726015</t>
  </si>
  <si>
    <t>CUST7951</t>
  </si>
  <si>
    <t>TID388224</t>
  </si>
  <si>
    <t>CUST2226</t>
  </si>
  <si>
    <t>TID601070</t>
  </si>
  <si>
    <t>CUST7824</t>
  </si>
  <si>
    <t>TID334665</t>
  </si>
  <si>
    <t>CUST8587</t>
  </si>
  <si>
    <t>TID145822</t>
  </si>
  <si>
    <t>CUST6026</t>
  </si>
  <si>
    <t>TID262222</t>
  </si>
  <si>
    <t>CUST6145</t>
  </si>
  <si>
    <t>TID134405</t>
  </si>
  <si>
    <t>CUST5003</t>
  </si>
  <si>
    <t>TID478220</t>
  </si>
  <si>
    <t>CUST5651</t>
  </si>
  <si>
    <t>TID363482</t>
  </si>
  <si>
    <t>CUST8146</t>
  </si>
  <si>
    <t>TID417115</t>
  </si>
  <si>
    <t>TID665389</t>
  </si>
  <si>
    <t>CUST3946</t>
  </si>
  <si>
    <t>TID537283</t>
  </si>
  <si>
    <t>CUST9761</t>
  </si>
  <si>
    <t>TID294556</t>
  </si>
  <si>
    <t>CUST4990</t>
  </si>
  <si>
    <t>TID564011</t>
  </si>
  <si>
    <t>CUST4966</t>
  </si>
  <si>
    <t>TID744685</t>
  </si>
  <si>
    <t>CUST1728</t>
  </si>
  <si>
    <t>TID760070</t>
  </si>
  <si>
    <t>CUST2312</t>
  </si>
  <si>
    <t>TID266256</t>
  </si>
  <si>
    <t>CUST5990</t>
  </si>
  <si>
    <t>TID708833</t>
  </si>
  <si>
    <t>CUST7298</t>
  </si>
  <si>
    <t>TID114010</t>
  </si>
  <si>
    <t>TID700733</t>
  </si>
  <si>
    <t>TID182708</t>
  </si>
  <si>
    <t>CUST3633</t>
  </si>
  <si>
    <t>AGT282</t>
  </si>
  <si>
    <t>TID401589</t>
  </si>
  <si>
    <t>CUST1905</t>
  </si>
  <si>
    <t>TID988370</t>
  </si>
  <si>
    <t>CUST4665</t>
  </si>
  <si>
    <t>TID408880</t>
  </si>
  <si>
    <t>CUST5001</t>
  </si>
  <si>
    <t>TID306292</t>
  </si>
  <si>
    <t>CUST7793</t>
  </si>
  <si>
    <t>TID444552</t>
  </si>
  <si>
    <t>TID325268</t>
  </si>
  <si>
    <t>TID680419</t>
  </si>
  <si>
    <t>CUST1456</t>
  </si>
  <si>
    <t>TID718159</t>
  </si>
  <si>
    <t>CUST8716</t>
  </si>
  <si>
    <t>TID802023</t>
  </si>
  <si>
    <t>CUST9687</t>
  </si>
  <si>
    <t>TID353078</t>
  </si>
  <si>
    <t>CUST1687</t>
  </si>
  <si>
    <t>TID847214</t>
  </si>
  <si>
    <t>TID167700</t>
  </si>
  <si>
    <t>CUST4982</t>
  </si>
  <si>
    <t>TID642999</t>
  </si>
  <si>
    <t>CUST5858</t>
  </si>
  <si>
    <t>TID908813</t>
  </si>
  <si>
    <t>CUST6548</t>
  </si>
  <si>
    <t>TID508041</t>
  </si>
  <si>
    <t>CUST3066</t>
  </si>
  <si>
    <t>AGT206</t>
  </si>
  <si>
    <t>TID383772</t>
  </si>
  <si>
    <t>CUST4549</t>
  </si>
  <si>
    <t>TID686139</t>
  </si>
  <si>
    <t>CUST3380</t>
  </si>
  <si>
    <t>TID878510</t>
  </si>
  <si>
    <t>CUST8868</t>
  </si>
  <si>
    <t>TID601307</t>
  </si>
  <si>
    <t>CUST9747</t>
  </si>
  <si>
    <t>AGT908</t>
  </si>
  <si>
    <t>TID240583</t>
  </si>
  <si>
    <t>CUST1239</t>
  </si>
  <si>
    <t>TID891644</t>
  </si>
  <si>
    <t>CUST1254</t>
  </si>
  <si>
    <t>TID530369</t>
  </si>
  <si>
    <t>CUST4104</t>
  </si>
  <si>
    <t>TID323898</t>
  </si>
  <si>
    <t>CUST9123</t>
  </si>
  <si>
    <t>TID655475</t>
  </si>
  <si>
    <t>CUST5401</t>
  </si>
  <si>
    <t>AGT181</t>
  </si>
  <si>
    <t>TID621719</t>
  </si>
  <si>
    <t>CUST4516</t>
  </si>
  <si>
    <t>TID227790</t>
  </si>
  <si>
    <t>CUST8603</t>
  </si>
  <si>
    <t>TID558699</t>
  </si>
  <si>
    <t>TID650088</t>
  </si>
  <si>
    <t>CUST1419</t>
  </si>
  <si>
    <t>AGT657</t>
  </si>
  <si>
    <t>TID852202</t>
  </si>
  <si>
    <t>CUST2428</t>
  </si>
  <si>
    <t>TID986473</t>
  </si>
  <si>
    <t>CUST6921</t>
  </si>
  <si>
    <t>TID767445</t>
  </si>
  <si>
    <t>CUST1299</t>
  </si>
  <si>
    <t>TID828427</t>
  </si>
  <si>
    <t>CUST1062</t>
  </si>
  <si>
    <t>TID919511</t>
  </si>
  <si>
    <t>CUST8907</t>
  </si>
  <si>
    <t>TID479964</t>
  </si>
  <si>
    <t>CUST1854</t>
  </si>
  <si>
    <t>TID772353</t>
  </si>
  <si>
    <t>CUST9415</t>
  </si>
  <si>
    <t>TID537342</t>
  </si>
  <si>
    <t>CUST8097</t>
  </si>
  <si>
    <t>AGT184</t>
  </si>
  <si>
    <t>TID781563</t>
  </si>
  <si>
    <t>CUST4785</t>
  </si>
  <si>
    <t>AGT223</t>
  </si>
  <si>
    <t>TID610704</t>
  </si>
  <si>
    <t>TID368771</t>
  </si>
  <si>
    <t>CUST8103</t>
  </si>
  <si>
    <t>AGT884</t>
  </si>
  <si>
    <t>TID159457</t>
  </si>
  <si>
    <t>TID755986</t>
  </si>
  <si>
    <t>CUST3340</t>
  </si>
  <si>
    <t>TID834689</t>
  </si>
  <si>
    <t>TID621754</t>
  </si>
  <si>
    <t>CUST6454</t>
  </si>
  <si>
    <t>TID604389</t>
  </si>
  <si>
    <t>CUST5464</t>
  </si>
  <si>
    <t>TID367841</t>
  </si>
  <si>
    <t>TID260302</t>
  </si>
  <si>
    <t>AGT513</t>
  </si>
  <si>
    <t>TID217153</t>
  </si>
  <si>
    <t>CUST7814</t>
  </si>
  <si>
    <t>TID272841</t>
  </si>
  <si>
    <t>TID428574</t>
  </si>
  <si>
    <t>TID707653</t>
  </si>
  <si>
    <t>CUST8454</t>
  </si>
  <si>
    <t>TID592163</t>
  </si>
  <si>
    <t>CUST3710</t>
  </si>
  <si>
    <t>TID457911</t>
  </si>
  <si>
    <t>CUST1139</t>
  </si>
  <si>
    <t>TID750833</t>
  </si>
  <si>
    <t>CUST2421</t>
  </si>
  <si>
    <t>TID946122</t>
  </si>
  <si>
    <t>CUST5572</t>
  </si>
  <si>
    <t>AGT904</t>
  </si>
  <si>
    <t>TID394140</t>
  </si>
  <si>
    <t>CUST5904</t>
  </si>
  <si>
    <t>TID133143</t>
  </si>
  <si>
    <t>CUST6900</t>
  </si>
  <si>
    <t>TID173914</t>
  </si>
  <si>
    <t>CUST8621</t>
  </si>
  <si>
    <t>TID397965</t>
  </si>
  <si>
    <t>CUST9448</t>
  </si>
  <si>
    <t>TID720445</t>
  </si>
  <si>
    <t>CUST5826</t>
  </si>
  <si>
    <t>TID567955</t>
  </si>
  <si>
    <t>AGT335</t>
  </si>
  <si>
    <t>TID798864</t>
  </si>
  <si>
    <t>CUST2350</t>
  </si>
  <si>
    <t>TID357166</t>
  </si>
  <si>
    <t>TID534540</t>
  </si>
  <si>
    <t>CUST5776</t>
  </si>
  <si>
    <t>TID932244</t>
  </si>
  <si>
    <t>TID474845</t>
  </si>
  <si>
    <t>CUST9560</t>
  </si>
  <si>
    <t>TID904172</t>
  </si>
  <si>
    <t>CUST5780</t>
  </si>
  <si>
    <t>TID442052</t>
  </si>
  <si>
    <t>CUST6048</t>
  </si>
  <si>
    <t>TID688756</t>
  </si>
  <si>
    <t>CUST4976</t>
  </si>
  <si>
    <t>TID301241</t>
  </si>
  <si>
    <t>CUST4691</t>
  </si>
  <si>
    <t>TID339849</t>
  </si>
  <si>
    <t>CUST6498</t>
  </si>
  <si>
    <t>TID739254</t>
  </si>
  <si>
    <t>TID871585</t>
  </si>
  <si>
    <t>TID819591</t>
  </si>
  <si>
    <t>CUST8717</t>
  </si>
  <si>
    <t>TID451221</t>
  </si>
  <si>
    <t>CUST4430</t>
  </si>
  <si>
    <t>TID529081</t>
  </si>
  <si>
    <t>CUST4575</t>
  </si>
  <si>
    <t>TID858663</t>
  </si>
  <si>
    <t>CUST1813</t>
  </si>
  <si>
    <t>AGT586</t>
  </si>
  <si>
    <t>TID500168</t>
  </si>
  <si>
    <t>CUST5087</t>
  </si>
  <si>
    <t>TID746692</t>
  </si>
  <si>
    <t>CUST2184</t>
  </si>
  <si>
    <t>TID782775</t>
  </si>
  <si>
    <t>CUST9052</t>
  </si>
  <si>
    <t>TID381087</t>
  </si>
  <si>
    <t>CUST9372</t>
  </si>
  <si>
    <t>TID471084</t>
  </si>
  <si>
    <t>CUST6831</t>
  </si>
  <si>
    <t>TID601669</t>
  </si>
  <si>
    <t>CUST9572</t>
  </si>
  <si>
    <t>TID188582</t>
  </si>
  <si>
    <t>TID464736</t>
  </si>
  <si>
    <t>AGT789</t>
  </si>
  <si>
    <t>TID136854</t>
  </si>
  <si>
    <t>AGT857</t>
  </si>
  <si>
    <t>TID540103</t>
  </si>
  <si>
    <t>AGT341</t>
  </si>
  <si>
    <t>TID541628</t>
  </si>
  <si>
    <t>CUST2474</t>
  </si>
  <si>
    <t>TID142166</t>
  </si>
  <si>
    <t>TID464766</t>
  </si>
  <si>
    <t>CUST8513</t>
  </si>
  <si>
    <t>TID182017</t>
  </si>
  <si>
    <t>CUST9093</t>
  </si>
  <si>
    <t>TID930512</t>
  </si>
  <si>
    <t>CUST9312</t>
  </si>
  <si>
    <t>TID587794</t>
  </si>
  <si>
    <t>CUST3841</t>
  </si>
  <si>
    <t>TID981139</t>
  </si>
  <si>
    <t>CUST9848</t>
  </si>
  <si>
    <t>TID315670</t>
  </si>
  <si>
    <t>CUST6586</t>
  </si>
  <si>
    <t>TID904959</t>
  </si>
  <si>
    <t>CUST5960</t>
  </si>
  <si>
    <t>TID832295</t>
  </si>
  <si>
    <t>CUST9430</t>
  </si>
  <si>
    <t>AGT140</t>
  </si>
  <si>
    <t>TID580267</t>
  </si>
  <si>
    <t>CUST4401</t>
  </si>
  <si>
    <t>TID548168</t>
  </si>
  <si>
    <t>CUST4552</t>
  </si>
  <si>
    <t>AGT105</t>
  </si>
  <si>
    <t>TID766869</t>
  </si>
  <si>
    <t>AGT588</t>
  </si>
  <si>
    <t>TID859691</t>
  </si>
  <si>
    <t>CUST3301</t>
  </si>
  <si>
    <t>TID765489</t>
  </si>
  <si>
    <t>TID135311</t>
  </si>
  <si>
    <t>CUST9860</t>
  </si>
  <si>
    <t>TID242978</t>
  </si>
  <si>
    <t>CUST7765</t>
  </si>
  <si>
    <t>TID148217</t>
  </si>
  <si>
    <t>CUST1434</t>
  </si>
  <si>
    <t>AGT637</t>
  </si>
  <si>
    <t>TID852015</t>
  </si>
  <si>
    <t>TID120916</t>
  </si>
  <si>
    <t>CUST3545</t>
  </si>
  <si>
    <t>TID950011</t>
  </si>
  <si>
    <t>CUST8073</t>
  </si>
  <si>
    <t>TID397927</t>
  </si>
  <si>
    <t>CUST8999</t>
  </si>
  <si>
    <t>TID443322</t>
  </si>
  <si>
    <t>CUST7256</t>
  </si>
  <si>
    <t>TID681863</t>
  </si>
  <si>
    <t>CUST4875</t>
  </si>
  <si>
    <t>TID527339</t>
  </si>
  <si>
    <t>CUST5098</t>
  </si>
  <si>
    <t>TID517238</t>
  </si>
  <si>
    <t>CUST2640</t>
  </si>
  <si>
    <t>TID932265</t>
  </si>
  <si>
    <t>CUST9575</t>
  </si>
  <si>
    <t>TID379861</t>
  </si>
  <si>
    <t>CUST8988</t>
  </si>
  <si>
    <t>TID949580</t>
  </si>
  <si>
    <t>TID807163</t>
  </si>
  <si>
    <t>AGT918</t>
  </si>
  <si>
    <t>TID837205</t>
  </si>
  <si>
    <t>CUST7885</t>
  </si>
  <si>
    <t>AGT284</t>
  </si>
  <si>
    <t>TID117352</t>
  </si>
  <si>
    <t>CUST9615</t>
  </si>
  <si>
    <t>TID584717</t>
  </si>
  <si>
    <t>CUST6410</t>
  </si>
  <si>
    <t>TID554572</t>
  </si>
  <si>
    <t>CUST6688</t>
  </si>
  <si>
    <t>TID735647</t>
  </si>
  <si>
    <t>TID955982</t>
  </si>
  <si>
    <t>CUST5830</t>
  </si>
  <si>
    <t>TID993894</t>
  </si>
  <si>
    <t>CUST1800</t>
  </si>
  <si>
    <t>TID833848</t>
  </si>
  <si>
    <t>TID879759</t>
  </si>
  <si>
    <t>CUST5371</t>
  </si>
  <si>
    <t>TID661331</t>
  </si>
  <si>
    <t>AGT951</t>
  </si>
  <si>
    <t>TID853519</t>
  </si>
  <si>
    <t>CUST4513</t>
  </si>
  <si>
    <t>TID772205</t>
  </si>
  <si>
    <t>CUST6065</t>
  </si>
  <si>
    <t>TID584305</t>
  </si>
  <si>
    <t>CUST9431</t>
  </si>
  <si>
    <t>TID830282</t>
  </si>
  <si>
    <t>CUST9014</t>
  </si>
  <si>
    <t>TID869716</t>
  </si>
  <si>
    <t>TID737874</t>
  </si>
  <si>
    <t>CUST9834</t>
  </si>
  <si>
    <t>TID930956</t>
  </si>
  <si>
    <t>TID544855</t>
  </si>
  <si>
    <t>CUST1367</t>
  </si>
  <si>
    <t>TID127415</t>
  </si>
  <si>
    <t>CUST1917</t>
  </si>
  <si>
    <t>TID431620</t>
  </si>
  <si>
    <t>CUST3955</t>
  </si>
  <si>
    <t>TID258391</t>
  </si>
  <si>
    <t>CUST9503</t>
  </si>
  <si>
    <t>TID568482</t>
  </si>
  <si>
    <t>CUST3529</t>
  </si>
  <si>
    <t>TID314674</t>
  </si>
  <si>
    <t>CUST5425</t>
  </si>
  <si>
    <t>TID688945</t>
  </si>
  <si>
    <t>TID634345</t>
  </si>
  <si>
    <t>CUST7473</t>
  </si>
  <si>
    <t>TID284355</t>
  </si>
  <si>
    <t>CUST4329</t>
  </si>
  <si>
    <t>TID560316</t>
  </si>
  <si>
    <t>TID745309</t>
  </si>
  <si>
    <t>CUST9724</t>
  </si>
  <si>
    <t>TID283963</t>
  </si>
  <si>
    <t>CUST3894</t>
  </si>
  <si>
    <t>TID762462</t>
  </si>
  <si>
    <t>CUST8150</t>
  </si>
  <si>
    <t>TID834488</t>
  </si>
  <si>
    <t>CUST5707</t>
  </si>
  <si>
    <t>TID371022</t>
  </si>
  <si>
    <t>CUST4582</t>
  </si>
  <si>
    <t>TID389977</t>
  </si>
  <si>
    <t>CUST6858</t>
  </si>
  <si>
    <t>TID355503</t>
  </si>
  <si>
    <t>TID965583</t>
  </si>
  <si>
    <t>CUST9357</t>
  </si>
  <si>
    <t>TID505352</t>
  </si>
  <si>
    <t>TID695434</t>
  </si>
  <si>
    <t>CUST7162</t>
  </si>
  <si>
    <t>TID685742</t>
  </si>
  <si>
    <t>CUST5143</t>
  </si>
  <si>
    <t>TID211030</t>
  </si>
  <si>
    <t>CUST3695</t>
  </si>
  <si>
    <t>TID879848</t>
  </si>
  <si>
    <t>CUST2718</t>
  </si>
  <si>
    <t>TID924248</t>
  </si>
  <si>
    <t>CUST7194</t>
  </si>
  <si>
    <t>TID929989</t>
  </si>
  <si>
    <t>CUST4891</t>
  </si>
  <si>
    <t>TID906717</t>
  </si>
  <si>
    <t>AGT935</t>
  </si>
  <si>
    <t>TID462108</t>
  </si>
  <si>
    <t>CUST5039</t>
  </si>
  <si>
    <t>TID608728</t>
  </si>
  <si>
    <t>CUST1558</t>
  </si>
  <si>
    <t>TID695127</t>
  </si>
  <si>
    <t>CUST9119</t>
  </si>
  <si>
    <t>TID646912</t>
  </si>
  <si>
    <t>CUST1435</t>
  </si>
  <si>
    <t>AGT125</t>
  </si>
  <si>
    <t>TID286734</t>
  </si>
  <si>
    <t>CUST7304</t>
  </si>
  <si>
    <t>AGT534</t>
  </si>
  <si>
    <t>TID891835</t>
  </si>
  <si>
    <t>CUST6044</t>
  </si>
  <si>
    <t>TID559576</t>
  </si>
  <si>
    <t>CUST7888</t>
  </si>
  <si>
    <t>TID538712</t>
  </si>
  <si>
    <t>CUST6862</t>
  </si>
  <si>
    <t>AGT160</t>
  </si>
  <si>
    <t>TID179165</t>
  </si>
  <si>
    <t>TID154307</t>
  </si>
  <si>
    <t>AGT515</t>
  </si>
  <si>
    <t>TID670133</t>
  </si>
  <si>
    <t>CUST2666</t>
  </si>
  <si>
    <t>TID365365</t>
  </si>
  <si>
    <t>CUST6338</t>
  </si>
  <si>
    <t>TID153785</t>
  </si>
  <si>
    <t>CUST2493</t>
  </si>
  <si>
    <t>TID404967</t>
  </si>
  <si>
    <t>CUST1946</t>
  </si>
  <si>
    <t>TID274639</t>
  </si>
  <si>
    <t>CUST7439</t>
  </si>
  <si>
    <t>TID539448</t>
  </si>
  <si>
    <t>AGT974</t>
  </si>
  <si>
    <t>TID670736</t>
  </si>
  <si>
    <t>CUST7770</t>
  </si>
  <si>
    <t>TID697979</t>
  </si>
  <si>
    <t>TID156761</t>
  </si>
  <si>
    <t>CUST9881</t>
  </si>
  <si>
    <t>TID658135</t>
  </si>
  <si>
    <t>CUST3862</t>
  </si>
  <si>
    <t>AGT446</t>
  </si>
  <si>
    <t>TID942827</t>
  </si>
  <si>
    <t>CUST2857</t>
  </si>
  <si>
    <t>TID413419</t>
  </si>
  <si>
    <t>TID553728</t>
  </si>
  <si>
    <t>TID629806</t>
  </si>
  <si>
    <t>CUST8327</t>
  </si>
  <si>
    <t>TID292843</t>
  </si>
  <si>
    <t>CUST8169</t>
  </si>
  <si>
    <t>AGT456</t>
  </si>
  <si>
    <t>TID694629</t>
  </si>
  <si>
    <t>CUST9997</t>
  </si>
  <si>
    <t>TID419180</t>
  </si>
  <si>
    <t>CUST3685</t>
  </si>
  <si>
    <t>TID442638</t>
  </si>
  <si>
    <t>CUST8453</t>
  </si>
  <si>
    <t>TID564603</t>
  </si>
  <si>
    <t>CUST3809</t>
  </si>
  <si>
    <t>TID390930</t>
  </si>
  <si>
    <t>CUST2112</t>
  </si>
  <si>
    <t>TID130850</t>
  </si>
  <si>
    <t>CUST3291</t>
  </si>
  <si>
    <t>TID584157</t>
  </si>
  <si>
    <t>TID168444</t>
  </si>
  <si>
    <t>CUST4727</t>
  </si>
  <si>
    <t>AGT245</t>
  </si>
  <si>
    <t>TID682216</t>
  </si>
  <si>
    <t>CUST3186</t>
  </si>
  <si>
    <t>TID350822</t>
  </si>
  <si>
    <t>CUST7300</t>
  </si>
  <si>
    <t>TID669394</t>
  </si>
  <si>
    <t>CUST3594</t>
  </si>
  <si>
    <t>TID565036</t>
  </si>
  <si>
    <t>CUST2356</t>
  </si>
  <si>
    <t>TID492115</t>
  </si>
  <si>
    <t>TID894269</t>
  </si>
  <si>
    <t>TID310896</t>
  </si>
  <si>
    <t>CUST2449</t>
  </si>
  <si>
    <t>TID205847</t>
  </si>
  <si>
    <t>CUST2320</t>
  </si>
  <si>
    <t>TID743960</t>
  </si>
  <si>
    <t>TID590155</t>
  </si>
  <si>
    <t>CUST6481</t>
  </si>
  <si>
    <t>TID278455</t>
  </si>
  <si>
    <t>CUST6040</t>
  </si>
  <si>
    <t>TID565958</t>
  </si>
  <si>
    <t>CUST8278</t>
  </si>
  <si>
    <t>TID829628</t>
  </si>
  <si>
    <t>CUST2694</t>
  </si>
  <si>
    <t>TID321919</t>
  </si>
  <si>
    <t>CUST3367</t>
  </si>
  <si>
    <t>TID295479</t>
  </si>
  <si>
    <t>CUST9526</t>
  </si>
  <si>
    <t>AGT104</t>
  </si>
  <si>
    <t>TID464162</t>
  </si>
  <si>
    <t>CUST8006</t>
  </si>
  <si>
    <t>TID946198</t>
  </si>
  <si>
    <t>CUST6740</t>
  </si>
  <si>
    <t>TID671376</t>
  </si>
  <si>
    <t>AGT737</t>
  </si>
  <si>
    <t>TID740865</t>
  </si>
  <si>
    <t>CUST7658</t>
  </si>
  <si>
    <t>TID971602</t>
  </si>
  <si>
    <t>TID561166</t>
  </si>
  <si>
    <t>CUST3155</t>
  </si>
  <si>
    <t>TID498030</t>
  </si>
  <si>
    <t>CUST8873</t>
  </si>
  <si>
    <t>TID514047</t>
  </si>
  <si>
    <t>AGT426</t>
  </si>
  <si>
    <t>TID985840</t>
  </si>
  <si>
    <t>TID756450</t>
  </si>
  <si>
    <t>CUST6395</t>
  </si>
  <si>
    <t>TID343908</t>
  </si>
  <si>
    <t>TID567036</t>
  </si>
  <si>
    <t>TID507793</t>
  </si>
  <si>
    <t>CUST9535</t>
  </si>
  <si>
    <t>TID566412</t>
  </si>
  <si>
    <t>CUST8188</t>
  </si>
  <si>
    <t>AGT310</t>
  </si>
  <si>
    <t>TID765339</t>
  </si>
  <si>
    <t>CUST2405</t>
  </si>
  <si>
    <t>TID755780</t>
  </si>
  <si>
    <t>CUST4850</t>
  </si>
  <si>
    <t>TID718282</t>
  </si>
  <si>
    <t>CUST7031</t>
  </si>
  <si>
    <t>TID140528</t>
  </si>
  <si>
    <t>CUST4407</t>
  </si>
  <si>
    <t>TID848478</t>
  </si>
  <si>
    <t>TID386147</t>
  </si>
  <si>
    <t>CUST9153</t>
  </si>
  <si>
    <t>TID457556</t>
  </si>
  <si>
    <t>CUST4057</t>
  </si>
  <si>
    <t>TID931399</t>
  </si>
  <si>
    <t>CUST5216</t>
  </si>
  <si>
    <t>TID110998</t>
  </si>
  <si>
    <t>CUST8631</t>
  </si>
  <si>
    <t>TID147546</t>
  </si>
  <si>
    <t>CUST6552</t>
  </si>
  <si>
    <t>TID623011</t>
  </si>
  <si>
    <t>CUST5634</t>
  </si>
  <si>
    <t>TID597538</t>
  </si>
  <si>
    <t>CUST4602</t>
  </si>
  <si>
    <t>TID879247</t>
  </si>
  <si>
    <t>CUST1726</t>
  </si>
  <si>
    <t>TID836566</t>
  </si>
  <si>
    <t>CUST4998</t>
  </si>
  <si>
    <t>TID262370</t>
  </si>
  <si>
    <t>CUST3244</t>
  </si>
  <si>
    <t>TID278323</t>
  </si>
  <si>
    <t>CUST8514</t>
  </si>
  <si>
    <t>TID929384</t>
  </si>
  <si>
    <t>CUST6414</t>
  </si>
  <si>
    <t>TID512759</t>
  </si>
  <si>
    <t>CUST6531</t>
  </si>
  <si>
    <t>AGT386</t>
  </si>
  <si>
    <t>TID332516</t>
  </si>
  <si>
    <t>CUST8577</t>
  </si>
  <si>
    <t>TID887768</t>
  </si>
  <si>
    <t>CUST6713</t>
  </si>
  <si>
    <t>TID896098</t>
  </si>
  <si>
    <t>CUST6500</t>
  </si>
  <si>
    <t>TID625095</t>
  </si>
  <si>
    <t>CUST9751</t>
  </si>
  <si>
    <t>TID428087</t>
  </si>
  <si>
    <t>CUST8206</t>
  </si>
  <si>
    <t>TID816953</t>
  </si>
  <si>
    <t>CUST1156</t>
  </si>
  <si>
    <t>TID184354</t>
  </si>
  <si>
    <t>CUST1613</t>
  </si>
  <si>
    <t>TID331348</t>
  </si>
  <si>
    <t>CUST3998</t>
  </si>
  <si>
    <t>TID210339</t>
  </si>
  <si>
    <t>CUST8165</t>
  </si>
  <si>
    <t>TID266031</t>
  </si>
  <si>
    <t>CUST3134</t>
  </si>
  <si>
    <t>AGT406</t>
  </si>
  <si>
    <t>TID859602</t>
  </si>
  <si>
    <t>CUST6207</t>
  </si>
  <si>
    <t>AGT642</t>
  </si>
  <si>
    <t>TID597255</t>
  </si>
  <si>
    <t>CUST7592</t>
  </si>
  <si>
    <t>TID409407</t>
  </si>
  <si>
    <t>CUST5212</t>
  </si>
  <si>
    <t>TID451926</t>
  </si>
  <si>
    <t>CUST2321</t>
  </si>
  <si>
    <t>AGT362</t>
  </si>
  <si>
    <t>TID993820</t>
  </si>
  <si>
    <t>AGT863</t>
  </si>
  <si>
    <t>TID125933</t>
  </si>
  <si>
    <t>CUST1374</t>
  </si>
  <si>
    <t>TID988292</t>
  </si>
  <si>
    <t>CUST8695</t>
  </si>
  <si>
    <t>TID243900</t>
  </si>
  <si>
    <t>TID409420</t>
  </si>
  <si>
    <t>CUST8163</t>
  </si>
  <si>
    <t>TID803510</t>
  </si>
  <si>
    <t>CUST6174</t>
  </si>
  <si>
    <t>TID139159</t>
  </si>
  <si>
    <t>CUST9151</t>
  </si>
  <si>
    <t>TID498159</t>
  </si>
  <si>
    <t>CUST5487</t>
  </si>
  <si>
    <t>TID119233</t>
  </si>
  <si>
    <t>TID318768</t>
  </si>
  <si>
    <t>CUST7794</t>
  </si>
  <si>
    <t>AGT504</t>
  </si>
  <si>
    <t>TID950071</t>
  </si>
  <si>
    <t>CUST1973</t>
  </si>
  <si>
    <t>TID224675</t>
  </si>
  <si>
    <t>CUST6637</t>
  </si>
  <si>
    <t>TID230400</t>
  </si>
  <si>
    <t>CUST6008</t>
  </si>
  <si>
    <t>TID750281</t>
  </si>
  <si>
    <t>CUST5898</t>
  </si>
  <si>
    <t>TID130371</t>
  </si>
  <si>
    <t>CUST3622</t>
  </si>
  <si>
    <t>TID842367</t>
  </si>
  <si>
    <t>CUST3784</t>
  </si>
  <si>
    <t>TID753190</t>
  </si>
  <si>
    <t>CUST2713</t>
  </si>
  <si>
    <t>TID649968</t>
  </si>
  <si>
    <t>TID540369</t>
  </si>
  <si>
    <t>CUST4925</t>
  </si>
  <si>
    <t>TID635184</t>
  </si>
  <si>
    <t>CUST3869</t>
  </si>
  <si>
    <t>AGT220</t>
  </si>
  <si>
    <t>TID109376</t>
  </si>
  <si>
    <t>AGT990</t>
  </si>
  <si>
    <t>TID437319</t>
  </si>
  <si>
    <t>TID991184</t>
  </si>
  <si>
    <t>TID685047</t>
  </si>
  <si>
    <t>TID616068</t>
  </si>
  <si>
    <t>CUST4482</t>
  </si>
  <si>
    <t>TID979504</t>
  </si>
  <si>
    <t>CUST5480</t>
  </si>
  <si>
    <t>TID670751</t>
  </si>
  <si>
    <t>CUST5653</t>
  </si>
  <si>
    <t>AGT429</t>
  </si>
  <si>
    <t>TID693888</t>
  </si>
  <si>
    <t>CUST5851</t>
  </si>
  <si>
    <t>TID568441</t>
  </si>
  <si>
    <t>CUST1324</t>
  </si>
  <si>
    <t>TID850629</t>
  </si>
  <si>
    <t>CUST7352</t>
  </si>
  <si>
    <t>TID187111</t>
  </si>
  <si>
    <t>CUST4910</t>
  </si>
  <si>
    <t>TID711696</t>
  </si>
  <si>
    <t>CUST9657</t>
  </si>
  <si>
    <t>TID217010</t>
  </si>
  <si>
    <t>CUST4614</t>
  </si>
  <si>
    <t>TID742549</t>
  </si>
  <si>
    <t>CUST3311</t>
  </si>
  <si>
    <t>TID694470</t>
  </si>
  <si>
    <t>CUST8573</t>
  </si>
  <si>
    <t>AGT626</t>
  </si>
  <si>
    <t>TID392058</t>
  </si>
  <si>
    <t>CUST1251</t>
  </si>
  <si>
    <t>TID768015</t>
  </si>
  <si>
    <t>CUST6117</t>
  </si>
  <si>
    <t>TID845081</t>
  </si>
  <si>
    <t>CUST8068</t>
  </si>
  <si>
    <t>TID685607</t>
  </si>
  <si>
    <t>CUST3900</t>
  </si>
  <si>
    <t>TID813017</t>
  </si>
  <si>
    <t>CUST9202</t>
  </si>
  <si>
    <t>TID369550</t>
  </si>
  <si>
    <t>CUST1838</t>
  </si>
  <si>
    <t>TID333969</t>
  </si>
  <si>
    <t>CUST6109</t>
  </si>
  <si>
    <t>TID990013</t>
  </si>
  <si>
    <t>CUST1122</t>
  </si>
  <si>
    <t>TID398984</t>
  </si>
  <si>
    <t>CUST6866</t>
  </si>
  <si>
    <t>TID475337</t>
  </si>
  <si>
    <t>CUST7015</t>
  </si>
  <si>
    <t>TID958402</t>
  </si>
  <si>
    <t>CUST6282</t>
  </si>
  <si>
    <t>TID697916</t>
  </si>
  <si>
    <t>CUST3767</t>
  </si>
  <si>
    <t>AGT274</t>
  </si>
  <si>
    <t>TID190050</t>
  </si>
  <si>
    <t>TID227502</t>
  </si>
  <si>
    <t>CUST3922</t>
  </si>
  <si>
    <t>TID277623</t>
  </si>
  <si>
    <t>CUST7389</t>
  </si>
  <si>
    <t>TID964776</t>
  </si>
  <si>
    <t>AGT917</t>
  </si>
  <si>
    <t>TID352501</t>
  </si>
  <si>
    <t>TID329780</t>
  </si>
  <si>
    <t>CUST3190</t>
  </si>
  <si>
    <t>TID570818</t>
  </si>
  <si>
    <t>CUST2992</t>
  </si>
  <si>
    <t>AGT531</t>
  </si>
  <si>
    <t>TID568616</t>
  </si>
  <si>
    <t>CUST7330</t>
  </si>
  <si>
    <t>AGT123</t>
  </si>
  <si>
    <t>TID388250</t>
  </si>
  <si>
    <t>CUST6214</t>
  </si>
  <si>
    <t>AGT969</t>
  </si>
  <si>
    <t>TID708376</t>
  </si>
  <si>
    <t>CUST3561</t>
  </si>
  <si>
    <t>TID347782</t>
  </si>
  <si>
    <t>CUST9970</t>
  </si>
  <si>
    <t>TID932797</t>
  </si>
  <si>
    <t>CUST2317</t>
  </si>
  <si>
    <t>TID456662</t>
  </si>
  <si>
    <t>CUST4762</t>
  </si>
  <si>
    <t>AGT639</t>
  </si>
  <si>
    <t>TID207138</t>
  </si>
  <si>
    <t>TID829060</t>
  </si>
  <si>
    <t>CUST4953</t>
  </si>
  <si>
    <t>TID608542</t>
  </si>
  <si>
    <t>CUST3120</t>
  </si>
  <si>
    <t>TID342182</t>
  </si>
  <si>
    <t>CUST3628</t>
  </si>
  <si>
    <t>TID588646</t>
  </si>
  <si>
    <t>CUST9175</t>
  </si>
  <si>
    <t>TID627365</t>
  </si>
  <si>
    <t>TID809797</t>
  </si>
  <si>
    <t>CUST1172</t>
  </si>
  <si>
    <t>TID839522</t>
  </si>
  <si>
    <t>CUST8901</t>
  </si>
  <si>
    <t>TID120344</t>
  </si>
  <si>
    <t>CUST7890</t>
  </si>
  <si>
    <t>TID775924</t>
  </si>
  <si>
    <t>CUST3849</t>
  </si>
  <si>
    <t>TID909168</t>
  </si>
  <si>
    <t>CUST6186</t>
  </si>
  <si>
    <t>TID740291</t>
  </si>
  <si>
    <t>CUST3179</t>
  </si>
  <si>
    <t>TID359378</t>
  </si>
  <si>
    <t>CUST2293</t>
  </si>
  <si>
    <t>TID338282</t>
  </si>
  <si>
    <t>AGT665</t>
  </si>
  <si>
    <t>TID372692</t>
  </si>
  <si>
    <t>CUST1775</t>
  </si>
  <si>
    <t>TID908559</t>
  </si>
  <si>
    <t>TID696929</t>
  </si>
  <si>
    <t>CUST5999</t>
  </si>
  <si>
    <t>TID791417</t>
  </si>
  <si>
    <t>CUST3465</t>
  </si>
  <si>
    <t>TID786770</t>
  </si>
  <si>
    <t>CUST7807</t>
  </si>
  <si>
    <t>TID554423</t>
  </si>
  <si>
    <t>CUST6101</t>
  </si>
  <si>
    <t>TID650381</t>
  </si>
  <si>
    <t>CUST6650</t>
  </si>
  <si>
    <t>AGT909</t>
  </si>
  <si>
    <t>TID410717</t>
  </si>
  <si>
    <t>CUST5069</t>
  </si>
  <si>
    <t>TID989876</t>
  </si>
  <si>
    <t>CUST6954</t>
  </si>
  <si>
    <t>TID503067</t>
  </si>
  <si>
    <t>CUST3048</t>
  </si>
  <si>
    <t>AGT156</t>
  </si>
  <si>
    <t>TID798962</t>
  </si>
  <si>
    <t>CUST5383</t>
  </si>
  <si>
    <t>AGT109</t>
  </si>
  <si>
    <t>TID119383</t>
  </si>
  <si>
    <t>CUST2412</t>
  </si>
  <si>
    <t>TID679013</t>
  </si>
  <si>
    <t>CUST9473</t>
  </si>
  <si>
    <t>AGT177</t>
  </si>
  <si>
    <t>TID658492</t>
  </si>
  <si>
    <t>CUST7775</t>
  </si>
  <si>
    <t>TID102232</t>
  </si>
  <si>
    <t>TID982433</t>
  </si>
  <si>
    <t>CUST8112</t>
  </si>
  <si>
    <t>TID770026</t>
  </si>
  <si>
    <t>TID160209</t>
  </si>
  <si>
    <t>CUST7958</t>
  </si>
  <si>
    <t>TID476070</t>
  </si>
  <si>
    <t>TID296613</t>
  </si>
  <si>
    <t>CUST5693</t>
  </si>
  <si>
    <t>TID642047</t>
  </si>
  <si>
    <t>CUST7691</t>
  </si>
  <si>
    <t>TID261579</t>
  </si>
  <si>
    <t>CUST9855</t>
  </si>
  <si>
    <t>TID219983</t>
  </si>
  <si>
    <t>CUST6707</t>
  </si>
  <si>
    <t>TID883855</t>
  </si>
  <si>
    <t>CUST3395</t>
  </si>
  <si>
    <t>TID236048</t>
  </si>
  <si>
    <t>CUST8657</t>
  </si>
  <si>
    <t>TID623956</t>
  </si>
  <si>
    <t>CUST5720</t>
  </si>
  <si>
    <t>TID374071</t>
  </si>
  <si>
    <t>CUST6995</t>
  </si>
  <si>
    <t>TID161119</t>
  </si>
  <si>
    <t>CUST8585</t>
  </si>
  <si>
    <t>TID133025</t>
  </si>
  <si>
    <t>CUST6426</t>
  </si>
  <si>
    <t>TID841772</t>
  </si>
  <si>
    <t>CUST1142</t>
  </si>
  <si>
    <t>TID209150</t>
  </si>
  <si>
    <t>CUST2311</t>
  </si>
  <si>
    <t>TID692485</t>
  </si>
  <si>
    <t>CUST8554</t>
  </si>
  <si>
    <t>TID861028</t>
  </si>
  <si>
    <t>CUST4811</t>
  </si>
  <si>
    <t>TID220630</t>
  </si>
  <si>
    <t>TID141954</t>
  </si>
  <si>
    <t>CUST6884</t>
  </si>
  <si>
    <t>TID550802</t>
  </si>
  <si>
    <t>CUST1399</t>
  </si>
  <si>
    <t>TID854985</t>
  </si>
  <si>
    <t>CUST6311</t>
  </si>
  <si>
    <t>TID992867</t>
  </si>
  <si>
    <t>TID771996</t>
  </si>
  <si>
    <t>CUST5397</t>
  </si>
  <si>
    <t>TID756935</t>
  </si>
  <si>
    <t>CUST2593</t>
  </si>
  <si>
    <t>AGT560</t>
  </si>
  <si>
    <t>TID618588</t>
  </si>
  <si>
    <t>CUST4130</t>
  </si>
  <si>
    <t>TID522938</t>
  </si>
  <si>
    <t>CUST1476</t>
  </si>
  <si>
    <t>AGT832</t>
  </si>
  <si>
    <t>TID890340</t>
  </si>
  <si>
    <t>TID698622</t>
  </si>
  <si>
    <t>CUST4607</t>
  </si>
  <si>
    <t>TID307896</t>
  </si>
  <si>
    <t>CUST5258</t>
  </si>
  <si>
    <t>TID873643</t>
  </si>
  <si>
    <t>CUST2028</t>
  </si>
  <si>
    <t>TID170361</t>
  </si>
  <si>
    <t>CUST6674</t>
  </si>
  <si>
    <t>TID632924</t>
  </si>
  <si>
    <t>CUST8210</t>
  </si>
  <si>
    <t>TID817496</t>
  </si>
  <si>
    <t>CUST9528</t>
  </si>
  <si>
    <t>TID292308</t>
  </si>
  <si>
    <t>CUST9139</t>
  </si>
  <si>
    <t>TID502697</t>
  </si>
  <si>
    <t>CUST3217</t>
  </si>
  <si>
    <t>TID430791</t>
  </si>
  <si>
    <t>CUST1265</t>
  </si>
  <si>
    <t>AGT128</t>
  </si>
  <si>
    <t>TID714937</t>
  </si>
  <si>
    <t>CUST7904</t>
  </si>
  <si>
    <t>TID295645</t>
  </si>
  <si>
    <t>CUST7169</t>
  </si>
  <si>
    <t>AGT379</t>
  </si>
  <si>
    <t>TID347553</t>
  </si>
  <si>
    <t>AGT474</t>
  </si>
  <si>
    <t>TID616652</t>
  </si>
  <si>
    <t>TID721787</t>
  </si>
  <si>
    <t>CUST7788</t>
  </si>
  <si>
    <t>TID577677</t>
  </si>
  <si>
    <t>CUST9789</t>
  </si>
  <si>
    <t>TID478403</t>
  </si>
  <si>
    <t>CUST8576</t>
  </si>
  <si>
    <t>TID102514</t>
  </si>
  <si>
    <t>CUST1353</t>
  </si>
  <si>
    <t>TID771089</t>
  </si>
  <si>
    <t>CUST9770</t>
  </si>
  <si>
    <t>AGT143</t>
  </si>
  <si>
    <t>TID695598</t>
  </si>
  <si>
    <t>CUST1131</t>
  </si>
  <si>
    <t>TID488736</t>
  </si>
  <si>
    <t>CUST2263</t>
  </si>
  <si>
    <t>AGT198</t>
  </si>
  <si>
    <t>TID400279</t>
  </si>
  <si>
    <t>CUST1938</t>
  </si>
  <si>
    <t>TID869024</t>
  </si>
  <si>
    <t>CUST5296</t>
  </si>
  <si>
    <t>TID897122</t>
  </si>
  <si>
    <t>CUST7597</t>
  </si>
  <si>
    <t>TID251746</t>
  </si>
  <si>
    <t>CUST4229</t>
  </si>
  <si>
    <t>TID358075</t>
  </si>
  <si>
    <t>CUST5398</t>
  </si>
  <si>
    <t>TID894791</t>
  </si>
  <si>
    <t>CUST7221</t>
  </si>
  <si>
    <t>TID358820</t>
  </si>
  <si>
    <t>CUST2738</t>
  </si>
  <si>
    <t>TID242250</t>
  </si>
  <si>
    <t>CUST3643</t>
  </si>
  <si>
    <t>TID382607</t>
  </si>
  <si>
    <t>CUST1346</t>
  </si>
  <si>
    <t>TID146896</t>
  </si>
  <si>
    <t>CUST3016</t>
  </si>
  <si>
    <t>TID771623</t>
  </si>
  <si>
    <t>CUST9426</t>
  </si>
  <si>
    <t>TID391313</t>
  </si>
  <si>
    <t>CUST1541</t>
  </si>
  <si>
    <t>TID962646</t>
  </si>
  <si>
    <t>CUST1358</t>
  </si>
  <si>
    <t>TID400034</t>
  </si>
  <si>
    <t>CUST8067</t>
  </si>
  <si>
    <t>AGT681</t>
  </si>
  <si>
    <t>TID348156</t>
  </si>
  <si>
    <t>CUST3127</t>
  </si>
  <si>
    <t>TID514934</t>
  </si>
  <si>
    <t>CUST6724</t>
  </si>
  <si>
    <t>AGT925</t>
  </si>
  <si>
    <t>TID328905</t>
  </si>
  <si>
    <t>CUST4787</t>
  </si>
  <si>
    <t>TID195806</t>
  </si>
  <si>
    <t>CUST8059</t>
  </si>
  <si>
    <t>TID464175</t>
  </si>
  <si>
    <t>CUST8041</t>
  </si>
  <si>
    <t>TID865913</t>
  </si>
  <si>
    <t>TID962049</t>
  </si>
  <si>
    <t>CUST8579</t>
  </si>
  <si>
    <t>TID396495</t>
  </si>
  <si>
    <t>AGT256</t>
  </si>
  <si>
    <t>TID412311</t>
  </si>
  <si>
    <t>CUST6472</t>
  </si>
  <si>
    <t>AGT891</t>
  </si>
  <si>
    <t>TID767149</t>
  </si>
  <si>
    <t>TID113672</t>
  </si>
  <si>
    <t>CUST1587</t>
  </si>
  <si>
    <t>TID867506</t>
  </si>
  <si>
    <t>CUST8777</t>
  </si>
  <si>
    <t>TID389863</t>
  </si>
  <si>
    <t>CUST1547</t>
  </si>
  <si>
    <t>TID361763</t>
  </si>
  <si>
    <t>CUST6029</t>
  </si>
  <si>
    <t>TID220102</t>
  </si>
  <si>
    <t>CUST4385</t>
  </si>
  <si>
    <t>TID536446</t>
  </si>
  <si>
    <t>CUST4176</t>
  </si>
  <si>
    <t>TID269217</t>
  </si>
  <si>
    <t>CUST7206</t>
  </si>
  <si>
    <t>TID394567</t>
  </si>
  <si>
    <t>CUST2352</t>
  </si>
  <si>
    <t>AGT729</t>
  </si>
  <si>
    <t>TID401254</t>
  </si>
  <si>
    <t>CUST4349</t>
  </si>
  <si>
    <t>TID627785</t>
  </si>
  <si>
    <t>CUST4022</t>
  </si>
  <si>
    <t>TID568914</t>
  </si>
  <si>
    <t>CUST2404</t>
  </si>
  <si>
    <t>TID105062</t>
  </si>
  <si>
    <t>TID867468</t>
  </si>
  <si>
    <t>TID654855</t>
  </si>
  <si>
    <t>CUST4557</t>
  </si>
  <si>
    <t>TID384324</t>
  </si>
  <si>
    <t>CUST4441</t>
  </si>
  <si>
    <t>TID346678</t>
  </si>
  <si>
    <t>TID759793</t>
  </si>
  <si>
    <t>TID941239</t>
  </si>
  <si>
    <t>CUST8483</t>
  </si>
  <si>
    <t>TID334625</t>
  </si>
  <si>
    <t>CUST3981</t>
  </si>
  <si>
    <t>TID296388</t>
  </si>
  <si>
    <t>CUST3213</t>
  </si>
  <si>
    <t>AGT584</t>
  </si>
  <si>
    <t>TID754737</t>
  </si>
  <si>
    <t>CUST3706</t>
  </si>
  <si>
    <t>TID569600</t>
  </si>
  <si>
    <t>TID656791</t>
  </si>
  <si>
    <t>CUST7268</t>
  </si>
  <si>
    <t>TID546056</t>
  </si>
  <si>
    <t>TID229604</t>
  </si>
  <si>
    <t>CUST3368</t>
  </si>
  <si>
    <t>TID643491</t>
  </si>
  <si>
    <t>CUST5807</t>
  </si>
  <si>
    <t>TID262546</t>
  </si>
  <si>
    <t>CUST6370</t>
  </si>
  <si>
    <t>TID426804</t>
  </si>
  <si>
    <t>CUST8746</t>
  </si>
  <si>
    <t>TID215365</t>
  </si>
  <si>
    <t>CUST4777</t>
  </si>
  <si>
    <t>TID405156</t>
  </si>
  <si>
    <t>n/a</t>
  </si>
  <si>
    <t>Resolved0Time</t>
  </si>
  <si>
    <t>Row Labels</t>
  </si>
  <si>
    <t>Grand Total</t>
  </si>
  <si>
    <t>Sum of Agent Rating</t>
  </si>
  <si>
    <t>Billing vs Others</t>
  </si>
  <si>
    <t>Agent rating</t>
  </si>
  <si>
    <t>Others</t>
  </si>
  <si>
    <t>Percentage</t>
  </si>
  <si>
    <t>Customer Service vs Others</t>
  </si>
  <si>
    <t>Fraud Prevention vs Others</t>
  </si>
  <si>
    <t>Retention vs  Others</t>
  </si>
  <si>
    <t>Sum of Resolution Time (hrs)</t>
  </si>
  <si>
    <t>Sum of Response Time (hrs)</t>
  </si>
  <si>
    <t>Account Access  vs Others</t>
  </si>
  <si>
    <t xml:space="preserve">Account Access  </t>
  </si>
  <si>
    <t xml:space="preserve">Issue Category </t>
  </si>
  <si>
    <t>Resolution Time</t>
  </si>
  <si>
    <t>Sum of Escalation Level</t>
  </si>
  <si>
    <t>General Inquiry vs Others</t>
  </si>
  <si>
    <t>Refunded Reques vs Others</t>
  </si>
  <si>
    <t xml:space="preserve">Customer Location </t>
  </si>
  <si>
    <t xml:space="preserve">Phoenix </t>
  </si>
  <si>
    <t>(All)</t>
  </si>
  <si>
    <t>TOP 3 Communication Chanels based on Response Time</t>
  </si>
  <si>
    <t>TOP 3 CUSTOMER LOCATION BASED ON ESCALATION LEVEL</t>
  </si>
  <si>
    <t>TOP 3 ISSUE CATEGORY BASED ON RESOLUTION TIME</t>
  </si>
  <si>
    <t>DEPARTMENT BASED ON AGENT RATING</t>
  </si>
  <si>
    <t>Tech Support vs Others</t>
  </si>
  <si>
    <t>CUSTOMER ID  BASED ON AGENT RATING</t>
  </si>
  <si>
    <t>Count of Department</t>
  </si>
  <si>
    <t>STATUS BASED ON DEPARTMENTS</t>
  </si>
  <si>
    <t xml:space="preserve">RESPONSE TIME AND RESOLUTION TIME BASED ON </t>
  </si>
  <si>
    <t>AGENT ID</t>
  </si>
  <si>
    <t>Newyork vs others</t>
  </si>
  <si>
    <t>Phoenix  vs Others</t>
  </si>
  <si>
    <t>San Francisco vs Others</t>
  </si>
  <si>
    <t xml:space="preserve">Newyork </t>
  </si>
  <si>
    <t xml:space="preserve">San Francisco </t>
  </si>
  <si>
    <t>Count of Customer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</si>
</sst>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0"/>
        <bgColor indexed="64"/>
      </patternFill>
    </fill>
    <fill>
      <patternFill patternType="solid">
        <fgColor theme="8"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47" fontId="0" fillId="0" borderId="0" xfId="0" applyNumberFormat="1"/>
    <xf numFmtId="0" fontId="0" fillId="0" borderId="0" xfId="0" pivotButton="1"/>
    <xf numFmtId="0" fontId="0" fillId="0" borderId="0" xfId="0" applyAlignment="1">
      <alignment horizontal="left"/>
    </xf>
    <xf numFmtId="0" fontId="16" fillId="0" borderId="0" xfId="0" applyFont="1"/>
    <xf numFmtId="0" fontId="16" fillId="33" borderId="0" xfId="0" applyFont="1" applyFill="1"/>
    <xf numFmtId="10" fontId="16" fillId="33" borderId="0" xfId="0" applyNumberFormat="1" applyFont="1" applyFill="1"/>
    <xf numFmtId="10" fontId="0" fillId="0" borderId="0" xfId="0" applyNumberFormat="1"/>
    <xf numFmtId="2" fontId="16" fillId="33" borderId="0" xfId="0" applyNumberFormat="1" applyFont="1" applyFill="1"/>
    <xf numFmtId="2" fontId="0" fillId="0" borderId="0" xfId="0" applyNumberFormat="1"/>
    <xf numFmtId="0" fontId="16" fillId="34" borderId="0" xfId="0" applyFont="1" applyFill="1"/>
    <xf numFmtId="0" fontId="16" fillId="33" borderId="10" xfId="0" applyFont="1" applyFill="1" applyBorder="1"/>
    <xf numFmtId="10" fontId="16" fillId="33" borderId="10" xfId="0" applyNumberFormat="1" applyFont="1" applyFill="1" applyBorder="1"/>
    <xf numFmtId="3" fontId="0" fillId="0" borderId="0" xfId="0" applyNumberFormat="1"/>
    <xf numFmtId="10" fontId="0" fillId="33" borderId="0" xfId="0" applyNumberFormat="1" applyFont="1" applyFill="1"/>
    <xf numFmtId="10" fontId="0" fillId="0" borderId="0" xfId="0" applyNumberFormat="1" applyFont="1"/>
    <xf numFmtId="0" fontId="0" fillId="0" borderId="0" xfId="0" applyNumberFormat="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9" formatCode="mm:ss.0"/>
    </dxf>
    <dxf>
      <numFmt numFmtId="29" formatCode="mm:ss.0"/>
    </dxf>
    <dxf>
      <fill>
        <patternFill patternType="solid">
          <fgColor rgb="FF00B0F0"/>
          <bgColor rgb="FF000000"/>
        </patternFill>
      </fill>
    </dxf>
  </dxfs>
  <tableStyles count="0" defaultTableStyle="TableStyleMedium2" defaultPivotStyle="PivotStyleLight16"/>
  <colors>
    <mruColors>
      <color rgb="FF76E3FF"/>
      <color rgb="FF60A500"/>
      <color rgb="FFEC7838"/>
      <color rgb="FFF94956"/>
      <color rgb="FFFA606B"/>
      <color rgb="FFF5C62F"/>
      <color rgb="FF009EDE"/>
      <color rgb="FF388600"/>
      <color rgb="FFFF7474"/>
      <color rgb="FFFB97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microsoft.com/office/2007/relationships/slicerCache" Target="slicerCaches/slicerCache14.xml"/><Relationship Id="rId26" Type="http://schemas.microsoft.com/office/2017/06/relationships/rdRichValueStructure" Target="richData/rdrichvaluestructure.xml"/><Relationship Id="rId3" Type="http://schemas.openxmlformats.org/officeDocument/2006/relationships/worksheet" Target="worksheets/sheet3.xml"/><Relationship Id="rId21" Type="http://schemas.openxmlformats.org/officeDocument/2006/relationships/styles" Target="styles.xml"/><Relationship Id="rId7" Type="http://schemas.microsoft.com/office/2007/relationships/slicerCache" Target="slicerCaches/slicerCache3.xml"/><Relationship Id="rId12" Type="http://schemas.microsoft.com/office/2007/relationships/slicerCache" Target="slicerCaches/slicerCache8.xml"/><Relationship Id="rId17" Type="http://schemas.microsoft.com/office/2007/relationships/slicerCache" Target="slicerCaches/slicerCache13.xml"/><Relationship Id="rId25" Type="http://schemas.microsoft.com/office/2017/06/relationships/rdRichValue" Target="richData/rdrichvalue.xml"/><Relationship Id="rId2" Type="http://schemas.openxmlformats.org/officeDocument/2006/relationships/worksheet" Target="worksheets/sheet2.xml"/><Relationship Id="rId16" Type="http://schemas.microsoft.com/office/2007/relationships/slicerCache" Target="slicerCaches/slicerCache12.xml"/><Relationship Id="rId20"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microsoft.com/office/2022/10/relationships/richValueRel" Target="richData/richValueRel.xml"/><Relationship Id="rId5" Type="http://schemas.microsoft.com/office/2007/relationships/slicerCache" Target="slicerCaches/slicerCache1.xml"/><Relationship Id="rId15" Type="http://schemas.microsoft.com/office/2007/relationships/slicerCache" Target="slicerCaches/slicerCache11.xml"/><Relationship Id="rId23" Type="http://schemas.openxmlformats.org/officeDocument/2006/relationships/sheetMetadata" Target="metadata.xml"/><Relationship Id="rId28" Type="http://schemas.openxmlformats.org/officeDocument/2006/relationships/calcChain" Target="calcChain.xml"/><Relationship Id="rId10" Type="http://schemas.microsoft.com/office/2007/relationships/slicerCache" Target="slicerCaches/slicerCache6.xml"/><Relationship Id="rId19" Type="http://schemas.microsoft.com/office/2007/relationships/slicerCache" Target="slicerCaches/slicerCache15.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 Id="rId22" Type="http://schemas.openxmlformats.org/officeDocument/2006/relationships/sharedStrings" Target="sharedStrings.xml"/><Relationship Id="rId27"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9.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2.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8989431268937627"/>
          <c:y val="4.876350595529115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Sheet1!$D$48</c:f>
              <c:strCache>
                <c:ptCount val="1"/>
                <c:pt idx="0">
                  <c:v>Billing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Sheet1!$E$47:$F$47</c:f>
              <c:strCache>
                <c:ptCount val="2"/>
                <c:pt idx="0">
                  <c:v>Agent rating</c:v>
                </c:pt>
                <c:pt idx="1">
                  <c:v>Percentage</c:v>
                </c:pt>
              </c:strCache>
            </c:strRef>
          </c:cat>
          <c:val>
            <c:numRef>
              <c:f>Sheet1!$E$48:$F$48</c:f>
              <c:numCache>
                <c:formatCode>0.00%</c:formatCode>
                <c:ptCount val="2"/>
                <c:pt idx="0" formatCode="0.00">
                  <c:v>1051.2999999999988</c:v>
                </c:pt>
                <c:pt idx="1">
                  <c:v>0.19713846384638445</c:v>
                </c:pt>
              </c:numCache>
            </c:numRef>
          </c:val>
          <c:extLst>
            <c:ext xmlns:c16="http://schemas.microsoft.com/office/drawing/2014/chart" uri="{C3380CC4-5D6E-409C-BE32-E72D297353CC}">
              <c16:uniqueId val="{00000000-9389-4229-B1F8-D0BDE9A2049A}"/>
            </c:ext>
          </c:extLst>
        </c:ser>
        <c:ser>
          <c:idx val="1"/>
          <c:order val="1"/>
          <c:tx>
            <c:strRef>
              <c:f>Sheet1!$D$49</c:f>
              <c:strCache>
                <c:ptCount val="1"/>
                <c:pt idx="0">
                  <c:v>Others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Sheet1!$E$47:$F$47</c:f>
              <c:strCache>
                <c:ptCount val="2"/>
                <c:pt idx="0">
                  <c:v>Agent rating</c:v>
                </c:pt>
                <c:pt idx="1">
                  <c:v>Percentage</c:v>
                </c:pt>
              </c:strCache>
            </c:strRef>
          </c:cat>
          <c:val>
            <c:numRef>
              <c:f>Sheet1!$E$49:$F$49</c:f>
              <c:numCache>
                <c:formatCode>0.00%</c:formatCode>
                <c:ptCount val="2"/>
                <c:pt idx="0" formatCode="0.00">
                  <c:v>4281.5</c:v>
                </c:pt>
                <c:pt idx="1">
                  <c:v>0.80286153615361544</c:v>
                </c:pt>
              </c:numCache>
            </c:numRef>
          </c:val>
          <c:extLst>
            <c:ext xmlns:c16="http://schemas.microsoft.com/office/drawing/2014/chart" uri="{C3380CC4-5D6E-409C-BE32-E72D297353CC}">
              <c16:uniqueId val="{00000001-9389-4229-B1F8-D0BDE9A2049A}"/>
            </c:ext>
          </c:extLst>
        </c:ser>
        <c:dLbls>
          <c:showLegendKey val="0"/>
          <c:showVal val="0"/>
          <c:showCatName val="0"/>
          <c:showSerName val="0"/>
          <c:showPercent val="0"/>
          <c:showBubbleSize val="0"/>
        </c:dLbls>
        <c:gapWidth val="100"/>
        <c:overlap val="-24"/>
        <c:axId val="2080945439"/>
        <c:axId val="2080937279"/>
      </c:barChart>
      <c:catAx>
        <c:axId val="2080945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0937279"/>
        <c:crosses val="autoZero"/>
        <c:auto val="1"/>
        <c:lblAlgn val="ctr"/>
        <c:lblOffset val="100"/>
        <c:noMultiLvlLbl val="0"/>
      </c:catAx>
      <c:valAx>
        <c:axId val="208093727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0945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[customer_support_tickets.xlsx]Sheet1!PivotTable4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Sheet1!$B$124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A6E-488A-8F69-81347541405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A6E-488A-8F69-81347541405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A6E-488A-8F69-81347541405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A6E-488A-8F69-81347541405B}"/>
              </c:ext>
            </c:extLst>
          </c:dPt>
          <c:cat>
            <c:strRef>
              <c:f>Sheet1!$A$125:$A$129</c:f>
              <c:strCache>
                <c:ptCount val="4"/>
                <c:pt idx="0">
                  <c:v>High</c:v>
                </c:pt>
                <c:pt idx="1">
                  <c:v>Low</c:v>
                </c:pt>
                <c:pt idx="2">
                  <c:v>Medium</c:v>
                </c:pt>
                <c:pt idx="3">
                  <c:v>Urgent</c:v>
                </c:pt>
              </c:strCache>
            </c:strRef>
          </c:cat>
          <c:val>
            <c:numRef>
              <c:f>Sheet1!$B$125:$B$129</c:f>
              <c:numCache>
                <c:formatCode>General</c:formatCode>
                <c:ptCount val="4"/>
                <c:pt idx="0">
                  <c:v>3403</c:v>
                </c:pt>
                <c:pt idx="1">
                  <c:v>3353</c:v>
                </c:pt>
                <c:pt idx="2">
                  <c:v>3265</c:v>
                </c:pt>
                <c:pt idx="3">
                  <c:v>3085</c:v>
                </c:pt>
              </c:numCache>
            </c:numRef>
          </c:val>
          <c:extLst>
            <c:ext xmlns:c16="http://schemas.microsoft.com/office/drawing/2014/chart" uri="{C3380CC4-5D6E-409C-BE32-E72D297353CC}">
              <c16:uniqueId val="{00000000-23A7-4A4C-9980-5FD27BF964E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[customer_support_tickets.xlsx]Sheet1!PivotTable5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Sheet1!$B$139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D80-4BDD-A1D8-68BAF1048E0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D80-4BDD-A1D8-68BAF1048E0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D80-4BDD-A1D8-68BAF1048E0C}"/>
              </c:ext>
            </c:extLst>
          </c:dPt>
          <c:cat>
            <c:strRef>
              <c:f>Sheet1!$A$140:$A$143</c:f>
              <c:strCache>
                <c:ptCount val="3"/>
                <c:pt idx="0">
                  <c:v>Email</c:v>
                </c:pt>
                <c:pt idx="1">
                  <c:v>Help Center</c:v>
                </c:pt>
                <c:pt idx="2">
                  <c:v>Phone</c:v>
                </c:pt>
              </c:strCache>
            </c:strRef>
          </c:cat>
          <c:val>
            <c:numRef>
              <c:f>Sheet1!$B$140:$B$143</c:f>
              <c:numCache>
                <c:formatCode>General</c:formatCode>
                <c:ptCount val="3"/>
                <c:pt idx="0">
                  <c:v>2629</c:v>
                </c:pt>
                <c:pt idx="1">
                  <c:v>2832</c:v>
                </c:pt>
                <c:pt idx="2">
                  <c:v>2584</c:v>
                </c:pt>
              </c:numCache>
            </c:numRef>
          </c:val>
          <c:extLst>
            <c:ext xmlns:c16="http://schemas.microsoft.com/office/drawing/2014/chart" uri="{C3380CC4-5D6E-409C-BE32-E72D297353CC}">
              <c16:uniqueId val="{00000000-3974-4AF7-8FF6-E3478C8689C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Sheet1!$E$71</c:f>
              <c:strCache>
                <c:ptCount val="1"/>
                <c:pt idx="0">
                  <c:v>Resolution Time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7E4-42E8-90F7-F6B0CD33DFE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7E4-42E8-90F7-F6B0CD33DFED}"/>
              </c:ext>
            </c:extLst>
          </c:dPt>
          <c:cat>
            <c:strRef>
              <c:f>Sheet1!$D$72:$D$73</c:f>
              <c:strCache>
                <c:ptCount val="2"/>
                <c:pt idx="0">
                  <c:v>Account Access  </c:v>
                </c:pt>
                <c:pt idx="1">
                  <c:v>Others</c:v>
                </c:pt>
              </c:strCache>
            </c:strRef>
          </c:cat>
          <c:val>
            <c:numRef>
              <c:f>Sheet1!$E$72:$E$73</c:f>
              <c:numCache>
                <c:formatCode>General</c:formatCode>
                <c:ptCount val="2"/>
                <c:pt idx="0">
                  <c:v>8054</c:v>
                </c:pt>
                <c:pt idx="1">
                  <c:v>15449</c:v>
                </c:pt>
              </c:numCache>
            </c:numRef>
          </c:val>
          <c:extLst>
            <c:ext xmlns:c16="http://schemas.microsoft.com/office/drawing/2014/chart" uri="{C3380CC4-5D6E-409C-BE32-E72D297353CC}">
              <c16:uniqueId val="{00000000-66E5-411E-BD65-97129C9E4847}"/>
            </c:ext>
          </c:extLst>
        </c:ser>
        <c:ser>
          <c:idx val="1"/>
          <c:order val="1"/>
          <c:tx>
            <c:strRef>
              <c:f>Sheet1!$F$71</c:f>
              <c:strCache>
                <c:ptCount val="1"/>
                <c:pt idx="0">
                  <c:v>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7E4-42E8-90F7-F6B0CD33DFE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7E4-42E8-90F7-F6B0CD33DFED}"/>
              </c:ext>
            </c:extLst>
          </c:dPt>
          <c:cat>
            <c:strRef>
              <c:f>Sheet1!$D$72:$D$73</c:f>
              <c:strCache>
                <c:ptCount val="2"/>
                <c:pt idx="0">
                  <c:v>Account Access  </c:v>
                </c:pt>
                <c:pt idx="1">
                  <c:v>Others</c:v>
                </c:pt>
              </c:strCache>
            </c:strRef>
          </c:cat>
          <c:val>
            <c:numRef>
              <c:f>Sheet1!$F$72:$F$73</c:f>
              <c:numCache>
                <c:formatCode>0.00%</c:formatCode>
                <c:ptCount val="2"/>
                <c:pt idx="0">
                  <c:v>0.34267965791601074</c:v>
                </c:pt>
                <c:pt idx="1">
                  <c:v>0.65732034208398926</c:v>
                </c:pt>
              </c:numCache>
            </c:numRef>
          </c:val>
          <c:extLst>
            <c:ext xmlns:c16="http://schemas.microsoft.com/office/drawing/2014/chart" uri="{C3380CC4-5D6E-409C-BE32-E72D297353CC}">
              <c16:uniqueId val="{00000001-66E5-411E-BD65-97129C9E484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[customer_support_tickets.xlsx]Sheet1!PivotTable8</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Sheet1!$B$181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3C2-4294-872A-9562ADEE74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3C2-4294-872A-9562ADEE742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3C2-4294-872A-9562ADEE742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3C2-4294-872A-9562ADEE7421}"/>
              </c:ext>
            </c:extLst>
          </c:dPt>
          <c:cat>
            <c:strRef>
              <c:f>Sheet1!$A$182:$A$186</c:f>
              <c:strCache>
                <c:ptCount val="4"/>
                <c:pt idx="0">
                  <c:v>Closed</c:v>
                </c:pt>
                <c:pt idx="1">
                  <c:v>Escalated</c:v>
                </c:pt>
                <c:pt idx="2">
                  <c:v>Pending</c:v>
                </c:pt>
                <c:pt idx="3">
                  <c:v>Resolved</c:v>
                </c:pt>
              </c:strCache>
            </c:strRef>
          </c:cat>
          <c:val>
            <c:numRef>
              <c:f>Sheet1!$B$182:$B$186</c:f>
              <c:numCache>
                <c:formatCode>General</c:formatCode>
                <c:ptCount val="4"/>
                <c:pt idx="0">
                  <c:v>79</c:v>
                </c:pt>
                <c:pt idx="1">
                  <c:v>67</c:v>
                </c:pt>
                <c:pt idx="2">
                  <c:v>67</c:v>
                </c:pt>
                <c:pt idx="3">
                  <c:v>1787</c:v>
                </c:pt>
              </c:numCache>
            </c:numRef>
          </c:val>
          <c:extLst>
            <c:ext xmlns:c16="http://schemas.microsoft.com/office/drawing/2014/chart" uri="{C3380CC4-5D6E-409C-BE32-E72D297353CC}">
              <c16:uniqueId val="{00000000-7CB3-40BC-A6F9-1AD8F46DD9F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[customer_support_tickets.xlsx]Sheet1!PivotTable9</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Sheet1!$B$208</c:f>
              <c:strCache>
                <c:ptCount val="1"/>
                <c:pt idx="0">
                  <c:v>Sum of Response Time (hrs)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Sheet1!$A$209:$A$219</c:f>
              <c:strCache>
                <c:ptCount val="10"/>
                <c:pt idx="0">
                  <c:v>AGT144</c:v>
                </c:pt>
                <c:pt idx="1">
                  <c:v>AGT376</c:v>
                </c:pt>
                <c:pt idx="2">
                  <c:v>AGT502</c:v>
                </c:pt>
                <c:pt idx="3">
                  <c:v>AGT735</c:v>
                </c:pt>
                <c:pt idx="4">
                  <c:v>AGT798</c:v>
                </c:pt>
                <c:pt idx="5">
                  <c:v>AGT850</c:v>
                </c:pt>
                <c:pt idx="6">
                  <c:v>AGT860</c:v>
                </c:pt>
                <c:pt idx="7">
                  <c:v>AGT887</c:v>
                </c:pt>
                <c:pt idx="8">
                  <c:v>AGT943</c:v>
                </c:pt>
                <c:pt idx="9">
                  <c:v>AGT970</c:v>
                </c:pt>
              </c:strCache>
            </c:strRef>
          </c:cat>
          <c:val>
            <c:numRef>
              <c:f>Sheet1!$B$209:$B$219</c:f>
              <c:numCache>
                <c:formatCode>General</c:formatCode>
                <c:ptCount val="10"/>
                <c:pt idx="0">
                  <c:v>45</c:v>
                </c:pt>
                <c:pt idx="1">
                  <c:v>46</c:v>
                </c:pt>
                <c:pt idx="2">
                  <c:v>48</c:v>
                </c:pt>
                <c:pt idx="3">
                  <c:v>45</c:v>
                </c:pt>
                <c:pt idx="4">
                  <c:v>47</c:v>
                </c:pt>
                <c:pt idx="5">
                  <c:v>51</c:v>
                </c:pt>
                <c:pt idx="6">
                  <c:v>48</c:v>
                </c:pt>
                <c:pt idx="7">
                  <c:v>59</c:v>
                </c:pt>
                <c:pt idx="8">
                  <c:v>55</c:v>
                </c:pt>
                <c:pt idx="9">
                  <c:v>52</c:v>
                </c:pt>
              </c:numCache>
            </c:numRef>
          </c:val>
          <c:extLst>
            <c:ext xmlns:c16="http://schemas.microsoft.com/office/drawing/2014/chart" uri="{C3380CC4-5D6E-409C-BE32-E72D297353CC}">
              <c16:uniqueId val="{00000000-2E3B-4CB0-BDC2-5665CFE61DBE}"/>
            </c:ext>
          </c:extLst>
        </c:ser>
        <c:ser>
          <c:idx val="1"/>
          <c:order val="1"/>
          <c:tx>
            <c:strRef>
              <c:f>Sheet1!$C$208</c:f>
              <c:strCache>
                <c:ptCount val="1"/>
                <c:pt idx="0">
                  <c:v>Sum of Resolution Time (hrs)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Sheet1!$A$209:$A$219</c:f>
              <c:strCache>
                <c:ptCount val="10"/>
                <c:pt idx="0">
                  <c:v>AGT144</c:v>
                </c:pt>
                <c:pt idx="1">
                  <c:v>AGT376</c:v>
                </c:pt>
                <c:pt idx="2">
                  <c:v>AGT502</c:v>
                </c:pt>
                <c:pt idx="3">
                  <c:v>AGT735</c:v>
                </c:pt>
                <c:pt idx="4">
                  <c:v>AGT798</c:v>
                </c:pt>
                <c:pt idx="5">
                  <c:v>AGT850</c:v>
                </c:pt>
                <c:pt idx="6">
                  <c:v>AGT860</c:v>
                </c:pt>
                <c:pt idx="7">
                  <c:v>AGT887</c:v>
                </c:pt>
                <c:pt idx="8">
                  <c:v>AGT943</c:v>
                </c:pt>
                <c:pt idx="9">
                  <c:v>AGT970</c:v>
                </c:pt>
              </c:strCache>
            </c:strRef>
          </c:cat>
          <c:val>
            <c:numRef>
              <c:f>Sheet1!$C$209:$C$219</c:f>
              <c:numCache>
                <c:formatCode>General</c:formatCode>
                <c:ptCount val="10"/>
                <c:pt idx="0">
                  <c:v>164</c:v>
                </c:pt>
                <c:pt idx="1">
                  <c:v>189</c:v>
                </c:pt>
                <c:pt idx="2">
                  <c:v>223</c:v>
                </c:pt>
                <c:pt idx="3">
                  <c:v>108</c:v>
                </c:pt>
                <c:pt idx="4">
                  <c:v>91</c:v>
                </c:pt>
                <c:pt idx="5">
                  <c:v>114</c:v>
                </c:pt>
                <c:pt idx="6">
                  <c:v>197</c:v>
                </c:pt>
                <c:pt idx="7">
                  <c:v>90</c:v>
                </c:pt>
                <c:pt idx="8">
                  <c:v>107</c:v>
                </c:pt>
                <c:pt idx="9">
                  <c:v>63</c:v>
                </c:pt>
              </c:numCache>
            </c:numRef>
          </c:val>
          <c:extLst>
            <c:ext xmlns:c16="http://schemas.microsoft.com/office/drawing/2014/chart" uri="{C3380CC4-5D6E-409C-BE32-E72D297353CC}">
              <c16:uniqueId val="{00000001-2E3B-4CB0-BDC2-5665CFE61DBE}"/>
            </c:ext>
          </c:extLst>
        </c:ser>
        <c:dLbls>
          <c:showLegendKey val="0"/>
          <c:showVal val="0"/>
          <c:showCatName val="0"/>
          <c:showSerName val="0"/>
          <c:showPercent val="0"/>
          <c:showBubbleSize val="0"/>
        </c:dLbls>
        <c:gapWidth val="100"/>
        <c:overlap val="-24"/>
        <c:axId val="628210063"/>
        <c:axId val="628210543"/>
      </c:barChart>
      <c:catAx>
        <c:axId val="628210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8210543"/>
        <c:crosses val="autoZero"/>
        <c:auto val="1"/>
        <c:lblAlgn val="ctr"/>
        <c:lblOffset val="100"/>
        <c:noMultiLvlLbl val="0"/>
      </c:catAx>
      <c:valAx>
        <c:axId val="628210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8210063"/>
        <c:crosses val="autoZero"/>
        <c:crossBetween val="between"/>
      </c:valAx>
      <c:spPr>
        <a:noFill/>
        <a:ln w="38100">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9054517873415502E-2"/>
          <c:y val="0.24447631401063266"/>
          <c:w val="0.90297462817147855"/>
          <c:h val="0.6153546952464275"/>
        </c:manualLayout>
      </c:layout>
      <c:barChart>
        <c:barDir val="col"/>
        <c:grouping val="clustered"/>
        <c:varyColors val="0"/>
        <c:ser>
          <c:idx val="0"/>
          <c:order val="0"/>
          <c:tx>
            <c:strRef>
              <c:f>Sheet1!$E$97</c:f>
              <c:strCache>
                <c:ptCount val="1"/>
                <c:pt idx="0">
                  <c:v>Escalation Level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Sheet1!$D$98:$D$99</c:f>
              <c:strCache>
                <c:ptCount val="2"/>
                <c:pt idx="0">
                  <c:v>Newyork </c:v>
                </c:pt>
                <c:pt idx="1">
                  <c:v>Others</c:v>
                </c:pt>
              </c:strCache>
            </c:strRef>
          </c:cat>
          <c:val>
            <c:numRef>
              <c:f>Sheet1!$E$98:$E$99</c:f>
              <c:numCache>
                <c:formatCode>General</c:formatCode>
                <c:ptCount val="2"/>
                <c:pt idx="0">
                  <c:v>25</c:v>
                </c:pt>
                <c:pt idx="1">
                  <c:v>54</c:v>
                </c:pt>
              </c:numCache>
            </c:numRef>
          </c:val>
          <c:extLst>
            <c:ext xmlns:c16="http://schemas.microsoft.com/office/drawing/2014/chart" uri="{C3380CC4-5D6E-409C-BE32-E72D297353CC}">
              <c16:uniqueId val="{00000000-A4C5-46C1-A84D-177ADA260F08}"/>
            </c:ext>
          </c:extLst>
        </c:ser>
        <c:ser>
          <c:idx val="1"/>
          <c:order val="1"/>
          <c:tx>
            <c:strRef>
              <c:f>Sheet1!$F$97</c:f>
              <c:strCache>
                <c:ptCount val="1"/>
                <c:pt idx="0">
                  <c:v>Percentage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Sheet1!$D$98:$D$99</c:f>
              <c:strCache>
                <c:ptCount val="2"/>
                <c:pt idx="0">
                  <c:v>Newyork </c:v>
                </c:pt>
                <c:pt idx="1">
                  <c:v>Others</c:v>
                </c:pt>
              </c:strCache>
            </c:strRef>
          </c:cat>
          <c:val>
            <c:numRef>
              <c:f>Sheet1!$F$98:$F$99</c:f>
              <c:numCache>
                <c:formatCode>0.00%</c:formatCode>
                <c:ptCount val="2"/>
                <c:pt idx="0">
                  <c:v>0.11848341232227488</c:v>
                </c:pt>
                <c:pt idx="1">
                  <c:v>0.25592417061611372</c:v>
                </c:pt>
              </c:numCache>
            </c:numRef>
          </c:val>
          <c:extLst>
            <c:ext xmlns:c16="http://schemas.microsoft.com/office/drawing/2014/chart" uri="{C3380CC4-5D6E-409C-BE32-E72D297353CC}">
              <c16:uniqueId val="{00000001-A4C5-46C1-A84D-177ADA260F08}"/>
            </c:ext>
          </c:extLst>
        </c:ser>
        <c:dLbls>
          <c:showLegendKey val="0"/>
          <c:showVal val="0"/>
          <c:showCatName val="0"/>
          <c:showSerName val="0"/>
          <c:showPercent val="0"/>
          <c:showBubbleSize val="0"/>
        </c:dLbls>
        <c:gapWidth val="100"/>
        <c:overlap val="-24"/>
        <c:axId val="477347839"/>
        <c:axId val="477349279"/>
      </c:barChart>
      <c:catAx>
        <c:axId val="4773478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349279"/>
        <c:crosses val="autoZero"/>
        <c:auto val="1"/>
        <c:lblAlgn val="ctr"/>
        <c:lblOffset val="100"/>
        <c:noMultiLvlLbl val="0"/>
      </c:catAx>
      <c:valAx>
        <c:axId val="4773492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347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Billing vs Others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Sheet1!$D$48</c:f>
              <c:strCache>
                <c:ptCount val="1"/>
                <c:pt idx="0">
                  <c:v>Billing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Sheet1!$E$47:$F$47</c:f>
              <c:strCache>
                <c:ptCount val="2"/>
                <c:pt idx="0">
                  <c:v>Agent rating</c:v>
                </c:pt>
                <c:pt idx="1">
                  <c:v>Percentage</c:v>
                </c:pt>
              </c:strCache>
            </c:strRef>
          </c:cat>
          <c:val>
            <c:numRef>
              <c:f>Sheet1!$E$48:$F$48</c:f>
              <c:numCache>
                <c:formatCode>0.00%</c:formatCode>
                <c:ptCount val="2"/>
                <c:pt idx="0" formatCode="0.00">
                  <c:v>1051.2999999999988</c:v>
                </c:pt>
                <c:pt idx="1">
                  <c:v>0.19713846384638445</c:v>
                </c:pt>
              </c:numCache>
            </c:numRef>
          </c:val>
          <c:extLst>
            <c:ext xmlns:c16="http://schemas.microsoft.com/office/drawing/2014/chart" uri="{C3380CC4-5D6E-409C-BE32-E72D297353CC}">
              <c16:uniqueId val="{00000000-30EE-4DC2-95D8-80695B91FA82}"/>
            </c:ext>
          </c:extLst>
        </c:ser>
        <c:ser>
          <c:idx val="1"/>
          <c:order val="1"/>
          <c:tx>
            <c:strRef>
              <c:f>Sheet1!$D$49</c:f>
              <c:strCache>
                <c:ptCount val="1"/>
                <c:pt idx="0">
                  <c:v>Others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Sheet1!$E$47:$F$47</c:f>
              <c:strCache>
                <c:ptCount val="2"/>
                <c:pt idx="0">
                  <c:v>Agent rating</c:v>
                </c:pt>
                <c:pt idx="1">
                  <c:v>Percentage</c:v>
                </c:pt>
              </c:strCache>
            </c:strRef>
          </c:cat>
          <c:val>
            <c:numRef>
              <c:f>Sheet1!$E$49:$F$49</c:f>
              <c:numCache>
                <c:formatCode>0.00%</c:formatCode>
                <c:ptCount val="2"/>
                <c:pt idx="0" formatCode="0.00">
                  <c:v>4281.5</c:v>
                </c:pt>
                <c:pt idx="1">
                  <c:v>0.80286153615361544</c:v>
                </c:pt>
              </c:numCache>
            </c:numRef>
          </c:val>
          <c:extLst>
            <c:ext xmlns:c16="http://schemas.microsoft.com/office/drawing/2014/chart" uri="{C3380CC4-5D6E-409C-BE32-E72D297353CC}">
              <c16:uniqueId val="{00000001-30EE-4DC2-95D8-80695B91FA82}"/>
            </c:ext>
          </c:extLst>
        </c:ser>
        <c:dLbls>
          <c:showLegendKey val="0"/>
          <c:showVal val="0"/>
          <c:showCatName val="0"/>
          <c:showSerName val="0"/>
          <c:showPercent val="0"/>
          <c:showBubbleSize val="0"/>
        </c:dLbls>
        <c:gapWidth val="100"/>
        <c:overlap val="-24"/>
        <c:axId val="2080945439"/>
        <c:axId val="2080937279"/>
      </c:barChart>
      <c:catAx>
        <c:axId val="2080945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80937279"/>
        <c:crosses val="autoZero"/>
        <c:auto val="1"/>
        <c:lblAlgn val="ctr"/>
        <c:lblOffset val="100"/>
        <c:noMultiLvlLbl val="0"/>
      </c:catAx>
      <c:valAx>
        <c:axId val="208093727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80945439"/>
        <c:crosses val="autoZero"/>
        <c:crossBetween val="between"/>
      </c:valAx>
      <c:spPr>
        <a:noFill/>
        <a:ln w="57150">
          <a:solidFill>
            <a:schemeClr val="bg1">
              <a:lumMod val="75000"/>
            </a:schemeClr>
          </a:solid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b="1" i="0" baseline="0">
          <a:solidFill>
            <a:schemeClr val="bg1"/>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Customer Service vs Others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4538277052923573"/>
          <c:y val="0.25527632853756432"/>
          <c:w val="0.80101477784851904"/>
          <c:h val="0.50047522813250189"/>
        </c:manualLayout>
      </c:layout>
      <c:barChart>
        <c:barDir val="col"/>
        <c:grouping val="percentStacked"/>
        <c:varyColors val="0"/>
        <c:ser>
          <c:idx val="0"/>
          <c:order val="0"/>
          <c:tx>
            <c:strRef>
              <c:f>Sheet1!$H$48</c:f>
              <c:strCache>
                <c:ptCount val="1"/>
                <c:pt idx="0">
                  <c:v>Customer Service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Sheet1!$I$47:$J$47</c:f>
              <c:strCache>
                <c:ptCount val="2"/>
                <c:pt idx="0">
                  <c:v>Agent rating</c:v>
                </c:pt>
                <c:pt idx="1">
                  <c:v>Percentage</c:v>
                </c:pt>
              </c:strCache>
            </c:strRef>
          </c:cat>
          <c:val>
            <c:numRef>
              <c:f>Sheet1!$I$48:$J$48</c:f>
              <c:numCache>
                <c:formatCode>0.00%</c:formatCode>
                <c:ptCount val="2"/>
                <c:pt idx="0" formatCode="0.00">
                  <c:v>1078.9999999999998</c:v>
                </c:pt>
                <c:pt idx="1">
                  <c:v>0.20233273327332732</c:v>
                </c:pt>
              </c:numCache>
            </c:numRef>
          </c:val>
          <c:extLst>
            <c:ext xmlns:c16="http://schemas.microsoft.com/office/drawing/2014/chart" uri="{C3380CC4-5D6E-409C-BE32-E72D297353CC}">
              <c16:uniqueId val="{00000000-96C5-4628-B8E9-19CE300986D2}"/>
            </c:ext>
          </c:extLst>
        </c:ser>
        <c:ser>
          <c:idx val="1"/>
          <c:order val="1"/>
          <c:tx>
            <c:strRef>
              <c:f>Sheet1!$H$49</c:f>
              <c:strCache>
                <c:ptCount val="1"/>
                <c:pt idx="0">
                  <c:v>Others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Sheet1!$I$47:$J$47</c:f>
              <c:strCache>
                <c:ptCount val="2"/>
                <c:pt idx="0">
                  <c:v>Agent rating</c:v>
                </c:pt>
                <c:pt idx="1">
                  <c:v>Percentage</c:v>
                </c:pt>
              </c:strCache>
            </c:strRef>
          </c:cat>
          <c:val>
            <c:numRef>
              <c:f>Sheet1!$I$49:$J$49</c:f>
              <c:numCache>
                <c:formatCode>0.00%</c:formatCode>
                <c:ptCount val="2"/>
                <c:pt idx="0" formatCode="0.00">
                  <c:v>4253.7999999999993</c:v>
                </c:pt>
                <c:pt idx="1">
                  <c:v>0.79766726672667265</c:v>
                </c:pt>
              </c:numCache>
            </c:numRef>
          </c:val>
          <c:extLst>
            <c:ext xmlns:c16="http://schemas.microsoft.com/office/drawing/2014/chart" uri="{C3380CC4-5D6E-409C-BE32-E72D297353CC}">
              <c16:uniqueId val="{00000001-96C5-4628-B8E9-19CE300986D2}"/>
            </c:ext>
          </c:extLst>
        </c:ser>
        <c:dLbls>
          <c:showLegendKey val="0"/>
          <c:showVal val="0"/>
          <c:showCatName val="0"/>
          <c:showSerName val="0"/>
          <c:showPercent val="0"/>
          <c:showBubbleSize val="0"/>
        </c:dLbls>
        <c:gapWidth val="150"/>
        <c:overlap val="100"/>
        <c:axId val="2080077487"/>
        <c:axId val="2080078447"/>
      </c:barChart>
      <c:catAx>
        <c:axId val="20800774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80078447"/>
        <c:crosses val="autoZero"/>
        <c:auto val="1"/>
        <c:lblAlgn val="ctr"/>
        <c:lblOffset val="100"/>
        <c:noMultiLvlLbl val="0"/>
      </c:catAx>
      <c:valAx>
        <c:axId val="208007844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80077487"/>
        <c:crosses val="autoZero"/>
        <c:crossBetween val="between"/>
      </c:valAx>
      <c:spPr>
        <a:noFill/>
        <a:ln w="57150">
          <a:solidFill>
            <a:schemeClr val="bg1">
              <a:lumMod val="75000"/>
            </a:schemeClr>
          </a:solid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b="1" i="0" baseline="0">
          <a:solidFill>
            <a:schemeClr val="bg1"/>
          </a:solidFil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Fraud Prevention vs Others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Sheet1!$M$47</c:f>
              <c:strCache>
                <c:ptCount val="1"/>
                <c:pt idx="0">
                  <c:v>Agent 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1-CB39-48A4-919F-815C753B9E09}"/>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3-CB39-48A4-919F-815C753B9E09}"/>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Sheet1!$L$48:$L$49</c:f>
              <c:strCache>
                <c:ptCount val="2"/>
                <c:pt idx="0">
                  <c:v>Fraud Prevention</c:v>
                </c:pt>
                <c:pt idx="1">
                  <c:v>Others</c:v>
                </c:pt>
              </c:strCache>
            </c:strRef>
          </c:cat>
          <c:val>
            <c:numRef>
              <c:f>Sheet1!$M$48:$M$49</c:f>
              <c:numCache>
                <c:formatCode>0.00</c:formatCode>
                <c:ptCount val="2"/>
                <c:pt idx="0">
                  <c:v>1069.4999999999998</c:v>
                </c:pt>
                <c:pt idx="1">
                  <c:v>4263.2999999999993</c:v>
                </c:pt>
              </c:numCache>
            </c:numRef>
          </c:val>
          <c:extLst>
            <c:ext xmlns:c16="http://schemas.microsoft.com/office/drawing/2014/chart" uri="{C3380CC4-5D6E-409C-BE32-E72D297353CC}">
              <c16:uniqueId val="{00000004-CB39-48A4-919F-815C753B9E09}"/>
            </c:ext>
          </c:extLst>
        </c:ser>
        <c:ser>
          <c:idx val="1"/>
          <c:order val="1"/>
          <c:tx>
            <c:strRef>
              <c:f>Sheet1!$N$47</c:f>
              <c:strCache>
                <c:ptCount val="1"/>
                <c:pt idx="0">
                  <c:v>Percentage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CB39-48A4-919F-815C753B9E0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CB39-48A4-919F-815C753B9E09}"/>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Sheet1!$L$48:$L$49</c:f>
              <c:strCache>
                <c:ptCount val="2"/>
                <c:pt idx="0">
                  <c:v>Fraud Prevention</c:v>
                </c:pt>
                <c:pt idx="1">
                  <c:v>Others</c:v>
                </c:pt>
              </c:strCache>
            </c:strRef>
          </c:cat>
          <c:val>
            <c:numRef>
              <c:f>Sheet1!$N$48:$N$49</c:f>
              <c:numCache>
                <c:formatCode>0.00%</c:formatCode>
                <c:ptCount val="2"/>
                <c:pt idx="0">
                  <c:v>0.20055130513051303</c:v>
                </c:pt>
                <c:pt idx="1">
                  <c:v>0.79944869486948689</c:v>
                </c:pt>
              </c:numCache>
            </c:numRef>
          </c:val>
          <c:extLst>
            <c:ext xmlns:c16="http://schemas.microsoft.com/office/drawing/2014/chart" uri="{C3380CC4-5D6E-409C-BE32-E72D297353CC}">
              <c16:uniqueId val="{00000009-CB39-48A4-919F-815C753B9E09}"/>
            </c:ext>
          </c:extLst>
        </c:ser>
        <c:dLbls>
          <c:showLegendKey val="0"/>
          <c:showVal val="0"/>
          <c:showCatName val="0"/>
          <c:showSerName val="0"/>
          <c:showPercent val="0"/>
          <c:showBubbleSize val="0"/>
        </c:dLbls>
        <c:gapWidth val="100"/>
        <c:axId val="994043552"/>
        <c:axId val="994042112"/>
      </c:barChart>
      <c:catAx>
        <c:axId val="99404355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94042112"/>
        <c:crosses val="autoZero"/>
        <c:auto val="1"/>
        <c:lblAlgn val="ctr"/>
        <c:lblOffset val="100"/>
        <c:noMultiLvlLbl val="0"/>
      </c:catAx>
      <c:valAx>
        <c:axId val="9940421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94043552"/>
        <c:crosses val="autoZero"/>
        <c:crossBetween val="between"/>
      </c:valAx>
      <c:spPr>
        <a:noFill/>
        <a:ln w="57150">
          <a:solidFill>
            <a:schemeClr val="bg1">
              <a:lumMod val="75000"/>
            </a:schemeClr>
          </a:solid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b="1" i="0" baseline="0">
          <a:solidFill>
            <a:schemeClr val="bg1"/>
          </a:solidFil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Retention vs Others</a:t>
            </a:r>
          </a:p>
        </c:rich>
      </c:tx>
      <c:layout>
        <c:manualLayout>
          <c:xMode val="edge"/>
          <c:yMode val="edge"/>
          <c:x val="0.17861153326653509"/>
          <c:y val="6.36777726167324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019688831777535"/>
          <c:y val="0.21943036298533042"/>
          <c:w val="0.44918051141544285"/>
          <c:h val="0.60912356387659627"/>
        </c:manualLayout>
      </c:layout>
      <c:doughnutChart>
        <c:varyColors val="1"/>
        <c:ser>
          <c:idx val="0"/>
          <c:order val="0"/>
          <c:tx>
            <c:strRef>
              <c:f>Sheet1!$E$51</c:f>
              <c:strCache>
                <c:ptCount val="1"/>
                <c:pt idx="0">
                  <c:v>Agent rating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054-4236-946D-D193B058B2B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054-4236-946D-D193B058B2B8}"/>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Sheet1!$D$52:$D$53</c:f>
              <c:strCache>
                <c:ptCount val="2"/>
                <c:pt idx="0">
                  <c:v>Retention</c:v>
                </c:pt>
                <c:pt idx="1">
                  <c:v>Others</c:v>
                </c:pt>
              </c:strCache>
            </c:strRef>
          </c:cat>
          <c:val>
            <c:numRef>
              <c:f>Sheet1!$E$52:$E$53</c:f>
              <c:numCache>
                <c:formatCode>0.00</c:formatCode>
                <c:ptCount val="2"/>
                <c:pt idx="0">
                  <c:v>1096.6000000000004</c:v>
                </c:pt>
                <c:pt idx="1">
                  <c:v>4236.1999999999989</c:v>
                </c:pt>
              </c:numCache>
            </c:numRef>
          </c:val>
          <c:extLst>
            <c:ext xmlns:c16="http://schemas.microsoft.com/office/drawing/2014/chart" uri="{C3380CC4-5D6E-409C-BE32-E72D297353CC}">
              <c16:uniqueId val="{00000004-C054-4236-946D-D193B058B2B8}"/>
            </c:ext>
          </c:extLst>
        </c:ser>
        <c:ser>
          <c:idx val="1"/>
          <c:order val="1"/>
          <c:tx>
            <c:strRef>
              <c:f>Sheet1!$F$51</c:f>
              <c:strCache>
                <c:ptCount val="1"/>
                <c:pt idx="0">
                  <c:v>Percentage</c:v>
                </c:pt>
              </c:strCache>
            </c:strRef>
          </c:tx>
          <c:spPr>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6-C054-4236-946D-D193B058B2B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8-C054-4236-946D-D193B058B2B8}"/>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Sheet1!$D$52:$D$53</c:f>
              <c:strCache>
                <c:ptCount val="2"/>
                <c:pt idx="0">
                  <c:v>Retention</c:v>
                </c:pt>
                <c:pt idx="1">
                  <c:v>Others</c:v>
                </c:pt>
              </c:strCache>
            </c:strRef>
          </c:cat>
          <c:val>
            <c:numRef>
              <c:f>Sheet1!$F$52:$F$53</c:f>
              <c:numCache>
                <c:formatCode>0.00%</c:formatCode>
                <c:ptCount val="2"/>
                <c:pt idx="0">
                  <c:v>0.20563306330633072</c:v>
                </c:pt>
                <c:pt idx="1">
                  <c:v>0.79436693669366931</c:v>
                </c:pt>
              </c:numCache>
            </c:numRef>
          </c:val>
          <c:extLst>
            <c:ext xmlns:c16="http://schemas.microsoft.com/office/drawing/2014/chart" uri="{C3380CC4-5D6E-409C-BE32-E72D297353CC}">
              <c16:uniqueId val="{00000009-C054-4236-946D-D193B058B2B8}"/>
            </c:ext>
          </c:extLst>
        </c:ser>
        <c:dLbls>
          <c:showLegendKey val="0"/>
          <c:showVal val="0"/>
          <c:showCatName val="0"/>
          <c:showSerName val="0"/>
          <c:showPercent val="1"/>
          <c:showBubbleSize val="0"/>
          <c:showLeaderLines val="1"/>
        </c:dLbls>
        <c:firstSliceAng val="0"/>
        <c:holeSize val="35"/>
      </c:doughnutChart>
      <c:spPr>
        <a:noFill/>
        <a:ln w="57150">
          <a:solidFill>
            <a:schemeClr val="bg1">
              <a:lumMod val="75000"/>
            </a:schemeClr>
          </a:solid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b="1" i="0" baseline="0">
          <a:solidFill>
            <a:schemeClr val="bg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5515638670166034E-3"/>
          <c:y val="0.1259445843828715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percentStacked"/>
        <c:varyColors val="0"/>
        <c:ser>
          <c:idx val="0"/>
          <c:order val="0"/>
          <c:tx>
            <c:strRef>
              <c:f>Sheet1!$H$48</c:f>
              <c:strCache>
                <c:ptCount val="1"/>
                <c:pt idx="0">
                  <c:v>Customer Service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Sheet1!$I$47:$J$47</c:f>
              <c:strCache>
                <c:ptCount val="2"/>
                <c:pt idx="0">
                  <c:v>Agent rating</c:v>
                </c:pt>
                <c:pt idx="1">
                  <c:v>Percentage</c:v>
                </c:pt>
              </c:strCache>
            </c:strRef>
          </c:cat>
          <c:val>
            <c:numRef>
              <c:f>Sheet1!$I$48:$J$48</c:f>
              <c:numCache>
                <c:formatCode>0.00%</c:formatCode>
                <c:ptCount val="2"/>
                <c:pt idx="0" formatCode="0.00">
                  <c:v>1078.9999999999998</c:v>
                </c:pt>
                <c:pt idx="1">
                  <c:v>0.20233273327332732</c:v>
                </c:pt>
              </c:numCache>
            </c:numRef>
          </c:val>
          <c:extLst>
            <c:ext xmlns:c16="http://schemas.microsoft.com/office/drawing/2014/chart" uri="{C3380CC4-5D6E-409C-BE32-E72D297353CC}">
              <c16:uniqueId val="{00000000-7884-4AA9-9BEE-8347D9B43143}"/>
            </c:ext>
          </c:extLst>
        </c:ser>
        <c:ser>
          <c:idx val="1"/>
          <c:order val="1"/>
          <c:tx>
            <c:strRef>
              <c:f>Sheet1!$H$49</c:f>
              <c:strCache>
                <c:ptCount val="1"/>
                <c:pt idx="0">
                  <c:v>Others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Sheet1!$I$47:$J$47</c:f>
              <c:strCache>
                <c:ptCount val="2"/>
                <c:pt idx="0">
                  <c:v>Agent rating</c:v>
                </c:pt>
                <c:pt idx="1">
                  <c:v>Percentage</c:v>
                </c:pt>
              </c:strCache>
            </c:strRef>
          </c:cat>
          <c:val>
            <c:numRef>
              <c:f>Sheet1!$I$49:$J$49</c:f>
              <c:numCache>
                <c:formatCode>0.00%</c:formatCode>
                <c:ptCount val="2"/>
                <c:pt idx="0" formatCode="0.00">
                  <c:v>4253.7999999999993</c:v>
                </c:pt>
                <c:pt idx="1">
                  <c:v>0.79766726672667265</c:v>
                </c:pt>
              </c:numCache>
            </c:numRef>
          </c:val>
          <c:extLst>
            <c:ext xmlns:c16="http://schemas.microsoft.com/office/drawing/2014/chart" uri="{C3380CC4-5D6E-409C-BE32-E72D297353CC}">
              <c16:uniqueId val="{00000001-7884-4AA9-9BEE-8347D9B43143}"/>
            </c:ext>
          </c:extLst>
        </c:ser>
        <c:dLbls>
          <c:showLegendKey val="0"/>
          <c:showVal val="0"/>
          <c:showCatName val="0"/>
          <c:showSerName val="0"/>
          <c:showPercent val="0"/>
          <c:showBubbleSize val="0"/>
        </c:dLbls>
        <c:gapWidth val="150"/>
        <c:overlap val="100"/>
        <c:axId val="2080077487"/>
        <c:axId val="2080078447"/>
      </c:barChart>
      <c:catAx>
        <c:axId val="20800774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0078447"/>
        <c:crosses val="autoZero"/>
        <c:auto val="1"/>
        <c:lblAlgn val="ctr"/>
        <c:lblOffset val="100"/>
        <c:noMultiLvlLbl val="0"/>
      </c:catAx>
      <c:valAx>
        <c:axId val="208007844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0077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chemeClr val="lt1"/>
                </a:solidFill>
                <a:latin typeface="+mn-lt"/>
                <a:ea typeface="+mn-ea"/>
                <a:cs typeface="+mn-cs"/>
              </a:defRPr>
            </a:pPr>
            <a:r>
              <a:rPr lang="en-IN"/>
              <a:t>Tech Support vs Others</a:t>
            </a:r>
          </a:p>
        </c:rich>
      </c:tx>
      <c:layout>
        <c:manualLayout>
          <c:xMode val="edge"/>
          <c:yMode val="edge"/>
          <c:x val="0.19666714793806181"/>
          <c:y val="3.1492058967852052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846936398229403E-2"/>
          <c:y val="0.42351473060149014"/>
          <c:w val="0.91392801251956179"/>
          <c:h val="0.4170749779537995"/>
        </c:manualLayout>
      </c:layout>
      <c:bar3DChart>
        <c:barDir val="col"/>
        <c:grouping val="clustered"/>
        <c:varyColors val="0"/>
        <c:ser>
          <c:idx val="0"/>
          <c:order val="0"/>
          <c:tx>
            <c:strRef>
              <c:f>Sheet1!$H$52</c:f>
              <c:strCache>
                <c:ptCount val="1"/>
                <c:pt idx="0">
                  <c:v>Tech Support</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dLbl>
              <c:idx val="1"/>
              <c:layout>
                <c:manualLayout>
                  <c:x val="-9.2757691568767314E-2"/>
                  <c:y val="6.92739577332352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77-4033-9F6C-60F5EEA05029}"/>
                </c:ext>
              </c:extLst>
            </c:dLbl>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Sheet1!$I$51:$J$51</c:f>
              <c:strCache>
                <c:ptCount val="2"/>
                <c:pt idx="0">
                  <c:v>Agent rating</c:v>
                </c:pt>
                <c:pt idx="1">
                  <c:v>Percentage</c:v>
                </c:pt>
              </c:strCache>
            </c:strRef>
          </c:cat>
          <c:val>
            <c:numRef>
              <c:f>Sheet1!$I$52:$J$52</c:f>
              <c:numCache>
                <c:formatCode>0.00%</c:formatCode>
                <c:ptCount val="2"/>
                <c:pt idx="0" formatCode="0.00">
                  <c:v>1036.4000000000003</c:v>
                </c:pt>
                <c:pt idx="1">
                  <c:v>0.19434443444344443</c:v>
                </c:pt>
              </c:numCache>
            </c:numRef>
          </c:val>
          <c:extLst>
            <c:ext xmlns:c16="http://schemas.microsoft.com/office/drawing/2014/chart" uri="{C3380CC4-5D6E-409C-BE32-E72D297353CC}">
              <c16:uniqueId val="{00000000-A744-4E68-B56F-B21A2727B294}"/>
            </c:ext>
          </c:extLst>
        </c:ser>
        <c:ser>
          <c:idx val="1"/>
          <c:order val="1"/>
          <c:tx>
            <c:strRef>
              <c:f>Sheet1!$H$53</c:f>
              <c:strCache>
                <c:ptCount val="1"/>
                <c:pt idx="0">
                  <c:v>Others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bevelT/>
              <a:contourClr>
                <a:schemeClr val="accent2">
                  <a:lumMod val="50000"/>
                </a:schemeClr>
              </a:contourClr>
            </a:sp3d>
          </c:spPr>
          <c:invertIfNegative val="0"/>
          <c:dLbls>
            <c:dLbl>
              <c:idx val="1"/>
              <c:layout>
                <c:manualLayout>
                  <c:x val="0.14518595202067899"/>
                  <c:y val="4.79588938153166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477-4033-9F6C-60F5EEA05029}"/>
                </c:ext>
              </c:extLst>
            </c:dLbl>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Sheet1!$I$51:$J$51</c:f>
              <c:strCache>
                <c:ptCount val="2"/>
                <c:pt idx="0">
                  <c:v>Agent rating</c:v>
                </c:pt>
                <c:pt idx="1">
                  <c:v>Percentage</c:v>
                </c:pt>
              </c:strCache>
            </c:strRef>
          </c:cat>
          <c:val>
            <c:numRef>
              <c:f>Sheet1!$I$53:$J$53</c:f>
              <c:numCache>
                <c:formatCode>0.00%</c:formatCode>
                <c:ptCount val="2"/>
                <c:pt idx="0" formatCode="0.00">
                  <c:v>4296.3999999999987</c:v>
                </c:pt>
                <c:pt idx="1">
                  <c:v>0.80565556555655549</c:v>
                </c:pt>
              </c:numCache>
            </c:numRef>
          </c:val>
          <c:extLst>
            <c:ext xmlns:c16="http://schemas.microsoft.com/office/drawing/2014/chart" uri="{C3380CC4-5D6E-409C-BE32-E72D297353CC}">
              <c16:uniqueId val="{00000001-A744-4E68-B56F-B21A2727B294}"/>
            </c:ext>
          </c:extLst>
        </c:ser>
        <c:dLbls>
          <c:showLegendKey val="0"/>
          <c:showVal val="1"/>
          <c:showCatName val="0"/>
          <c:showSerName val="0"/>
          <c:showPercent val="0"/>
          <c:showBubbleSize val="0"/>
        </c:dLbls>
        <c:gapWidth val="84"/>
        <c:gapDepth val="53"/>
        <c:shape val="box"/>
        <c:axId val="2080065967"/>
        <c:axId val="2080072207"/>
        <c:axId val="0"/>
      </c:bar3DChart>
      <c:catAx>
        <c:axId val="2080065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80072207"/>
        <c:crosses val="autoZero"/>
        <c:auto val="1"/>
        <c:lblAlgn val="ctr"/>
        <c:lblOffset val="100"/>
        <c:noMultiLvlLbl val="0"/>
      </c:catAx>
      <c:valAx>
        <c:axId val="2080072207"/>
        <c:scaling>
          <c:orientation val="minMax"/>
        </c:scaling>
        <c:delete val="1"/>
        <c:axPos val="l"/>
        <c:numFmt formatCode="0.00" sourceLinked="1"/>
        <c:majorTickMark val="out"/>
        <c:minorTickMark val="none"/>
        <c:tickLblPos val="nextTo"/>
        <c:crossAx val="2080065967"/>
        <c:crosses val="autoZero"/>
        <c:crossBetween val="between"/>
      </c:valAx>
      <c:spPr>
        <a:noFill/>
        <a:ln w="57150">
          <a:solidFill>
            <a:schemeClr val="bg1">
              <a:lumMod val="75000"/>
            </a:schemeClr>
          </a:solid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57150" cap="flat" cmpd="sng" algn="ctr">
      <a:solidFill>
        <a:srgbClr val="FFFF00"/>
      </a:solidFill>
      <a:round/>
    </a:ln>
    <a:effectLst/>
  </c:spPr>
  <c:txPr>
    <a:bodyPr/>
    <a:lstStyle/>
    <a:p>
      <a:pPr>
        <a:defRPr b="1" i="0" baseline="0"/>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Genearl Inquiry vs Others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Sheet1!$E$77</c:f>
              <c:strCache>
                <c:ptCount val="1"/>
                <c:pt idx="0">
                  <c:v>Resolution Time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Sheet1!$D$78:$D$79</c:f>
              <c:strCache>
                <c:ptCount val="2"/>
                <c:pt idx="0">
                  <c:v>General Inquiry</c:v>
                </c:pt>
                <c:pt idx="1">
                  <c:v>Others</c:v>
                </c:pt>
              </c:strCache>
            </c:strRef>
          </c:cat>
          <c:val>
            <c:numRef>
              <c:f>Sheet1!$E$78:$E$79</c:f>
              <c:numCache>
                <c:formatCode>General</c:formatCode>
                <c:ptCount val="2"/>
                <c:pt idx="0">
                  <c:v>7960</c:v>
                </c:pt>
                <c:pt idx="1">
                  <c:v>15543</c:v>
                </c:pt>
              </c:numCache>
            </c:numRef>
          </c:val>
          <c:extLst>
            <c:ext xmlns:c16="http://schemas.microsoft.com/office/drawing/2014/chart" uri="{C3380CC4-5D6E-409C-BE32-E72D297353CC}">
              <c16:uniqueId val="{00000000-7284-4470-A3CB-A8E98809610D}"/>
            </c:ext>
          </c:extLst>
        </c:ser>
        <c:dLbls>
          <c:showLegendKey val="0"/>
          <c:showVal val="0"/>
          <c:showCatName val="0"/>
          <c:showSerName val="0"/>
          <c:showPercent val="0"/>
          <c:showBubbleSize val="0"/>
        </c:dLbls>
        <c:gapWidth val="219"/>
        <c:overlap val="-27"/>
        <c:axId val="2138899743"/>
        <c:axId val="2138912223"/>
      </c:barChart>
      <c:lineChart>
        <c:grouping val="standard"/>
        <c:varyColors val="0"/>
        <c:ser>
          <c:idx val="1"/>
          <c:order val="1"/>
          <c:tx>
            <c:strRef>
              <c:f>Sheet1!$F$77</c:f>
              <c:strCache>
                <c:ptCount val="1"/>
                <c:pt idx="0">
                  <c:v>Percentage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Sheet1!$D$78:$D$79</c:f>
              <c:strCache>
                <c:ptCount val="2"/>
                <c:pt idx="0">
                  <c:v>General Inquiry</c:v>
                </c:pt>
                <c:pt idx="1">
                  <c:v>Others</c:v>
                </c:pt>
              </c:strCache>
            </c:strRef>
          </c:cat>
          <c:val>
            <c:numRef>
              <c:f>Sheet1!$F$78:$F$79</c:f>
              <c:numCache>
                <c:formatCode>0.00%</c:formatCode>
                <c:ptCount val="2"/>
                <c:pt idx="0">
                  <c:v>0.33868016848912907</c:v>
                </c:pt>
                <c:pt idx="1">
                  <c:v>0.66131983151087093</c:v>
                </c:pt>
              </c:numCache>
            </c:numRef>
          </c:val>
          <c:smooth val="0"/>
          <c:extLst>
            <c:ext xmlns:c16="http://schemas.microsoft.com/office/drawing/2014/chart" uri="{C3380CC4-5D6E-409C-BE32-E72D297353CC}">
              <c16:uniqueId val="{00000001-7284-4470-A3CB-A8E98809610D}"/>
            </c:ext>
          </c:extLst>
        </c:ser>
        <c:dLbls>
          <c:showLegendKey val="0"/>
          <c:showVal val="0"/>
          <c:showCatName val="0"/>
          <c:showSerName val="0"/>
          <c:showPercent val="0"/>
          <c:showBubbleSize val="0"/>
        </c:dLbls>
        <c:marker val="1"/>
        <c:smooth val="0"/>
        <c:axId val="2138898783"/>
        <c:axId val="2138908383"/>
      </c:lineChart>
      <c:catAx>
        <c:axId val="21388997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38912223"/>
        <c:crosses val="autoZero"/>
        <c:auto val="1"/>
        <c:lblAlgn val="ctr"/>
        <c:lblOffset val="100"/>
        <c:noMultiLvlLbl val="0"/>
      </c:catAx>
      <c:valAx>
        <c:axId val="21389122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38899743"/>
        <c:crosses val="autoZero"/>
        <c:crossBetween val="between"/>
      </c:valAx>
      <c:valAx>
        <c:axId val="2138908383"/>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38898783"/>
        <c:crosses val="max"/>
        <c:crossBetween val="between"/>
      </c:valAx>
      <c:catAx>
        <c:axId val="2138898783"/>
        <c:scaling>
          <c:orientation val="minMax"/>
        </c:scaling>
        <c:delete val="1"/>
        <c:axPos val="b"/>
        <c:numFmt formatCode="General" sourceLinked="1"/>
        <c:majorTickMark val="none"/>
        <c:minorTickMark val="none"/>
        <c:tickLblPos val="nextTo"/>
        <c:crossAx val="2138908383"/>
        <c:crosses val="autoZero"/>
        <c:auto val="1"/>
        <c:lblAlgn val="ctr"/>
        <c:lblOffset val="100"/>
        <c:noMultiLvlLbl val="0"/>
      </c:catAx>
      <c:spPr>
        <a:noFill/>
        <a:ln w="38100">
          <a:solidFill>
            <a:schemeClr val="bg1">
              <a:lumMod val="85000"/>
            </a:schemeClr>
          </a:solidFill>
        </a:ln>
        <a:effectLst/>
      </c:spPr>
    </c:plotArea>
    <c:legend>
      <c:legendPos val="b"/>
      <c:layout>
        <c:manualLayout>
          <c:xMode val="edge"/>
          <c:yMode val="edge"/>
          <c:x val="3.8638985005767013E-3"/>
          <c:y val="0.85795355126063788"/>
          <c:w val="0.9"/>
          <c:h val="0.1420464487393621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b="1" i="0" baseline="0">
          <a:solidFill>
            <a:schemeClr val="bg1"/>
          </a:solidFill>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Refunded Request vs Others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areaChart>
        <c:grouping val="standard"/>
        <c:varyColors val="0"/>
        <c:ser>
          <c:idx val="0"/>
          <c:order val="0"/>
          <c:tx>
            <c:strRef>
              <c:f>Sheet1!$D$83</c:f>
              <c:strCache>
                <c:ptCount val="1"/>
                <c:pt idx="0">
                  <c:v>Refund Request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837-48DB-B533-9DD55402B781}"/>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837-48DB-B533-9DD55402B781}"/>
              </c:ext>
            </c:extLst>
          </c:dPt>
          <c:cat>
            <c:strRef>
              <c:f>Sheet1!$E$82:$F$82</c:f>
              <c:strCache>
                <c:ptCount val="2"/>
                <c:pt idx="0">
                  <c:v>Resolution Time</c:v>
                </c:pt>
                <c:pt idx="1">
                  <c:v>Percentage</c:v>
                </c:pt>
              </c:strCache>
            </c:strRef>
          </c:cat>
          <c:val>
            <c:numRef>
              <c:f>Sheet1!$E$83:$F$83</c:f>
              <c:numCache>
                <c:formatCode>0.00%</c:formatCode>
                <c:ptCount val="2"/>
                <c:pt idx="0" formatCode="General">
                  <c:v>7489</c:v>
                </c:pt>
                <c:pt idx="1">
                  <c:v>0.31864017359486024</c:v>
                </c:pt>
              </c:numCache>
            </c:numRef>
          </c:val>
          <c:extLst>
            <c:ext xmlns:c16="http://schemas.microsoft.com/office/drawing/2014/chart" uri="{C3380CC4-5D6E-409C-BE32-E72D297353CC}">
              <c16:uniqueId val="{00000004-3837-48DB-B533-9DD55402B781}"/>
            </c:ext>
          </c:extLst>
        </c:ser>
        <c:ser>
          <c:idx val="1"/>
          <c:order val="1"/>
          <c:tx>
            <c:strRef>
              <c:f>Sheet1!$D$84</c:f>
              <c:strCache>
                <c:ptCount val="1"/>
                <c:pt idx="0">
                  <c:v>Others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6-3837-48DB-B533-9DD55402B78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8-3837-48DB-B533-9DD55402B781}"/>
              </c:ext>
            </c:extLst>
          </c:dPt>
          <c:dLbls>
            <c:dLbl>
              <c:idx val="1"/>
              <c:layout>
                <c:manualLayout>
                  <c:x val="-2.4225849226380613E-2"/>
                  <c:y val="0.115853462528550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837-48DB-B533-9DD55402B781}"/>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Sheet1!$E$82:$F$82</c:f>
              <c:strCache>
                <c:ptCount val="2"/>
                <c:pt idx="0">
                  <c:v>Resolution Time</c:v>
                </c:pt>
                <c:pt idx="1">
                  <c:v>Percentage</c:v>
                </c:pt>
              </c:strCache>
            </c:strRef>
          </c:cat>
          <c:val>
            <c:numRef>
              <c:f>Sheet1!$E$84:$F$84</c:f>
              <c:numCache>
                <c:formatCode>0.00%</c:formatCode>
                <c:ptCount val="2"/>
                <c:pt idx="0" formatCode="General">
                  <c:v>8054</c:v>
                </c:pt>
                <c:pt idx="1">
                  <c:v>0.34267965791601074</c:v>
                </c:pt>
              </c:numCache>
            </c:numRef>
          </c:val>
          <c:extLst>
            <c:ext xmlns:c16="http://schemas.microsoft.com/office/drawing/2014/chart" uri="{C3380CC4-5D6E-409C-BE32-E72D297353CC}">
              <c16:uniqueId val="{00000009-3837-48DB-B533-9DD55402B781}"/>
            </c:ext>
          </c:extLst>
        </c:ser>
        <c:dLbls>
          <c:showLegendKey val="0"/>
          <c:showVal val="0"/>
          <c:showCatName val="0"/>
          <c:showSerName val="0"/>
          <c:showPercent val="0"/>
          <c:showBubbleSize val="0"/>
        </c:dLbls>
        <c:axId val="47974655"/>
        <c:axId val="47970335"/>
      </c:areaChart>
      <c:catAx>
        <c:axId val="479746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7970335"/>
        <c:crosses val="autoZero"/>
        <c:auto val="1"/>
        <c:lblAlgn val="ctr"/>
        <c:lblOffset val="100"/>
        <c:noMultiLvlLbl val="0"/>
      </c:catAx>
      <c:valAx>
        <c:axId val="47970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7974655"/>
        <c:crosses val="autoZero"/>
        <c:crossBetween val="midCat"/>
      </c:valAx>
      <c:spPr>
        <a:noFill/>
        <a:ln w="57150">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b="1" i="0" baseline="0">
          <a:solidFill>
            <a:schemeClr val="bg1"/>
          </a:solidFil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Account Access vs Others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6901542559221847"/>
          <c:y val="0.19741897899486027"/>
          <c:w val="0.41640560309631203"/>
          <c:h val="0.59942219339271841"/>
        </c:manualLayout>
      </c:layout>
      <c:doughnutChart>
        <c:varyColors val="1"/>
        <c:ser>
          <c:idx val="0"/>
          <c:order val="0"/>
          <c:tx>
            <c:strRef>
              <c:f>Sheet1!$E$71</c:f>
              <c:strCache>
                <c:ptCount val="1"/>
                <c:pt idx="0">
                  <c:v>Resolution Time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997-4738-A6A3-56B46E2427E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997-4738-A6A3-56B46E2427EF}"/>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Sheet1!$D$72:$D$73</c:f>
              <c:strCache>
                <c:ptCount val="2"/>
                <c:pt idx="0">
                  <c:v>Account Access  </c:v>
                </c:pt>
                <c:pt idx="1">
                  <c:v>Others</c:v>
                </c:pt>
              </c:strCache>
            </c:strRef>
          </c:cat>
          <c:val>
            <c:numRef>
              <c:f>Sheet1!$E$72:$E$73</c:f>
              <c:numCache>
                <c:formatCode>General</c:formatCode>
                <c:ptCount val="2"/>
                <c:pt idx="0">
                  <c:v>8054</c:v>
                </c:pt>
                <c:pt idx="1">
                  <c:v>15449</c:v>
                </c:pt>
              </c:numCache>
            </c:numRef>
          </c:val>
          <c:extLst>
            <c:ext xmlns:c16="http://schemas.microsoft.com/office/drawing/2014/chart" uri="{C3380CC4-5D6E-409C-BE32-E72D297353CC}">
              <c16:uniqueId val="{00000004-6997-4738-A6A3-56B46E2427EF}"/>
            </c:ext>
          </c:extLst>
        </c:ser>
        <c:ser>
          <c:idx val="1"/>
          <c:order val="1"/>
          <c:tx>
            <c:strRef>
              <c:f>Sheet1!$F$71</c:f>
              <c:strCache>
                <c:ptCount val="1"/>
                <c:pt idx="0">
                  <c:v>Percentage</c:v>
                </c:pt>
              </c:strCache>
            </c:strRef>
          </c:tx>
          <c:spPr>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6-6997-4738-A6A3-56B46E2427E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8-6997-4738-A6A3-56B46E2427EF}"/>
              </c:ext>
            </c:extLst>
          </c:dPt>
          <c:cat>
            <c:strRef>
              <c:f>Sheet1!$D$72:$D$73</c:f>
              <c:strCache>
                <c:ptCount val="2"/>
                <c:pt idx="0">
                  <c:v>Account Access  </c:v>
                </c:pt>
                <c:pt idx="1">
                  <c:v>Others</c:v>
                </c:pt>
              </c:strCache>
            </c:strRef>
          </c:cat>
          <c:val>
            <c:numRef>
              <c:f>Sheet1!$F$72:$F$73</c:f>
              <c:numCache>
                <c:formatCode>0.00%</c:formatCode>
                <c:ptCount val="2"/>
                <c:pt idx="0">
                  <c:v>0.34267965791601074</c:v>
                </c:pt>
                <c:pt idx="1">
                  <c:v>0.65732034208398926</c:v>
                </c:pt>
              </c:numCache>
            </c:numRef>
          </c:val>
          <c:extLst>
            <c:ext xmlns:c16="http://schemas.microsoft.com/office/drawing/2014/chart" uri="{C3380CC4-5D6E-409C-BE32-E72D297353CC}">
              <c16:uniqueId val="{00000009-6997-4738-A6A3-56B46E2427EF}"/>
            </c:ext>
          </c:extLst>
        </c:ser>
        <c:dLbls>
          <c:showLegendKey val="0"/>
          <c:showVal val="0"/>
          <c:showCatName val="0"/>
          <c:showSerName val="0"/>
          <c:showPercent val="0"/>
          <c:showBubbleSize val="0"/>
          <c:showLeaderLines val="1"/>
        </c:dLbls>
        <c:firstSliceAng val="0"/>
        <c:holeSize val="55"/>
      </c:doughnutChart>
      <c:spPr>
        <a:noFill/>
        <a:ln w="38100">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b="1" i="0" baseline="0">
          <a:solidFill>
            <a:schemeClr val="bg1"/>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Newyork vs Others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Sheet1!$D$98</c:f>
              <c:strCache>
                <c:ptCount val="1"/>
                <c:pt idx="0">
                  <c:v>Newyork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Sheet1!$E$97:$F$97</c:f>
              <c:strCache>
                <c:ptCount val="2"/>
                <c:pt idx="0">
                  <c:v>Escalation Level</c:v>
                </c:pt>
                <c:pt idx="1">
                  <c:v>Percentage</c:v>
                </c:pt>
              </c:strCache>
            </c:strRef>
          </c:cat>
          <c:val>
            <c:numRef>
              <c:f>Sheet1!$E$98:$F$98</c:f>
              <c:numCache>
                <c:formatCode>0.00%</c:formatCode>
                <c:ptCount val="2"/>
                <c:pt idx="0" formatCode="General">
                  <c:v>25</c:v>
                </c:pt>
                <c:pt idx="1">
                  <c:v>0.11848341232227488</c:v>
                </c:pt>
              </c:numCache>
            </c:numRef>
          </c:val>
          <c:extLst>
            <c:ext xmlns:c16="http://schemas.microsoft.com/office/drawing/2014/chart" uri="{C3380CC4-5D6E-409C-BE32-E72D297353CC}">
              <c16:uniqueId val="{00000000-7E53-476C-B29F-85BC2CE50EE4}"/>
            </c:ext>
          </c:extLst>
        </c:ser>
        <c:ser>
          <c:idx val="1"/>
          <c:order val="1"/>
          <c:tx>
            <c:strRef>
              <c:f>Sheet1!$D$99</c:f>
              <c:strCache>
                <c:ptCount val="1"/>
                <c:pt idx="0">
                  <c:v>Others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Sheet1!$E$97:$F$97</c:f>
              <c:strCache>
                <c:ptCount val="2"/>
                <c:pt idx="0">
                  <c:v>Escalation Level</c:v>
                </c:pt>
                <c:pt idx="1">
                  <c:v>Percentage</c:v>
                </c:pt>
              </c:strCache>
            </c:strRef>
          </c:cat>
          <c:val>
            <c:numRef>
              <c:f>Sheet1!$E$99:$F$99</c:f>
              <c:numCache>
                <c:formatCode>0.00%</c:formatCode>
                <c:ptCount val="2"/>
                <c:pt idx="0" formatCode="General">
                  <c:v>54</c:v>
                </c:pt>
                <c:pt idx="1">
                  <c:v>0.25592417061611372</c:v>
                </c:pt>
              </c:numCache>
            </c:numRef>
          </c:val>
          <c:extLst>
            <c:ext xmlns:c16="http://schemas.microsoft.com/office/drawing/2014/chart" uri="{C3380CC4-5D6E-409C-BE32-E72D297353CC}">
              <c16:uniqueId val="{00000001-7E53-476C-B29F-85BC2CE50EE4}"/>
            </c:ext>
          </c:extLst>
        </c:ser>
        <c:dLbls>
          <c:showLegendKey val="0"/>
          <c:showVal val="0"/>
          <c:showCatName val="0"/>
          <c:showSerName val="0"/>
          <c:showPercent val="0"/>
          <c:showBubbleSize val="0"/>
        </c:dLbls>
        <c:gapWidth val="100"/>
        <c:overlap val="-24"/>
        <c:axId val="2138931423"/>
        <c:axId val="2138936223"/>
      </c:barChart>
      <c:catAx>
        <c:axId val="2138931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936223"/>
        <c:crosses val="autoZero"/>
        <c:auto val="1"/>
        <c:lblAlgn val="ctr"/>
        <c:lblOffset val="100"/>
        <c:noMultiLvlLbl val="0"/>
      </c:catAx>
      <c:valAx>
        <c:axId val="21389362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931423"/>
        <c:crosses val="autoZero"/>
        <c:crossBetween val="between"/>
      </c:valAx>
      <c:spPr>
        <a:noFill/>
        <a:ln w="38100">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San Francisco vs Others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4818668709696343"/>
          <c:y val="0.20429351676035021"/>
          <c:w val="0.40951003316747109"/>
          <c:h val="0.57648017973835652"/>
        </c:manualLayout>
      </c:layout>
      <c:doughnutChart>
        <c:varyColors val="1"/>
        <c:ser>
          <c:idx val="0"/>
          <c:order val="0"/>
          <c:tx>
            <c:strRef>
              <c:f>Sheet1!$H$98</c:f>
              <c:strCache>
                <c:ptCount val="1"/>
                <c:pt idx="0">
                  <c:v>San Francisco </c:v>
                </c:pt>
              </c:strCache>
            </c:strRef>
          </c:tx>
          <c:spPr>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1-A3EB-4478-84FE-181F2F8142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3-A3EB-4478-84FE-181F2F8142F7}"/>
              </c:ext>
            </c:extLst>
          </c:dPt>
          <c:dLbls>
            <c:dLbl>
              <c:idx val="1"/>
              <c:layout>
                <c:manualLayout>
                  <c:x val="0.18151441261953941"/>
                  <c:y val="-2.12936299351550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EB-4478-84FE-181F2F8142F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Sheet1!$I$97:$J$97</c:f>
              <c:strCache>
                <c:ptCount val="2"/>
                <c:pt idx="0">
                  <c:v>Escalation Level</c:v>
                </c:pt>
                <c:pt idx="1">
                  <c:v>Percentage</c:v>
                </c:pt>
              </c:strCache>
            </c:strRef>
          </c:cat>
          <c:val>
            <c:numRef>
              <c:f>Sheet1!$I$98:$J$98</c:f>
              <c:numCache>
                <c:formatCode>0.00%</c:formatCode>
                <c:ptCount val="2"/>
                <c:pt idx="0" formatCode="General">
                  <c:v>23</c:v>
                </c:pt>
                <c:pt idx="1">
                  <c:v>0.10900473933649289</c:v>
                </c:pt>
              </c:numCache>
            </c:numRef>
          </c:val>
          <c:extLst>
            <c:ext xmlns:c16="http://schemas.microsoft.com/office/drawing/2014/chart" uri="{C3380CC4-5D6E-409C-BE32-E72D297353CC}">
              <c16:uniqueId val="{00000004-A3EB-4478-84FE-181F2F8142F7}"/>
            </c:ext>
          </c:extLst>
        </c:ser>
        <c:ser>
          <c:idx val="1"/>
          <c:order val="1"/>
          <c:tx>
            <c:strRef>
              <c:f>Sheet1!$H$99</c:f>
              <c:strCache>
                <c:ptCount val="1"/>
                <c:pt idx="0">
                  <c:v>Others</c:v>
                </c:pt>
              </c:strCache>
            </c:strRef>
          </c:tx>
          <c:spPr>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6-A3EB-4478-84FE-181F2F8142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8-A3EB-4478-84FE-181F2F8142F7}"/>
              </c:ext>
            </c:extLst>
          </c:dPt>
          <c:cat>
            <c:strRef>
              <c:f>Sheet1!$I$97:$J$97</c:f>
              <c:strCache>
                <c:ptCount val="2"/>
                <c:pt idx="0">
                  <c:v>Escalation Level</c:v>
                </c:pt>
                <c:pt idx="1">
                  <c:v>Percentage</c:v>
                </c:pt>
              </c:strCache>
            </c:strRef>
          </c:cat>
          <c:val>
            <c:numRef>
              <c:f>Sheet1!$I$99:$J$99</c:f>
              <c:numCache>
                <c:formatCode>0.00%</c:formatCode>
                <c:ptCount val="2"/>
                <c:pt idx="0" formatCode="General">
                  <c:v>56</c:v>
                </c:pt>
                <c:pt idx="1">
                  <c:v>0.26540284360189575</c:v>
                </c:pt>
              </c:numCache>
            </c:numRef>
          </c:val>
          <c:extLst>
            <c:ext xmlns:c16="http://schemas.microsoft.com/office/drawing/2014/chart" uri="{C3380CC4-5D6E-409C-BE32-E72D297353CC}">
              <c16:uniqueId val="{00000009-A3EB-4478-84FE-181F2F8142F7}"/>
            </c:ext>
          </c:extLst>
        </c:ser>
        <c:dLbls>
          <c:showLegendKey val="0"/>
          <c:showVal val="0"/>
          <c:showCatName val="0"/>
          <c:showSerName val="0"/>
          <c:showPercent val="0"/>
          <c:showBubbleSize val="0"/>
          <c:showLeaderLines val="1"/>
        </c:dLbls>
        <c:firstSliceAng val="0"/>
        <c:holeSize val="40"/>
      </c:doughnutChart>
      <c:spPr>
        <a:noFill/>
        <a:ln w="38100">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b="1" i="0" baseline="0">
          <a:solidFill>
            <a:schemeClr val="bg1"/>
          </a:solidFil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Phoenix vs Others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Sheet1!$D$105</c:f>
              <c:strCache>
                <c:ptCount val="1"/>
                <c:pt idx="0">
                  <c:v>Phoenix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Sheet1!$E$104:$F$104</c:f>
              <c:strCache>
                <c:ptCount val="2"/>
                <c:pt idx="0">
                  <c:v>Escalation Level</c:v>
                </c:pt>
                <c:pt idx="1">
                  <c:v>Percentage</c:v>
                </c:pt>
              </c:strCache>
            </c:strRef>
          </c:cat>
          <c:val>
            <c:numRef>
              <c:f>Sheet1!$E$105:$F$105</c:f>
              <c:numCache>
                <c:formatCode>0.00%</c:formatCode>
                <c:ptCount val="2"/>
                <c:pt idx="0" formatCode="General">
                  <c:v>31</c:v>
                </c:pt>
                <c:pt idx="1">
                  <c:v>0.14691943127962084</c:v>
                </c:pt>
              </c:numCache>
            </c:numRef>
          </c:val>
          <c:extLst>
            <c:ext xmlns:c16="http://schemas.microsoft.com/office/drawing/2014/chart" uri="{C3380CC4-5D6E-409C-BE32-E72D297353CC}">
              <c16:uniqueId val="{00000000-20D4-4315-B58D-7128B3662298}"/>
            </c:ext>
          </c:extLst>
        </c:ser>
        <c:ser>
          <c:idx val="1"/>
          <c:order val="1"/>
          <c:tx>
            <c:strRef>
              <c:f>Sheet1!$D$106</c:f>
              <c:strCache>
                <c:ptCount val="1"/>
                <c:pt idx="0">
                  <c:v>Others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Sheet1!$E$104:$F$104</c:f>
              <c:strCache>
                <c:ptCount val="2"/>
                <c:pt idx="0">
                  <c:v>Escalation Level</c:v>
                </c:pt>
                <c:pt idx="1">
                  <c:v>Percentage</c:v>
                </c:pt>
              </c:strCache>
            </c:strRef>
          </c:cat>
          <c:val>
            <c:numRef>
              <c:f>Sheet1!$E$106:$F$106</c:f>
              <c:numCache>
                <c:formatCode>0.00%</c:formatCode>
                <c:ptCount val="2"/>
                <c:pt idx="0" formatCode="General">
                  <c:v>48</c:v>
                </c:pt>
                <c:pt idx="1">
                  <c:v>0.22748815165876776</c:v>
                </c:pt>
              </c:numCache>
            </c:numRef>
          </c:val>
          <c:extLst>
            <c:ext xmlns:c16="http://schemas.microsoft.com/office/drawing/2014/chart" uri="{C3380CC4-5D6E-409C-BE32-E72D297353CC}">
              <c16:uniqueId val="{00000001-20D4-4315-B58D-7128B3662298}"/>
            </c:ext>
          </c:extLst>
        </c:ser>
        <c:dLbls>
          <c:showLegendKey val="0"/>
          <c:showVal val="0"/>
          <c:showCatName val="0"/>
          <c:showSerName val="0"/>
          <c:showPercent val="0"/>
          <c:showBubbleSize val="0"/>
        </c:dLbls>
        <c:gapWidth val="150"/>
        <c:overlap val="100"/>
        <c:axId val="2138913183"/>
        <c:axId val="2138901183"/>
      </c:barChart>
      <c:catAx>
        <c:axId val="2138913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38901183"/>
        <c:crosses val="autoZero"/>
        <c:auto val="1"/>
        <c:lblAlgn val="ctr"/>
        <c:lblOffset val="100"/>
        <c:noMultiLvlLbl val="0"/>
      </c:catAx>
      <c:valAx>
        <c:axId val="2138901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38913183"/>
        <c:crosses val="autoZero"/>
        <c:crossBetween val="between"/>
      </c:valAx>
      <c:spPr>
        <a:noFill/>
        <a:ln w="38100">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b="1" i="0" baseline="0">
          <a:solidFill>
            <a:schemeClr val="bg1"/>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[customer_support_tickets.xlsx]Sheet1!PivotTable4</c:name>
    <c:fmtId val="4"/>
  </c:pivotSource>
  <c:chart>
    <c:title>
      <c:tx>
        <c:rich>
          <a:bodyPr rot="0" spcFirstLastPara="1" vertOverflow="ellipsis" vert="horz" wrap="square" anchor="ctr" anchorCtr="1"/>
          <a:lstStyle/>
          <a:p>
            <a:pPr algn="ctr" rtl="0">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PRIORITY LEVEL BASED ON RESPONSE TIME</a:t>
            </a:r>
          </a:p>
          <a:p>
            <a:pPr algn="ctr" rtl="0">
              <a:defRPr/>
            </a:pPr>
            <a:endParaRPr lang="en-IN"/>
          </a:p>
        </c:rich>
      </c:tx>
      <c:layout>
        <c:manualLayout>
          <c:xMode val="edge"/>
          <c:yMode val="edge"/>
          <c:x val="0.16180711901178341"/>
          <c:y val="0.16905564865916992"/>
        </c:manualLayout>
      </c:layout>
      <c:overlay val="0"/>
      <c:spPr>
        <a:noFill/>
        <a:ln>
          <a:noFill/>
        </a:ln>
        <a:effectLst/>
      </c:spPr>
      <c:txPr>
        <a:bodyPr rot="0" spcFirstLastPara="1" vertOverflow="ellipsis" vert="horz" wrap="square" anchor="ctr" anchorCtr="1"/>
        <a:lstStyle/>
        <a:p>
          <a:pPr algn="ctr" rtl="0">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s>
    <c:plotArea>
      <c:layout>
        <c:manualLayout>
          <c:layoutTarget val="inner"/>
          <c:xMode val="edge"/>
          <c:yMode val="edge"/>
          <c:x val="0.17098383167512823"/>
          <c:y val="0.32047134287429141"/>
          <c:w val="0.39451778440284341"/>
          <c:h val="0.59388222533068646"/>
        </c:manualLayout>
      </c:layout>
      <c:pieChart>
        <c:varyColors val="1"/>
        <c:ser>
          <c:idx val="0"/>
          <c:order val="0"/>
          <c:tx>
            <c:strRef>
              <c:f>Sheet1!$B$124</c:f>
              <c:strCache>
                <c:ptCount val="1"/>
                <c:pt idx="0">
                  <c:v>Total</c:v>
                </c:pt>
              </c:strCache>
            </c:strRef>
          </c:tx>
          <c:spPr>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1-869A-45D0-B72D-04F094AE818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3-869A-45D0-B72D-04F094AE818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5-869A-45D0-B72D-04F094AE818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7-869A-45D0-B72D-04F094AE818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Sheet1!$A$125:$A$129</c:f>
              <c:strCache>
                <c:ptCount val="4"/>
                <c:pt idx="0">
                  <c:v>High</c:v>
                </c:pt>
                <c:pt idx="1">
                  <c:v>Low</c:v>
                </c:pt>
                <c:pt idx="2">
                  <c:v>Medium</c:v>
                </c:pt>
                <c:pt idx="3">
                  <c:v>Urgent</c:v>
                </c:pt>
              </c:strCache>
            </c:strRef>
          </c:cat>
          <c:val>
            <c:numRef>
              <c:f>Sheet1!$B$125:$B$129</c:f>
              <c:numCache>
                <c:formatCode>General</c:formatCode>
                <c:ptCount val="4"/>
                <c:pt idx="0">
                  <c:v>3403</c:v>
                </c:pt>
                <c:pt idx="1">
                  <c:v>3353</c:v>
                </c:pt>
                <c:pt idx="2">
                  <c:v>3265</c:v>
                </c:pt>
                <c:pt idx="3">
                  <c:v>3085</c:v>
                </c:pt>
              </c:numCache>
            </c:numRef>
          </c:val>
          <c:extLst>
            <c:ext xmlns:c16="http://schemas.microsoft.com/office/drawing/2014/chart" uri="{C3380CC4-5D6E-409C-BE32-E72D297353CC}">
              <c16:uniqueId val="{00000008-869A-45D0-B72D-04F094AE8185}"/>
            </c:ext>
          </c:extLst>
        </c:ser>
        <c:dLbls>
          <c:showLegendKey val="0"/>
          <c:showVal val="0"/>
          <c:showCatName val="0"/>
          <c:showSerName val="0"/>
          <c:showPercent val="0"/>
          <c:showBubbleSize val="0"/>
          <c:showLeaderLines val="1"/>
        </c:dLbls>
        <c:firstSliceAng val="0"/>
      </c:pieChart>
      <c:spPr>
        <a:noFill/>
        <a:ln w="38100">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b="1" i="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[customer_support_tickets.xlsx]Sheet1!PivotTable5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3 COMMUNICATION CHANELS BASED ON RESPONSE TIME</a:t>
            </a:r>
          </a:p>
          <a:p>
            <a:pPr>
              <a:defRPr/>
            </a:pPr>
            <a:endParaRPr lang="en-US"/>
          </a:p>
        </c:rich>
      </c:tx>
      <c:layout>
        <c:manualLayout>
          <c:xMode val="edge"/>
          <c:yMode val="edge"/>
          <c:x val="0.12360456496203479"/>
          <c:y val="0.1942490075009265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6769378172760787E-2"/>
          <c:y val="0.46809704795241747"/>
          <c:w val="0.70547839865094497"/>
          <c:h val="0.43166560611174065"/>
        </c:manualLayout>
      </c:layout>
      <c:pie3DChart>
        <c:varyColors val="1"/>
        <c:ser>
          <c:idx val="0"/>
          <c:order val="0"/>
          <c:tx>
            <c:strRef>
              <c:f>Sheet1!$B$139</c:f>
              <c:strCache>
                <c:ptCount val="1"/>
                <c:pt idx="0">
                  <c:v>Total</c:v>
                </c:pt>
              </c:strCache>
            </c:strRef>
          </c:tx>
          <c:spPr>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1-749F-4C2A-AB96-4477DC99A70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3-749F-4C2A-AB96-4477DC99A70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5-749F-4C2A-AB96-4477DC99A70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Sheet1!$A$140:$A$143</c:f>
              <c:strCache>
                <c:ptCount val="3"/>
                <c:pt idx="0">
                  <c:v>Email</c:v>
                </c:pt>
                <c:pt idx="1">
                  <c:v>Help Center</c:v>
                </c:pt>
                <c:pt idx="2">
                  <c:v>Phone</c:v>
                </c:pt>
              </c:strCache>
            </c:strRef>
          </c:cat>
          <c:val>
            <c:numRef>
              <c:f>Sheet1!$B$140:$B$143</c:f>
              <c:numCache>
                <c:formatCode>General</c:formatCode>
                <c:ptCount val="3"/>
                <c:pt idx="0">
                  <c:v>2629</c:v>
                </c:pt>
                <c:pt idx="1">
                  <c:v>2832</c:v>
                </c:pt>
                <c:pt idx="2">
                  <c:v>2584</c:v>
                </c:pt>
              </c:numCache>
            </c:numRef>
          </c:val>
          <c:extLst>
            <c:ext xmlns:c16="http://schemas.microsoft.com/office/drawing/2014/chart" uri="{C3380CC4-5D6E-409C-BE32-E72D297353CC}">
              <c16:uniqueId val="{00000006-749F-4C2A-AB96-4477DC99A708}"/>
            </c:ext>
          </c:extLst>
        </c:ser>
        <c:dLbls>
          <c:showLegendKey val="0"/>
          <c:showVal val="0"/>
          <c:showCatName val="0"/>
          <c:showSerName val="0"/>
          <c:showPercent val="0"/>
          <c:showBubbleSize val="0"/>
          <c:showLeaderLines val="1"/>
        </c:dLbls>
      </c:pie3DChart>
      <c:spPr>
        <a:noFill/>
        <a:ln w="38100">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[customer_support_tickets.xlsx]Sheet1!PivotTable8</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a:solidFill>
                  <a:schemeClr val="bg1">
                    <a:lumMod val="95000"/>
                  </a:schemeClr>
                </a:solidFill>
                <a:effectLst/>
                <a:latin typeface="Times New Roman" panose="02020603050405020304" pitchFamily="18" charset="0"/>
                <a:cs typeface="Times New Roman" panose="02020603050405020304" pitchFamily="18" charset="0"/>
              </a:rPr>
              <a:t>STATUS BASED ON DEPARTMENTS</a:t>
            </a:r>
            <a:r>
              <a:rPr lang="en-IN" sz="1600" b="1">
                <a:solidFill>
                  <a:schemeClr val="bg1">
                    <a:lumMod val="95000"/>
                  </a:schemeClr>
                </a:solidFill>
                <a:latin typeface="Times New Roman" panose="02020603050405020304" pitchFamily="18" charset="0"/>
                <a:cs typeface="Times New Roman" panose="02020603050405020304" pitchFamily="18" charset="0"/>
              </a:rPr>
              <a:t>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13728687897180422"/>
          <c:y val="0.18344360218332945"/>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6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6.0263751548094102E-2"/>
              <c:y val="-1.563629459435479E-2"/>
            </c:manualLayout>
          </c:layout>
          <c:spPr>
            <a:noFill/>
            <a:ln>
              <a:noFill/>
            </a:ln>
            <a:effectLst/>
          </c:spPr>
          <c:txPr>
            <a:bodyPr rot="0" spcFirstLastPara="1" vertOverflow="ellipsis" vert="horz" wrap="square" lIns="38100" tIns="19050" rIns="38100" bIns="19050" anchor="ctr" anchorCtr="1">
              <a:spAutoFit/>
            </a:bodyPr>
            <a:lstStyle/>
            <a:p>
              <a:pPr>
                <a:defRPr sz="106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1.7446803072517274E-2"/>
              <c:y val="-3.5836807479460706E-2"/>
            </c:manualLayout>
          </c:layout>
          <c:spPr>
            <a:noFill/>
            <a:ln>
              <a:noFill/>
            </a:ln>
            <a:effectLst/>
          </c:spPr>
          <c:txPr>
            <a:bodyPr rot="0" spcFirstLastPara="1" vertOverflow="ellipsis" vert="horz" wrap="square" lIns="38100" tIns="19050" rIns="38100" bIns="19050" anchor="ctr" anchorCtr="1">
              <a:spAutoFit/>
            </a:bodyPr>
            <a:lstStyle/>
            <a:p>
              <a:pPr>
                <a:defRPr sz="106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7.0035555855653256E-2"/>
              <c:y val="-3.8972070533180862E-3"/>
            </c:manualLayout>
          </c:layout>
          <c:spPr>
            <a:noFill/>
            <a:ln>
              <a:noFill/>
            </a:ln>
            <a:effectLst/>
          </c:spPr>
          <c:txPr>
            <a:bodyPr rot="0" spcFirstLastPara="1" vertOverflow="ellipsis" vert="horz" wrap="square" lIns="38100" tIns="19050" rIns="38100" bIns="19050" anchor="ctr" anchorCtr="1">
              <a:spAutoFit/>
            </a:bodyPr>
            <a:lstStyle/>
            <a:p>
              <a:pPr>
                <a:defRPr sz="106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s>
    <c:plotArea>
      <c:layout/>
      <c:pieChart>
        <c:varyColors val="1"/>
        <c:ser>
          <c:idx val="0"/>
          <c:order val="0"/>
          <c:tx>
            <c:strRef>
              <c:f>Sheet1!$B$181</c:f>
              <c:strCache>
                <c:ptCount val="1"/>
                <c:pt idx="0">
                  <c:v>Total</c:v>
                </c:pt>
              </c:strCache>
            </c:strRef>
          </c:tx>
          <c:spPr>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1-8892-411F-9605-20F8E309D71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3-8892-411F-9605-20F8E309D71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5-8892-411F-9605-20F8E309D71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7-8892-411F-9605-20F8E309D713}"/>
              </c:ext>
            </c:extLst>
          </c:dPt>
          <c:dLbls>
            <c:dLbl>
              <c:idx val="0"/>
              <c:layout>
                <c:manualLayout>
                  <c:x val="-6.0263751548094102E-2"/>
                  <c:y val="-1.5636294594354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92-411F-9605-20F8E309D713}"/>
                </c:ext>
              </c:extLst>
            </c:dLbl>
            <c:dLbl>
              <c:idx val="1"/>
              <c:layout>
                <c:manualLayout>
                  <c:x val="-1.7446803072517274E-2"/>
                  <c:y val="-3.5836807479460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92-411F-9605-20F8E309D713}"/>
                </c:ext>
              </c:extLst>
            </c:dLbl>
            <c:dLbl>
              <c:idx val="2"/>
              <c:layout>
                <c:manualLayout>
                  <c:x val="7.0035555855653256E-2"/>
                  <c:y val="-3.89720705331808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892-411F-9605-20F8E309D713}"/>
                </c:ext>
              </c:extLst>
            </c:dLbl>
            <c:spPr>
              <a:noFill/>
              <a:ln>
                <a:noFill/>
              </a:ln>
              <a:effectLst/>
            </c:spPr>
            <c:txPr>
              <a:bodyPr rot="0" spcFirstLastPara="1" vertOverflow="ellipsis" vert="horz" wrap="square" lIns="38100" tIns="19050" rIns="38100" bIns="19050" anchor="ctr" anchorCtr="1">
                <a:spAutoFit/>
              </a:bodyPr>
              <a:lstStyle/>
              <a:p>
                <a:pPr>
                  <a:defRPr sz="106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Sheet1!$A$182:$A$186</c:f>
              <c:strCache>
                <c:ptCount val="4"/>
                <c:pt idx="0">
                  <c:v>Closed</c:v>
                </c:pt>
                <c:pt idx="1">
                  <c:v>Escalated</c:v>
                </c:pt>
                <c:pt idx="2">
                  <c:v>Pending</c:v>
                </c:pt>
                <c:pt idx="3">
                  <c:v>Resolved</c:v>
                </c:pt>
              </c:strCache>
            </c:strRef>
          </c:cat>
          <c:val>
            <c:numRef>
              <c:f>Sheet1!$B$182:$B$186</c:f>
              <c:numCache>
                <c:formatCode>General</c:formatCode>
                <c:ptCount val="4"/>
                <c:pt idx="0">
                  <c:v>79</c:v>
                </c:pt>
                <c:pt idx="1">
                  <c:v>67</c:v>
                </c:pt>
                <c:pt idx="2">
                  <c:v>67</c:v>
                </c:pt>
                <c:pt idx="3">
                  <c:v>1787</c:v>
                </c:pt>
              </c:numCache>
            </c:numRef>
          </c:val>
          <c:extLst>
            <c:ext xmlns:c16="http://schemas.microsoft.com/office/drawing/2014/chart" uri="{C3380CC4-5D6E-409C-BE32-E72D297353CC}">
              <c16:uniqueId val="{00000008-8892-411F-9605-20F8E309D713}"/>
            </c:ext>
          </c:extLst>
        </c:ser>
        <c:dLbls>
          <c:showLegendKey val="0"/>
          <c:showVal val="0"/>
          <c:showCatName val="0"/>
          <c:showSerName val="0"/>
          <c:showPercent val="0"/>
          <c:showBubbleSize val="0"/>
          <c:showLeaderLines val="1"/>
        </c:dLbls>
        <c:firstSliceAng val="0"/>
      </c:pieChart>
      <c:spPr>
        <a:solidFill>
          <a:schemeClr val="tx1">
            <a:lumMod val="95000"/>
            <a:lumOff val="5000"/>
          </a:schemeClr>
        </a:solidFill>
        <a:ln w="57150">
          <a:solidFill>
            <a:schemeClr val="bg2">
              <a:lumMod val="90000"/>
            </a:schemeClr>
          </a:solid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tx>
            <c:strRef>
              <c:f>Sheet1!$L$48</c:f>
              <c:strCache>
                <c:ptCount val="1"/>
                <c:pt idx="0">
                  <c:v>Fraud Prevention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0B3-460C-BAD4-A5ACF12592A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0B3-460C-BAD4-A5ACF12592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Sheet1!$M$47:$N$47</c:f>
              <c:strCache>
                <c:ptCount val="2"/>
                <c:pt idx="0">
                  <c:v>Agent rating</c:v>
                </c:pt>
                <c:pt idx="1">
                  <c:v>Percentage</c:v>
                </c:pt>
              </c:strCache>
            </c:strRef>
          </c:cat>
          <c:val>
            <c:numRef>
              <c:f>Sheet1!$M$48:$N$48</c:f>
              <c:numCache>
                <c:formatCode>0.00%</c:formatCode>
                <c:ptCount val="2"/>
                <c:pt idx="0" formatCode="0.00">
                  <c:v>1069.4999999999998</c:v>
                </c:pt>
                <c:pt idx="1">
                  <c:v>0.20055130513051303</c:v>
                </c:pt>
              </c:numCache>
            </c:numRef>
          </c:val>
          <c:extLst>
            <c:ext xmlns:c16="http://schemas.microsoft.com/office/drawing/2014/chart" uri="{C3380CC4-5D6E-409C-BE32-E72D297353CC}">
              <c16:uniqueId val="{00000000-46D8-4BD7-8D80-7825D2AEE5E8}"/>
            </c:ext>
          </c:extLst>
        </c:ser>
        <c:ser>
          <c:idx val="1"/>
          <c:order val="1"/>
          <c:tx>
            <c:strRef>
              <c:f>Sheet1!$L$49</c:f>
              <c:strCache>
                <c:ptCount val="1"/>
                <c:pt idx="0">
                  <c:v>Others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0B3-460C-BAD4-A5ACF12592A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0B3-460C-BAD4-A5ACF12592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Sheet1!$M$47:$N$47</c:f>
              <c:strCache>
                <c:ptCount val="2"/>
                <c:pt idx="0">
                  <c:v>Agent rating</c:v>
                </c:pt>
                <c:pt idx="1">
                  <c:v>Percentage</c:v>
                </c:pt>
              </c:strCache>
            </c:strRef>
          </c:cat>
          <c:val>
            <c:numRef>
              <c:f>Sheet1!$M$49:$N$49</c:f>
              <c:numCache>
                <c:formatCode>0.00%</c:formatCode>
                <c:ptCount val="2"/>
                <c:pt idx="0" formatCode="0.00">
                  <c:v>4263.2999999999993</c:v>
                </c:pt>
                <c:pt idx="1">
                  <c:v>0.79944869486948689</c:v>
                </c:pt>
              </c:numCache>
            </c:numRef>
          </c:val>
          <c:extLst>
            <c:ext xmlns:c16="http://schemas.microsoft.com/office/drawing/2014/chart" uri="{C3380CC4-5D6E-409C-BE32-E72D297353CC}">
              <c16:uniqueId val="{00000001-46D8-4BD7-8D80-7825D2AEE5E8}"/>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[customer_support_tickets.xlsx]Sheet1!PivotTable9</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solidFill>
                  <a:schemeClr val="bg1"/>
                </a:solidFill>
                <a:effectLst/>
                <a:latin typeface="Times New Roman" panose="02020603050405020304" pitchFamily="18" charset="0"/>
                <a:cs typeface="Times New Roman" panose="02020603050405020304" pitchFamily="18" charset="0"/>
              </a:rPr>
              <a:t>RESPONSE TIME AND RESOLUTION TIME BASED ON </a:t>
            </a:r>
            <a:r>
              <a:rPr lang="en-IN" sz="1600" b="1" baseline="0">
                <a:solidFill>
                  <a:schemeClr val="bg1"/>
                </a:solidFill>
                <a:latin typeface="Times New Roman" panose="02020603050405020304" pitchFamily="18" charset="0"/>
                <a:cs typeface="Times New Roman" panose="02020603050405020304" pitchFamily="18" charset="0"/>
              </a:rPr>
              <a:t> </a:t>
            </a:r>
            <a:r>
              <a:rPr lang="en-IN" sz="1600" b="1" i="0" u="none" strike="noStrike" baseline="0">
                <a:solidFill>
                  <a:schemeClr val="bg1"/>
                </a:solidFill>
                <a:effectLst/>
                <a:latin typeface="Times New Roman" panose="02020603050405020304" pitchFamily="18" charset="0"/>
                <a:cs typeface="Times New Roman" panose="02020603050405020304" pitchFamily="18" charset="0"/>
              </a:rPr>
              <a:t>AGENT ID</a:t>
            </a:r>
            <a:r>
              <a:rPr lang="en-IN" sz="1600" b="1" baseline="0">
                <a:solidFill>
                  <a:schemeClr val="bg1"/>
                </a:solidFill>
                <a:latin typeface="Times New Roman" panose="02020603050405020304" pitchFamily="18" charset="0"/>
                <a:cs typeface="Times New Roman" panose="02020603050405020304" pitchFamily="18" charset="0"/>
              </a:rPr>
              <a:t>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570590510055252E-2"/>
          <c:y val="0.34388892529759879"/>
          <c:w val="0.5662406311225644"/>
          <c:h val="0.48279084002104777"/>
        </c:manualLayout>
      </c:layout>
      <c:barChart>
        <c:barDir val="col"/>
        <c:grouping val="clustered"/>
        <c:varyColors val="0"/>
        <c:ser>
          <c:idx val="0"/>
          <c:order val="0"/>
          <c:tx>
            <c:strRef>
              <c:f>Sheet1!$B$208</c:f>
              <c:strCache>
                <c:ptCount val="1"/>
                <c:pt idx="0">
                  <c:v>Sum of Response Time (hrs)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Sheet1!$A$209:$A$219</c:f>
              <c:strCache>
                <c:ptCount val="10"/>
                <c:pt idx="0">
                  <c:v>AGT144</c:v>
                </c:pt>
                <c:pt idx="1">
                  <c:v>AGT376</c:v>
                </c:pt>
                <c:pt idx="2">
                  <c:v>AGT502</c:v>
                </c:pt>
                <c:pt idx="3">
                  <c:v>AGT735</c:v>
                </c:pt>
                <c:pt idx="4">
                  <c:v>AGT798</c:v>
                </c:pt>
                <c:pt idx="5">
                  <c:v>AGT850</c:v>
                </c:pt>
                <c:pt idx="6">
                  <c:v>AGT860</c:v>
                </c:pt>
                <c:pt idx="7">
                  <c:v>AGT887</c:v>
                </c:pt>
                <c:pt idx="8">
                  <c:v>AGT943</c:v>
                </c:pt>
                <c:pt idx="9">
                  <c:v>AGT970</c:v>
                </c:pt>
              </c:strCache>
            </c:strRef>
          </c:cat>
          <c:val>
            <c:numRef>
              <c:f>Sheet1!$B$209:$B$219</c:f>
              <c:numCache>
                <c:formatCode>General</c:formatCode>
                <c:ptCount val="10"/>
                <c:pt idx="0">
                  <c:v>45</c:v>
                </c:pt>
                <c:pt idx="1">
                  <c:v>46</c:v>
                </c:pt>
                <c:pt idx="2">
                  <c:v>48</c:v>
                </c:pt>
                <c:pt idx="3">
                  <c:v>45</c:v>
                </c:pt>
                <c:pt idx="4">
                  <c:v>47</c:v>
                </c:pt>
                <c:pt idx="5">
                  <c:v>51</c:v>
                </c:pt>
                <c:pt idx="6">
                  <c:v>48</c:v>
                </c:pt>
                <c:pt idx="7">
                  <c:v>59</c:v>
                </c:pt>
                <c:pt idx="8">
                  <c:v>55</c:v>
                </c:pt>
                <c:pt idx="9">
                  <c:v>52</c:v>
                </c:pt>
              </c:numCache>
            </c:numRef>
          </c:val>
          <c:extLst>
            <c:ext xmlns:c16="http://schemas.microsoft.com/office/drawing/2014/chart" uri="{C3380CC4-5D6E-409C-BE32-E72D297353CC}">
              <c16:uniqueId val="{00000000-545A-4864-B30D-F0142D0F8A63}"/>
            </c:ext>
          </c:extLst>
        </c:ser>
        <c:ser>
          <c:idx val="1"/>
          <c:order val="1"/>
          <c:tx>
            <c:strRef>
              <c:f>Sheet1!$C$208</c:f>
              <c:strCache>
                <c:ptCount val="1"/>
                <c:pt idx="0">
                  <c:v>Sum of Resolution Time (hrs)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Sheet1!$A$209:$A$219</c:f>
              <c:strCache>
                <c:ptCount val="10"/>
                <c:pt idx="0">
                  <c:v>AGT144</c:v>
                </c:pt>
                <c:pt idx="1">
                  <c:v>AGT376</c:v>
                </c:pt>
                <c:pt idx="2">
                  <c:v>AGT502</c:v>
                </c:pt>
                <c:pt idx="3">
                  <c:v>AGT735</c:v>
                </c:pt>
                <c:pt idx="4">
                  <c:v>AGT798</c:v>
                </c:pt>
                <c:pt idx="5">
                  <c:v>AGT850</c:v>
                </c:pt>
                <c:pt idx="6">
                  <c:v>AGT860</c:v>
                </c:pt>
                <c:pt idx="7">
                  <c:v>AGT887</c:v>
                </c:pt>
                <c:pt idx="8">
                  <c:v>AGT943</c:v>
                </c:pt>
                <c:pt idx="9">
                  <c:v>AGT970</c:v>
                </c:pt>
              </c:strCache>
            </c:strRef>
          </c:cat>
          <c:val>
            <c:numRef>
              <c:f>Sheet1!$C$209:$C$219</c:f>
              <c:numCache>
                <c:formatCode>General</c:formatCode>
                <c:ptCount val="10"/>
                <c:pt idx="0">
                  <c:v>164</c:v>
                </c:pt>
                <c:pt idx="1">
                  <c:v>189</c:v>
                </c:pt>
                <c:pt idx="2">
                  <c:v>223</c:v>
                </c:pt>
                <c:pt idx="3">
                  <c:v>108</c:v>
                </c:pt>
                <c:pt idx="4">
                  <c:v>91</c:v>
                </c:pt>
                <c:pt idx="5">
                  <c:v>114</c:v>
                </c:pt>
                <c:pt idx="6">
                  <c:v>197</c:v>
                </c:pt>
                <c:pt idx="7">
                  <c:v>90</c:v>
                </c:pt>
                <c:pt idx="8">
                  <c:v>107</c:v>
                </c:pt>
                <c:pt idx="9">
                  <c:v>63</c:v>
                </c:pt>
              </c:numCache>
            </c:numRef>
          </c:val>
          <c:extLst>
            <c:ext xmlns:c16="http://schemas.microsoft.com/office/drawing/2014/chart" uri="{C3380CC4-5D6E-409C-BE32-E72D297353CC}">
              <c16:uniqueId val="{00000001-545A-4864-B30D-F0142D0F8A63}"/>
            </c:ext>
          </c:extLst>
        </c:ser>
        <c:dLbls>
          <c:showLegendKey val="0"/>
          <c:showVal val="0"/>
          <c:showCatName val="0"/>
          <c:showSerName val="0"/>
          <c:showPercent val="0"/>
          <c:showBubbleSize val="0"/>
        </c:dLbls>
        <c:gapWidth val="100"/>
        <c:overlap val="-24"/>
        <c:axId val="628210063"/>
        <c:axId val="628210543"/>
      </c:barChart>
      <c:catAx>
        <c:axId val="628210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28210543"/>
        <c:crosses val="autoZero"/>
        <c:auto val="1"/>
        <c:lblAlgn val="ctr"/>
        <c:lblOffset val="100"/>
        <c:noMultiLvlLbl val="0"/>
      </c:catAx>
      <c:valAx>
        <c:axId val="628210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28210063"/>
        <c:crosses val="autoZero"/>
        <c:crossBetween val="between"/>
      </c:valAx>
      <c:spPr>
        <a:noFill/>
        <a:ln w="38100">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5946263296035366"/>
          <c:y val="3.69549150036954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tx>
            <c:strRef>
              <c:f>Sheet1!$E$51</c:f>
              <c:strCache>
                <c:ptCount val="1"/>
                <c:pt idx="0">
                  <c:v>Agent rating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F58-42E3-B85C-9894440C3DA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F58-42E3-B85C-9894440C3D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Sheet1!$D$52:$D$53</c:f>
              <c:strCache>
                <c:ptCount val="2"/>
                <c:pt idx="0">
                  <c:v>Retention</c:v>
                </c:pt>
                <c:pt idx="1">
                  <c:v>Others</c:v>
                </c:pt>
              </c:strCache>
            </c:strRef>
          </c:cat>
          <c:val>
            <c:numRef>
              <c:f>Sheet1!$E$52:$E$53</c:f>
              <c:numCache>
                <c:formatCode>0.00</c:formatCode>
                <c:ptCount val="2"/>
                <c:pt idx="0">
                  <c:v>1096.6000000000004</c:v>
                </c:pt>
                <c:pt idx="1">
                  <c:v>4236.1999999999989</c:v>
                </c:pt>
              </c:numCache>
            </c:numRef>
          </c:val>
          <c:extLst>
            <c:ext xmlns:c16="http://schemas.microsoft.com/office/drawing/2014/chart" uri="{C3380CC4-5D6E-409C-BE32-E72D297353CC}">
              <c16:uniqueId val="{00000000-049B-43E7-88F6-05890DB8B392}"/>
            </c:ext>
          </c:extLst>
        </c:ser>
        <c:ser>
          <c:idx val="1"/>
          <c:order val="1"/>
          <c:tx>
            <c:strRef>
              <c:f>Sheet1!$F$51</c:f>
              <c:strCache>
                <c:ptCount val="1"/>
                <c:pt idx="0">
                  <c:v>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F58-42E3-B85C-9894440C3DA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F58-42E3-B85C-9894440C3D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Sheet1!$D$52:$D$53</c:f>
              <c:strCache>
                <c:ptCount val="2"/>
                <c:pt idx="0">
                  <c:v>Retention</c:v>
                </c:pt>
                <c:pt idx="1">
                  <c:v>Others</c:v>
                </c:pt>
              </c:strCache>
            </c:strRef>
          </c:cat>
          <c:val>
            <c:numRef>
              <c:f>Sheet1!$F$52:$F$53</c:f>
              <c:numCache>
                <c:formatCode>0.00%</c:formatCode>
                <c:ptCount val="2"/>
                <c:pt idx="0">
                  <c:v>0.20563306330633072</c:v>
                </c:pt>
                <c:pt idx="1">
                  <c:v>0.79436693669366931</c:v>
                </c:pt>
              </c:numCache>
            </c:numRef>
          </c:val>
          <c:extLst>
            <c:ext xmlns:c16="http://schemas.microsoft.com/office/drawing/2014/chart" uri="{C3380CC4-5D6E-409C-BE32-E72D297353CC}">
              <c16:uniqueId val="{00000001-049B-43E7-88F6-05890DB8B392}"/>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317699418007539E-3"/>
          <c:y val="0.43553489548746172"/>
          <c:w val="0.91392801251956179"/>
          <c:h val="0.4170749779537995"/>
        </c:manualLayout>
      </c:layout>
      <c:bar3DChart>
        <c:barDir val="col"/>
        <c:grouping val="clustered"/>
        <c:varyColors val="0"/>
        <c:ser>
          <c:idx val="0"/>
          <c:order val="0"/>
          <c:tx>
            <c:strRef>
              <c:f>Sheet1!$H$52</c:f>
              <c:strCache>
                <c:ptCount val="1"/>
                <c:pt idx="0">
                  <c:v>Tech Support</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Sheet1!$I$51:$J$51</c:f>
              <c:strCache>
                <c:ptCount val="2"/>
                <c:pt idx="0">
                  <c:v>Agent rating</c:v>
                </c:pt>
                <c:pt idx="1">
                  <c:v>Percentage</c:v>
                </c:pt>
              </c:strCache>
            </c:strRef>
          </c:cat>
          <c:val>
            <c:numRef>
              <c:f>Sheet1!$I$52:$J$52</c:f>
              <c:numCache>
                <c:formatCode>0.00%</c:formatCode>
                <c:ptCount val="2"/>
                <c:pt idx="0" formatCode="0.00">
                  <c:v>1036.4000000000003</c:v>
                </c:pt>
                <c:pt idx="1">
                  <c:v>0.19434443444344443</c:v>
                </c:pt>
              </c:numCache>
            </c:numRef>
          </c:val>
          <c:extLst>
            <c:ext xmlns:c16="http://schemas.microsoft.com/office/drawing/2014/chart" uri="{C3380CC4-5D6E-409C-BE32-E72D297353CC}">
              <c16:uniqueId val="{00000000-D5C2-48CE-88EC-7D3DCC552D1B}"/>
            </c:ext>
          </c:extLst>
        </c:ser>
        <c:ser>
          <c:idx val="1"/>
          <c:order val="1"/>
          <c:tx>
            <c:strRef>
              <c:f>Sheet1!$H$53</c:f>
              <c:strCache>
                <c:ptCount val="1"/>
                <c:pt idx="0">
                  <c:v>Others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Sheet1!$I$51:$J$51</c:f>
              <c:strCache>
                <c:ptCount val="2"/>
                <c:pt idx="0">
                  <c:v>Agent rating</c:v>
                </c:pt>
                <c:pt idx="1">
                  <c:v>Percentage</c:v>
                </c:pt>
              </c:strCache>
            </c:strRef>
          </c:cat>
          <c:val>
            <c:numRef>
              <c:f>Sheet1!$I$53:$J$53</c:f>
              <c:numCache>
                <c:formatCode>0.00%</c:formatCode>
                <c:ptCount val="2"/>
                <c:pt idx="0" formatCode="0.00">
                  <c:v>4296.3999999999987</c:v>
                </c:pt>
                <c:pt idx="1">
                  <c:v>0.80565556555655549</c:v>
                </c:pt>
              </c:numCache>
            </c:numRef>
          </c:val>
          <c:extLst>
            <c:ext xmlns:c16="http://schemas.microsoft.com/office/drawing/2014/chart" uri="{C3380CC4-5D6E-409C-BE32-E72D297353CC}">
              <c16:uniqueId val="{00000001-D5C2-48CE-88EC-7D3DCC552D1B}"/>
            </c:ext>
          </c:extLst>
        </c:ser>
        <c:dLbls>
          <c:showLegendKey val="0"/>
          <c:showVal val="1"/>
          <c:showCatName val="0"/>
          <c:showSerName val="0"/>
          <c:showPercent val="0"/>
          <c:showBubbleSize val="0"/>
        </c:dLbls>
        <c:gapWidth val="84"/>
        <c:gapDepth val="53"/>
        <c:shape val="box"/>
        <c:axId val="2080065967"/>
        <c:axId val="2080072207"/>
        <c:axId val="0"/>
      </c:bar3DChart>
      <c:catAx>
        <c:axId val="2080065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0072207"/>
        <c:crosses val="autoZero"/>
        <c:auto val="1"/>
        <c:lblAlgn val="ctr"/>
        <c:lblOffset val="100"/>
        <c:noMultiLvlLbl val="0"/>
      </c:catAx>
      <c:valAx>
        <c:axId val="2080072207"/>
        <c:scaling>
          <c:orientation val="minMax"/>
        </c:scaling>
        <c:delete val="1"/>
        <c:axPos val="l"/>
        <c:numFmt formatCode="0.00" sourceLinked="1"/>
        <c:majorTickMark val="out"/>
        <c:minorTickMark val="none"/>
        <c:tickLblPos val="nextTo"/>
        <c:crossAx val="20800659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1255755660300249"/>
          <c:y val="8.417508417508418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Sheet1!$E$77</c:f>
              <c:strCache>
                <c:ptCount val="1"/>
                <c:pt idx="0">
                  <c:v>Resolution Time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Sheet1!$D$78:$D$79</c:f>
              <c:strCache>
                <c:ptCount val="2"/>
                <c:pt idx="0">
                  <c:v>General Inquiry</c:v>
                </c:pt>
                <c:pt idx="1">
                  <c:v>Others</c:v>
                </c:pt>
              </c:strCache>
            </c:strRef>
          </c:cat>
          <c:val>
            <c:numRef>
              <c:f>Sheet1!$E$78:$E$79</c:f>
              <c:numCache>
                <c:formatCode>General</c:formatCode>
                <c:ptCount val="2"/>
                <c:pt idx="0">
                  <c:v>7960</c:v>
                </c:pt>
                <c:pt idx="1">
                  <c:v>15543</c:v>
                </c:pt>
              </c:numCache>
            </c:numRef>
          </c:val>
          <c:extLst>
            <c:ext xmlns:c16="http://schemas.microsoft.com/office/drawing/2014/chart" uri="{C3380CC4-5D6E-409C-BE32-E72D297353CC}">
              <c16:uniqueId val="{00000000-7E50-47A5-AAC3-FFDAA514E0B4}"/>
            </c:ext>
          </c:extLst>
        </c:ser>
        <c:dLbls>
          <c:showLegendKey val="0"/>
          <c:showVal val="0"/>
          <c:showCatName val="0"/>
          <c:showSerName val="0"/>
          <c:showPercent val="0"/>
          <c:showBubbleSize val="0"/>
        </c:dLbls>
        <c:gapWidth val="219"/>
        <c:overlap val="-27"/>
        <c:axId val="2138899743"/>
        <c:axId val="2138912223"/>
      </c:barChart>
      <c:lineChart>
        <c:grouping val="standard"/>
        <c:varyColors val="0"/>
        <c:ser>
          <c:idx val="1"/>
          <c:order val="1"/>
          <c:tx>
            <c:strRef>
              <c:f>Sheet1!$F$77</c:f>
              <c:strCache>
                <c:ptCount val="1"/>
                <c:pt idx="0">
                  <c:v>Percentage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Sheet1!$D$78:$D$79</c:f>
              <c:strCache>
                <c:ptCount val="2"/>
                <c:pt idx="0">
                  <c:v>General Inquiry</c:v>
                </c:pt>
                <c:pt idx="1">
                  <c:v>Others</c:v>
                </c:pt>
              </c:strCache>
            </c:strRef>
          </c:cat>
          <c:val>
            <c:numRef>
              <c:f>Sheet1!$F$78:$F$79</c:f>
              <c:numCache>
                <c:formatCode>0.00%</c:formatCode>
                <c:ptCount val="2"/>
                <c:pt idx="0">
                  <c:v>0.33868016848912907</c:v>
                </c:pt>
                <c:pt idx="1">
                  <c:v>0.66131983151087093</c:v>
                </c:pt>
              </c:numCache>
            </c:numRef>
          </c:val>
          <c:smooth val="0"/>
          <c:extLst>
            <c:ext xmlns:c16="http://schemas.microsoft.com/office/drawing/2014/chart" uri="{C3380CC4-5D6E-409C-BE32-E72D297353CC}">
              <c16:uniqueId val="{00000001-7E50-47A5-AAC3-FFDAA514E0B4}"/>
            </c:ext>
          </c:extLst>
        </c:ser>
        <c:dLbls>
          <c:showLegendKey val="0"/>
          <c:showVal val="0"/>
          <c:showCatName val="0"/>
          <c:showSerName val="0"/>
          <c:showPercent val="0"/>
          <c:showBubbleSize val="0"/>
        </c:dLbls>
        <c:marker val="1"/>
        <c:smooth val="0"/>
        <c:axId val="2138898783"/>
        <c:axId val="2138908383"/>
      </c:lineChart>
      <c:catAx>
        <c:axId val="21388997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912223"/>
        <c:crosses val="autoZero"/>
        <c:auto val="1"/>
        <c:lblAlgn val="ctr"/>
        <c:lblOffset val="100"/>
        <c:noMultiLvlLbl val="0"/>
      </c:catAx>
      <c:valAx>
        <c:axId val="21389122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899743"/>
        <c:crosses val="autoZero"/>
        <c:crossBetween val="between"/>
      </c:valAx>
      <c:valAx>
        <c:axId val="2138908383"/>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898783"/>
        <c:crosses val="max"/>
        <c:crossBetween val="between"/>
      </c:valAx>
      <c:catAx>
        <c:axId val="2138898783"/>
        <c:scaling>
          <c:orientation val="minMax"/>
        </c:scaling>
        <c:delete val="1"/>
        <c:axPos val="b"/>
        <c:numFmt formatCode="General" sourceLinked="1"/>
        <c:majorTickMark val="none"/>
        <c:minorTickMark val="none"/>
        <c:tickLblPos val="nextTo"/>
        <c:crossAx val="2138908383"/>
        <c:crosses val="autoZero"/>
        <c:auto val="1"/>
        <c:lblAlgn val="ctr"/>
        <c:lblOffset val="100"/>
        <c:noMultiLvlLbl val="0"/>
      </c:catAx>
      <c:spPr>
        <a:noFill/>
        <a:ln>
          <a:noFill/>
        </a:ln>
        <a:effectLst/>
      </c:spPr>
    </c:plotArea>
    <c:legend>
      <c:legendPos val="b"/>
      <c:layout>
        <c:manualLayout>
          <c:xMode val="edge"/>
          <c:yMode val="edge"/>
          <c:x val="3.8638985005767013E-3"/>
          <c:y val="0.85795355126063788"/>
          <c:w val="0.9"/>
          <c:h val="0.14204644873936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tx>
            <c:strRef>
              <c:f>Sheet1!$D$83</c:f>
              <c:strCache>
                <c:ptCount val="1"/>
                <c:pt idx="0">
                  <c:v>Refund Request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C8-4BE0-9D6A-CB998DA97FC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C8-4BE0-9D6A-CB998DA97FC6}"/>
              </c:ext>
            </c:extLst>
          </c:dPt>
          <c:cat>
            <c:strRef>
              <c:f>Sheet1!$E$82:$F$82</c:f>
              <c:strCache>
                <c:ptCount val="2"/>
                <c:pt idx="0">
                  <c:v>Resolution Time</c:v>
                </c:pt>
                <c:pt idx="1">
                  <c:v>Percentage</c:v>
                </c:pt>
              </c:strCache>
            </c:strRef>
          </c:cat>
          <c:val>
            <c:numRef>
              <c:f>Sheet1!$E$83:$F$83</c:f>
              <c:numCache>
                <c:formatCode>0.00%</c:formatCode>
                <c:ptCount val="2"/>
                <c:pt idx="0" formatCode="General">
                  <c:v>7489</c:v>
                </c:pt>
                <c:pt idx="1">
                  <c:v>0.31864017359486024</c:v>
                </c:pt>
              </c:numCache>
            </c:numRef>
          </c:val>
          <c:extLst>
            <c:ext xmlns:c16="http://schemas.microsoft.com/office/drawing/2014/chart" uri="{C3380CC4-5D6E-409C-BE32-E72D297353CC}">
              <c16:uniqueId val="{00000000-22F0-4C95-B890-F686CAD8991A}"/>
            </c:ext>
          </c:extLst>
        </c:ser>
        <c:ser>
          <c:idx val="1"/>
          <c:order val="1"/>
          <c:tx>
            <c:strRef>
              <c:f>Sheet1!$D$84</c:f>
              <c:strCache>
                <c:ptCount val="1"/>
                <c:pt idx="0">
                  <c:v>Others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4C8-4BE0-9D6A-CB998DA97FC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4C8-4BE0-9D6A-CB998DA97FC6}"/>
              </c:ext>
            </c:extLst>
          </c:dPt>
          <c:cat>
            <c:strRef>
              <c:f>Sheet1!$E$82:$F$82</c:f>
              <c:strCache>
                <c:ptCount val="2"/>
                <c:pt idx="0">
                  <c:v>Resolution Time</c:v>
                </c:pt>
                <c:pt idx="1">
                  <c:v>Percentage</c:v>
                </c:pt>
              </c:strCache>
            </c:strRef>
          </c:cat>
          <c:val>
            <c:numRef>
              <c:f>Sheet1!$E$84:$F$84</c:f>
              <c:numCache>
                <c:formatCode>0.00%</c:formatCode>
                <c:ptCount val="2"/>
                <c:pt idx="0" formatCode="General">
                  <c:v>8054</c:v>
                </c:pt>
                <c:pt idx="1">
                  <c:v>0.34267965791601074</c:v>
                </c:pt>
              </c:numCache>
            </c:numRef>
          </c:val>
          <c:extLst>
            <c:ext xmlns:c16="http://schemas.microsoft.com/office/drawing/2014/chart" uri="{C3380CC4-5D6E-409C-BE32-E72D297353CC}">
              <c16:uniqueId val="{00000001-22F0-4C95-B890-F686CAD899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San</a:t>
            </a:r>
            <a:r>
              <a:rPr lang="en-IN" baseline="0"/>
              <a:t> Francisco vs Others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doughnutChart>
        <c:varyColors val="1"/>
        <c:ser>
          <c:idx val="0"/>
          <c:order val="0"/>
          <c:tx>
            <c:strRef>
              <c:f>Sheet1!$H$98</c:f>
              <c:strCache>
                <c:ptCount val="1"/>
                <c:pt idx="0">
                  <c:v>San Francisco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874-4AE5-9A3F-78A4D5FE66C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874-4AE5-9A3F-78A4D5FE66C8}"/>
              </c:ext>
            </c:extLst>
          </c:dPt>
          <c:cat>
            <c:strRef>
              <c:f>Sheet1!$I$97:$J$97</c:f>
              <c:strCache>
                <c:ptCount val="2"/>
                <c:pt idx="0">
                  <c:v>Escalation Level</c:v>
                </c:pt>
                <c:pt idx="1">
                  <c:v>Percentage</c:v>
                </c:pt>
              </c:strCache>
            </c:strRef>
          </c:cat>
          <c:val>
            <c:numRef>
              <c:f>Sheet1!$I$98:$J$98</c:f>
              <c:numCache>
                <c:formatCode>0.00%</c:formatCode>
                <c:ptCount val="2"/>
                <c:pt idx="0" formatCode="General">
                  <c:v>23</c:v>
                </c:pt>
                <c:pt idx="1">
                  <c:v>0.10900473933649289</c:v>
                </c:pt>
              </c:numCache>
            </c:numRef>
          </c:val>
          <c:extLst>
            <c:ext xmlns:c16="http://schemas.microsoft.com/office/drawing/2014/chart" uri="{C3380CC4-5D6E-409C-BE32-E72D297353CC}">
              <c16:uniqueId val="{00000000-85E6-4D20-B4E6-EE921BBA1112}"/>
            </c:ext>
          </c:extLst>
        </c:ser>
        <c:ser>
          <c:idx val="1"/>
          <c:order val="1"/>
          <c:tx>
            <c:strRef>
              <c:f>Sheet1!$H$99</c:f>
              <c:strCache>
                <c:ptCount val="1"/>
                <c:pt idx="0">
                  <c:v>Others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874-4AE5-9A3F-78A4D5FE66C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874-4AE5-9A3F-78A4D5FE66C8}"/>
              </c:ext>
            </c:extLst>
          </c:dPt>
          <c:cat>
            <c:strRef>
              <c:f>Sheet1!$I$97:$J$97</c:f>
              <c:strCache>
                <c:ptCount val="2"/>
                <c:pt idx="0">
                  <c:v>Escalation Level</c:v>
                </c:pt>
                <c:pt idx="1">
                  <c:v>Percentage</c:v>
                </c:pt>
              </c:strCache>
            </c:strRef>
          </c:cat>
          <c:val>
            <c:numRef>
              <c:f>Sheet1!$I$99:$J$99</c:f>
              <c:numCache>
                <c:formatCode>0.00%</c:formatCode>
                <c:ptCount val="2"/>
                <c:pt idx="0" formatCode="General">
                  <c:v>56</c:v>
                </c:pt>
                <c:pt idx="1">
                  <c:v>0.26540284360189575</c:v>
                </c:pt>
              </c:numCache>
            </c:numRef>
          </c:val>
          <c:extLst>
            <c:ext xmlns:c16="http://schemas.microsoft.com/office/drawing/2014/chart" uri="{C3380CC4-5D6E-409C-BE32-E72D297353CC}">
              <c16:uniqueId val="{00000001-85E6-4D20-B4E6-EE921BBA111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Phoenix  vs Others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Sheet1!$D$105</c:f>
              <c:strCache>
                <c:ptCount val="1"/>
                <c:pt idx="0">
                  <c:v>Phoenix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Sheet1!$E$104:$F$104</c:f>
              <c:strCache>
                <c:ptCount val="2"/>
                <c:pt idx="0">
                  <c:v>Escalation Level</c:v>
                </c:pt>
                <c:pt idx="1">
                  <c:v>Percentage</c:v>
                </c:pt>
              </c:strCache>
            </c:strRef>
          </c:cat>
          <c:val>
            <c:numRef>
              <c:f>Sheet1!$E$105:$F$105</c:f>
              <c:numCache>
                <c:formatCode>0.00%</c:formatCode>
                <c:ptCount val="2"/>
                <c:pt idx="0" formatCode="General">
                  <c:v>31</c:v>
                </c:pt>
                <c:pt idx="1">
                  <c:v>0.14691943127962084</c:v>
                </c:pt>
              </c:numCache>
            </c:numRef>
          </c:val>
          <c:extLst>
            <c:ext xmlns:c16="http://schemas.microsoft.com/office/drawing/2014/chart" uri="{C3380CC4-5D6E-409C-BE32-E72D297353CC}">
              <c16:uniqueId val="{00000000-97E8-49F4-91BF-EF49AB91E1E3}"/>
            </c:ext>
          </c:extLst>
        </c:ser>
        <c:ser>
          <c:idx val="1"/>
          <c:order val="1"/>
          <c:tx>
            <c:strRef>
              <c:f>Sheet1!$D$106</c:f>
              <c:strCache>
                <c:ptCount val="1"/>
                <c:pt idx="0">
                  <c:v>Others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Sheet1!$E$104:$F$104</c:f>
              <c:strCache>
                <c:ptCount val="2"/>
                <c:pt idx="0">
                  <c:v>Escalation Level</c:v>
                </c:pt>
                <c:pt idx="1">
                  <c:v>Percentage</c:v>
                </c:pt>
              </c:strCache>
            </c:strRef>
          </c:cat>
          <c:val>
            <c:numRef>
              <c:f>Sheet1!$E$106:$F$106</c:f>
              <c:numCache>
                <c:formatCode>0.00%</c:formatCode>
                <c:ptCount val="2"/>
                <c:pt idx="0" formatCode="General">
                  <c:v>48</c:v>
                </c:pt>
                <c:pt idx="1">
                  <c:v>0.22748815165876776</c:v>
                </c:pt>
              </c:numCache>
            </c:numRef>
          </c:val>
          <c:extLst>
            <c:ext xmlns:c16="http://schemas.microsoft.com/office/drawing/2014/chart" uri="{C3380CC4-5D6E-409C-BE32-E72D297353CC}">
              <c16:uniqueId val="{00000001-97E8-49F4-91BF-EF49AB91E1E3}"/>
            </c:ext>
          </c:extLst>
        </c:ser>
        <c:dLbls>
          <c:showLegendKey val="0"/>
          <c:showVal val="0"/>
          <c:showCatName val="0"/>
          <c:showSerName val="0"/>
          <c:showPercent val="0"/>
          <c:showBubbleSize val="0"/>
        </c:dLbls>
        <c:gapWidth val="150"/>
        <c:overlap val="100"/>
        <c:axId val="2138913183"/>
        <c:axId val="2138901183"/>
      </c:barChart>
      <c:catAx>
        <c:axId val="2138913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901183"/>
        <c:crosses val="autoZero"/>
        <c:auto val="1"/>
        <c:lblAlgn val="ctr"/>
        <c:lblOffset val="100"/>
        <c:noMultiLvlLbl val="0"/>
      </c:catAx>
      <c:valAx>
        <c:axId val="2138901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91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8110911F-56B2-444F-BF6F-173E023F80B9}">
          <cx:tx>
            <cx:txData>
              <cx:f>_xlchart.v2.1</cx:f>
              <cx:v>Sum of Agent Rating</cx:v>
            </cx:txData>
          </cx:tx>
          <cx:dataLabels>
            <cx:visibility seriesName="0" categoryName="0" value="1"/>
          </cx:dataLabels>
          <cx:dataId val="0"/>
        </cx:series>
      </cx:plotAreaRegion>
      <cx:axis id="0">
        <cx:catScaling gapWidth="0.5"/>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rich>
          <a:bodyPr spcFirstLastPara="1" vertOverflow="ellipsis" horzOverflow="overflow" wrap="square" lIns="0" tIns="0" rIns="0" bIns="0" anchor="ctr" anchorCtr="1"/>
          <a:lstStyle/>
          <a:p>
            <a:pPr algn="ctr" rtl="0">
              <a:defRPr baseline="0">
                <a:solidFill>
                  <a:schemeClr val="bg1"/>
                </a:solidFill>
              </a:defRPr>
            </a:pPr>
            <a:r>
              <a:rPr lang="en-IN" sz="1600" b="1" i="0" u="none" strike="noStrike" spc="100" baseline="0">
                <a:solidFill>
                  <a:schemeClr val="bg1"/>
                </a:solidFill>
                <a:effectLst/>
                <a:latin typeface="Aptos Narrow" panose="02110004020202020204"/>
                <a:ea typeface="Calibri" panose="020F0502020204030204" pitchFamily="34" charset="0"/>
                <a:cs typeface="Calibri" panose="020F0502020204030204" pitchFamily="34" charset="0"/>
              </a:rPr>
              <a:t>CUSTOMER ID  BASED ON AGENT RATING</a:t>
            </a:r>
            <a:r>
              <a:rPr lang="en-IN" baseline="0">
                <a:solidFill>
                  <a:schemeClr val="bg1"/>
                </a:solidFill>
              </a:rPr>
              <a:t> </a:t>
            </a:r>
            <a:endParaRPr lang="en-US" sz="1600" b="1" i="0" u="none" strike="noStrike" spc="100" baseline="0">
              <a:solidFill>
                <a:schemeClr val="bg1"/>
              </a:solidFill>
              <a:effectLst>
                <a:outerShdw blurRad="50800" dist="38100" dir="5400000" algn="t" rotWithShape="0">
                  <a:prstClr val="black">
                    <a:alpha val="40000"/>
                  </a:prstClr>
                </a:outerShdw>
              </a:effectLst>
              <a:latin typeface="Aptos Narrow" panose="02110004020202020204"/>
            </a:endParaRPr>
          </a:p>
        </cx:rich>
      </cx:tx>
    </cx:title>
    <cx:plotArea>
      <cx:plotAreaRegion>
        <cx:plotSurface>
          <cx:spPr>
            <a:ln w="38100">
              <a:solidFill>
                <a:schemeClr val="bg1">
                  <a:lumMod val="95000"/>
                </a:schemeClr>
              </a:solidFill>
            </a:ln>
          </cx:spPr>
        </cx:plotSurface>
        <cx:series layoutId="funnel" uniqueId="{8110911F-56B2-444F-BF6F-173E023F80B9}">
          <cx:tx>
            <cx:txData>
              <cx:f>_xlchart.v2.4</cx:f>
              <cx:v>Sum of Agent Rating</cx:v>
            </cx:txData>
          </cx:tx>
          <cx:spPr>
            <a:effectLst>
              <a:glow rad="101600">
                <a:schemeClr val="accent4">
                  <a:satMod val="175000"/>
                  <a:alpha val="40000"/>
                </a:schemeClr>
              </a:glow>
              <a:outerShdw blurRad="50800" dist="38100" dir="5400000" algn="t" rotWithShape="0">
                <a:prstClr val="black">
                  <a:alpha val="40000"/>
                </a:prstClr>
              </a:outerShdw>
            </a:effectLst>
          </cx:spPr>
          <cx:dataLabels>
            <cx:txPr>
              <a:bodyPr spcFirstLastPara="1" vertOverflow="ellipsis" horzOverflow="overflow" wrap="square" lIns="0" tIns="0" rIns="0" bIns="0" anchor="ctr" anchorCtr="1"/>
              <a:lstStyle/>
              <a:p>
                <a:pPr algn="ctr" rtl="0">
                  <a:defRPr b="1" i="0" baseline="0">
                    <a:solidFill>
                      <a:schemeClr val="bg1"/>
                    </a:solidFill>
                  </a:defRPr>
                </a:pPr>
                <a:endParaRPr lang="en-US" sz="900" b="1" i="0" u="none" strike="noStrike" baseline="0">
                  <a:solidFill>
                    <a:schemeClr val="bg1"/>
                  </a:solidFill>
                  <a:latin typeface="Aptos Narrow" panose="02110004020202020204"/>
                </a:endParaRPr>
              </a:p>
            </cx:txPr>
            <cx:visibility seriesName="0" categoryName="0" value="1"/>
          </cx:dataLabels>
          <cx:dataId val="0"/>
        </cx:series>
      </cx:plotAreaRegion>
      <cx:axis id="0">
        <cx:catScaling gapWidth="0.5"/>
        <cx:tickLabels/>
        <cx:txPr>
          <a:bodyPr vertOverflow="overflow" horzOverflow="overflow" wrap="square" lIns="0" tIns="0" rIns="0" bIns="0"/>
          <a:lstStyle/>
          <a:p>
            <a:pPr algn="ctr" rtl="0">
              <a:defRPr sz="900" b="0" i="0" baseline="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endParaRPr lang="en-IN" baseline="0">
              <a:solidFill>
                <a:schemeClr val="bg1"/>
              </a:solidFill>
            </a:endParaRPr>
          </a:p>
        </cx:txPr>
      </cx:axis>
    </cx:plotArea>
    <cx:legend pos="t" align="ctr" overlay="0">
      <cx:txPr>
        <a:bodyPr vertOverflow="overflow" horzOverflow="overflow" wrap="square" lIns="0" tIns="0" rIns="0" bIns="0"/>
        <a:lstStyle/>
        <a:p>
          <a:pPr algn="ctr" rtl="0">
            <a:defRPr sz="900" b="0" i="0" baseline="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endParaRPr lang="en-IN" baseline="0">
            <a:solidFill>
              <a:schemeClr val="bg1"/>
            </a:solidFill>
          </a:endParaRPr>
        </a:p>
      </cx:txPr>
    </cx:legend>
  </cx:chart>
  <cx:spPr>
    <a:ln w="57150">
      <a:solidFill>
        <a:srgbClr val="FFFF0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5.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4.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8.xml"/><Relationship Id="rId18" Type="http://schemas.openxmlformats.org/officeDocument/2006/relationships/image" Target="../media/image2.png"/><Relationship Id="rId26" Type="http://schemas.openxmlformats.org/officeDocument/2006/relationships/image" Target="../media/image8.jpeg"/><Relationship Id="rId3" Type="http://schemas.openxmlformats.org/officeDocument/2006/relationships/chart" Target="../charts/chart18.xml"/><Relationship Id="rId21" Type="http://schemas.openxmlformats.org/officeDocument/2006/relationships/image" Target="../media/image4.png"/><Relationship Id="rId7" Type="http://schemas.openxmlformats.org/officeDocument/2006/relationships/chart" Target="../charts/chart22.xml"/><Relationship Id="rId12" Type="http://schemas.openxmlformats.org/officeDocument/2006/relationships/chart" Target="../charts/chart27.xml"/><Relationship Id="rId17" Type="http://schemas.openxmlformats.org/officeDocument/2006/relationships/hyperlink" Target="#Sheet1!A1"/><Relationship Id="rId25" Type="http://schemas.openxmlformats.org/officeDocument/2006/relationships/image" Target="../media/image7.svg"/><Relationship Id="rId2" Type="http://schemas.openxmlformats.org/officeDocument/2006/relationships/chart" Target="../charts/chart17.xml"/><Relationship Id="rId16" Type="http://schemas.openxmlformats.org/officeDocument/2006/relationships/chart" Target="../charts/chart30.xml"/><Relationship Id="rId20" Type="http://schemas.openxmlformats.org/officeDocument/2006/relationships/hyperlink" Target="#Sheet2!A1"/><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24" Type="http://schemas.openxmlformats.org/officeDocument/2006/relationships/image" Target="../media/image6.png"/><Relationship Id="rId5" Type="http://schemas.openxmlformats.org/officeDocument/2006/relationships/chart" Target="../charts/chart20.xml"/><Relationship Id="rId15" Type="http://schemas.openxmlformats.org/officeDocument/2006/relationships/chart" Target="../charts/chart29.xml"/><Relationship Id="rId23" Type="http://schemas.openxmlformats.org/officeDocument/2006/relationships/hyperlink" Target="#customer_support_tickets!A1"/><Relationship Id="rId10" Type="http://schemas.openxmlformats.org/officeDocument/2006/relationships/chart" Target="../charts/chart25.xml"/><Relationship Id="rId19" Type="http://schemas.openxmlformats.org/officeDocument/2006/relationships/image" Target="../media/image3.svg"/><Relationship Id="rId4" Type="http://schemas.openxmlformats.org/officeDocument/2006/relationships/chart" Target="../charts/chart19.xml"/><Relationship Id="rId9" Type="http://schemas.openxmlformats.org/officeDocument/2006/relationships/chart" Target="../charts/chart24.xml"/><Relationship Id="rId14" Type="http://schemas.microsoft.com/office/2014/relationships/chartEx" Target="../charts/chartEx2.xml"/><Relationship Id="rId22"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21771</xdr:colOff>
      <xdr:row>53</xdr:row>
      <xdr:rowOff>102327</xdr:rowOff>
    </xdr:from>
    <xdr:to>
      <xdr:col>1</xdr:col>
      <xdr:colOff>705394</xdr:colOff>
      <xdr:row>63</xdr:row>
      <xdr:rowOff>170907</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927B8A92-3322-9013-2421-C91A8537D17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1771" y="2693127"/>
              <a:ext cx="1641566" cy="1919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777240</xdr:colOff>
      <xdr:row>52</xdr:row>
      <xdr:rowOff>175261</xdr:rowOff>
    </xdr:from>
    <xdr:to>
      <xdr:col>2</xdr:col>
      <xdr:colOff>391886</xdr:colOff>
      <xdr:row>63</xdr:row>
      <xdr:rowOff>83821</xdr:rowOff>
    </xdr:to>
    <mc:AlternateContent xmlns:mc="http://schemas.openxmlformats.org/markup-compatibility/2006" xmlns:a14="http://schemas.microsoft.com/office/drawing/2010/main">
      <mc:Choice Requires="a14">
        <xdr:graphicFrame macro="">
          <xdr:nvGraphicFramePr>
            <xdr:cNvPr id="3" name="Agent Rating">
              <a:extLst>
                <a:ext uri="{FF2B5EF4-FFF2-40B4-BE49-F238E27FC236}">
                  <a16:creationId xmlns:a16="http://schemas.microsoft.com/office/drawing/2014/main" id="{B56DCD46-49AF-4DAC-2C42-DD4478DEB6A8}"/>
                </a:ext>
              </a:extLst>
            </xdr:cNvPr>
            <xdr:cNvGraphicFramePr/>
          </xdr:nvGraphicFramePr>
          <xdr:xfrm>
            <a:off x="0" y="0"/>
            <a:ext cx="0" cy="0"/>
          </xdr:xfrm>
          <a:graphic>
            <a:graphicData uri="http://schemas.microsoft.com/office/drawing/2010/slicer">
              <sle:slicer xmlns:sle="http://schemas.microsoft.com/office/drawing/2010/slicer" name="Agent Rating"/>
            </a:graphicData>
          </a:graphic>
        </xdr:graphicFrame>
      </mc:Choice>
      <mc:Fallback xmlns="">
        <xdr:sp macro="" textlink="">
          <xdr:nvSpPr>
            <xdr:cNvPr id="0" name=""/>
            <xdr:cNvSpPr>
              <a:spLocks noTextEdit="1"/>
            </xdr:cNvSpPr>
          </xdr:nvSpPr>
          <xdr:spPr>
            <a:xfrm>
              <a:off x="1626326" y="2581004"/>
              <a:ext cx="1095103" cy="1944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685800</xdr:colOff>
      <xdr:row>121</xdr:row>
      <xdr:rowOff>15241</xdr:rowOff>
    </xdr:from>
    <xdr:to>
      <xdr:col>3</xdr:col>
      <xdr:colOff>338545</xdr:colOff>
      <xdr:row>134</xdr:row>
      <xdr:rowOff>30481</xdr:rowOff>
    </xdr:to>
    <mc:AlternateContent xmlns:mc="http://schemas.openxmlformats.org/markup-compatibility/2006" xmlns:a14="http://schemas.microsoft.com/office/drawing/2010/main">
      <mc:Choice Requires="a14">
        <xdr:graphicFrame macro="">
          <xdr:nvGraphicFramePr>
            <xdr:cNvPr id="8" name="Priority Level">
              <a:extLst>
                <a:ext uri="{FF2B5EF4-FFF2-40B4-BE49-F238E27FC236}">
                  <a16:creationId xmlns:a16="http://schemas.microsoft.com/office/drawing/2014/main" id="{93D51A4A-C49F-840B-DC76-EF5003319F7E}"/>
                </a:ext>
              </a:extLst>
            </xdr:cNvPr>
            <xdr:cNvGraphicFramePr/>
          </xdr:nvGraphicFramePr>
          <xdr:xfrm>
            <a:off x="0" y="0"/>
            <a:ext cx="0" cy="0"/>
          </xdr:xfrm>
          <a:graphic>
            <a:graphicData uri="http://schemas.microsoft.com/office/drawing/2010/slicer">
              <sle:slicer xmlns:sle="http://schemas.microsoft.com/office/drawing/2010/slicer" name="Priority Level"/>
            </a:graphicData>
          </a:graphic>
        </xdr:graphicFrame>
      </mc:Choice>
      <mc:Fallback xmlns="">
        <xdr:sp macro="" textlink="">
          <xdr:nvSpPr>
            <xdr:cNvPr id="0" name=""/>
            <xdr:cNvSpPr>
              <a:spLocks noTextEdit="1"/>
            </xdr:cNvSpPr>
          </xdr:nvSpPr>
          <xdr:spPr>
            <a:xfrm>
              <a:off x="5615940" y="14097001"/>
              <a:ext cx="1417320" cy="2392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480060</xdr:colOff>
      <xdr:row>120</xdr:row>
      <xdr:rowOff>144781</xdr:rowOff>
    </xdr:from>
    <xdr:to>
      <xdr:col>5</xdr:col>
      <xdr:colOff>203564</xdr:colOff>
      <xdr:row>133</xdr:row>
      <xdr:rowOff>160021</xdr:rowOff>
    </xdr:to>
    <mc:AlternateContent xmlns:mc="http://schemas.openxmlformats.org/markup-compatibility/2006" xmlns:a14="http://schemas.microsoft.com/office/drawing/2010/main">
      <mc:Choice Requires="a14">
        <xdr:graphicFrame macro="">
          <xdr:nvGraphicFramePr>
            <xdr:cNvPr id="9" name="Response Time (hrs)">
              <a:extLst>
                <a:ext uri="{FF2B5EF4-FFF2-40B4-BE49-F238E27FC236}">
                  <a16:creationId xmlns:a16="http://schemas.microsoft.com/office/drawing/2014/main" id="{3EC10036-B6A0-92F6-AC3B-7A50BAC2C672}"/>
                </a:ext>
              </a:extLst>
            </xdr:cNvPr>
            <xdr:cNvGraphicFramePr/>
          </xdr:nvGraphicFramePr>
          <xdr:xfrm>
            <a:off x="0" y="0"/>
            <a:ext cx="0" cy="0"/>
          </xdr:xfrm>
          <a:graphic>
            <a:graphicData uri="http://schemas.microsoft.com/office/drawing/2010/slicer">
              <sle:slicer xmlns:sle="http://schemas.microsoft.com/office/drawing/2010/slicer" name="Response Time (hrs)"/>
            </a:graphicData>
          </a:graphic>
        </xdr:graphicFrame>
      </mc:Choice>
      <mc:Fallback xmlns="">
        <xdr:sp macro="" textlink="">
          <xdr:nvSpPr>
            <xdr:cNvPr id="0" name=""/>
            <xdr:cNvSpPr>
              <a:spLocks noTextEdit="1"/>
            </xdr:cNvSpPr>
          </xdr:nvSpPr>
          <xdr:spPr>
            <a:xfrm>
              <a:off x="7056120" y="14043661"/>
              <a:ext cx="1790700" cy="2392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640080</xdr:colOff>
      <xdr:row>135</xdr:row>
      <xdr:rowOff>167641</xdr:rowOff>
    </xdr:from>
    <xdr:to>
      <xdr:col>3</xdr:col>
      <xdr:colOff>605245</xdr:colOff>
      <xdr:row>148</xdr:row>
      <xdr:rowOff>99061</xdr:rowOff>
    </xdr:to>
    <mc:AlternateContent xmlns:mc="http://schemas.openxmlformats.org/markup-compatibility/2006" xmlns:a14="http://schemas.microsoft.com/office/drawing/2010/main">
      <mc:Choice Requires="a14">
        <xdr:graphicFrame macro="">
          <xdr:nvGraphicFramePr>
            <xdr:cNvPr id="10" name="Communication Channel">
              <a:extLst>
                <a:ext uri="{FF2B5EF4-FFF2-40B4-BE49-F238E27FC236}">
                  <a16:creationId xmlns:a16="http://schemas.microsoft.com/office/drawing/2014/main" id="{10C78B2F-FC72-DEDB-839C-A4A16F1ED0C3}"/>
                </a:ext>
              </a:extLst>
            </xdr:cNvPr>
            <xdr:cNvGraphicFramePr/>
          </xdr:nvGraphicFramePr>
          <xdr:xfrm>
            <a:off x="0" y="0"/>
            <a:ext cx="0" cy="0"/>
          </xdr:xfrm>
          <a:graphic>
            <a:graphicData uri="http://schemas.microsoft.com/office/drawing/2010/slicer">
              <sle:slicer xmlns:sle="http://schemas.microsoft.com/office/drawing/2010/slicer" name="Communication Channel"/>
            </a:graphicData>
          </a:graphic>
        </xdr:graphicFrame>
      </mc:Choice>
      <mc:Fallback xmlns="">
        <xdr:sp macro="" textlink="">
          <xdr:nvSpPr>
            <xdr:cNvPr id="0" name=""/>
            <xdr:cNvSpPr>
              <a:spLocks noTextEdit="1"/>
            </xdr:cNvSpPr>
          </xdr:nvSpPr>
          <xdr:spPr>
            <a:xfrm>
              <a:off x="5570220" y="16809721"/>
              <a:ext cx="1729740" cy="2308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236220</xdr:colOff>
      <xdr:row>135</xdr:row>
      <xdr:rowOff>175261</xdr:rowOff>
    </xdr:from>
    <xdr:to>
      <xdr:col>5</xdr:col>
      <xdr:colOff>576943</xdr:colOff>
      <xdr:row>148</xdr:row>
      <xdr:rowOff>83821</xdr:rowOff>
    </xdr:to>
    <mc:AlternateContent xmlns:mc="http://schemas.openxmlformats.org/markup-compatibility/2006" xmlns:a14="http://schemas.microsoft.com/office/drawing/2010/main">
      <mc:Choice Requires="a14">
        <xdr:graphicFrame macro="">
          <xdr:nvGraphicFramePr>
            <xdr:cNvPr id="11" name="Response Time (hrs) 1">
              <a:extLst>
                <a:ext uri="{FF2B5EF4-FFF2-40B4-BE49-F238E27FC236}">
                  <a16:creationId xmlns:a16="http://schemas.microsoft.com/office/drawing/2014/main" id="{9A92843B-2D66-E0E2-52FF-D38E8F275EE2}"/>
                </a:ext>
              </a:extLst>
            </xdr:cNvPr>
            <xdr:cNvGraphicFramePr/>
          </xdr:nvGraphicFramePr>
          <xdr:xfrm>
            <a:off x="0" y="0"/>
            <a:ext cx="0" cy="0"/>
          </xdr:xfrm>
          <a:graphic>
            <a:graphicData uri="http://schemas.microsoft.com/office/drawing/2010/slicer">
              <sle:slicer xmlns:sle="http://schemas.microsoft.com/office/drawing/2010/slicer" name="Response Time (hrs) 1"/>
            </a:graphicData>
          </a:graphic>
        </xdr:graphicFrame>
      </mc:Choice>
      <mc:Fallback xmlns="">
        <xdr:sp macro="" textlink="">
          <xdr:nvSpPr>
            <xdr:cNvPr id="0" name=""/>
            <xdr:cNvSpPr>
              <a:spLocks noTextEdit="1"/>
            </xdr:cNvSpPr>
          </xdr:nvSpPr>
          <xdr:spPr>
            <a:xfrm>
              <a:off x="7421880" y="16817341"/>
              <a:ext cx="1668780" cy="228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662940</xdr:colOff>
      <xdr:row>54</xdr:row>
      <xdr:rowOff>111579</xdr:rowOff>
    </xdr:from>
    <xdr:to>
      <xdr:col>4</xdr:col>
      <xdr:colOff>869768</xdr:colOff>
      <xdr:row>63</xdr:row>
      <xdr:rowOff>8709</xdr:rowOff>
    </xdr:to>
    <xdr:graphicFrame macro="">
      <xdr:nvGraphicFramePr>
        <xdr:cNvPr id="13" name="Chart 12">
          <a:extLst>
            <a:ext uri="{FF2B5EF4-FFF2-40B4-BE49-F238E27FC236}">
              <a16:creationId xmlns:a16="http://schemas.microsoft.com/office/drawing/2014/main" id="{223938F6-C334-9C95-F7D0-00858A468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631371</xdr:colOff>
      <xdr:row>55</xdr:row>
      <xdr:rowOff>14696</xdr:rowOff>
    </xdr:from>
    <xdr:to>
      <xdr:col>9</xdr:col>
      <xdr:colOff>509451</xdr:colOff>
      <xdr:row>63</xdr:row>
      <xdr:rowOff>64226</xdr:rowOff>
    </xdr:to>
    <xdr:graphicFrame macro="">
      <xdr:nvGraphicFramePr>
        <xdr:cNvPr id="14" name="Chart 13">
          <a:extLst>
            <a:ext uri="{FF2B5EF4-FFF2-40B4-BE49-F238E27FC236}">
              <a16:creationId xmlns:a16="http://schemas.microsoft.com/office/drawing/2014/main" id="{D97E4B7C-BE2A-3565-5996-1B52839E8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60960</xdr:colOff>
      <xdr:row>54</xdr:row>
      <xdr:rowOff>110490</xdr:rowOff>
    </xdr:from>
    <xdr:to>
      <xdr:col>13</xdr:col>
      <xdr:colOff>236220</xdr:colOff>
      <xdr:row>63</xdr:row>
      <xdr:rowOff>137160</xdr:rowOff>
    </xdr:to>
    <xdr:graphicFrame macro="">
      <xdr:nvGraphicFramePr>
        <xdr:cNvPr id="15" name="Chart 14">
          <a:extLst>
            <a:ext uri="{FF2B5EF4-FFF2-40B4-BE49-F238E27FC236}">
              <a16:creationId xmlns:a16="http://schemas.microsoft.com/office/drawing/2014/main" id="{CEF4D371-70CD-3237-F6BB-EA718E01C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228600</xdr:colOff>
      <xdr:row>54</xdr:row>
      <xdr:rowOff>125730</xdr:rowOff>
    </xdr:from>
    <xdr:to>
      <xdr:col>18</xdr:col>
      <xdr:colOff>76200</xdr:colOff>
      <xdr:row>64</xdr:row>
      <xdr:rowOff>15240</xdr:rowOff>
    </xdr:to>
    <xdr:graphicFrame macro="">
      <xdr:nvGraphicFramePr>
        <xdr:cNvPr id="16" name="Chart 15">
          <a:extLst>
            <a:ext uri="{FF2B5EF4-FFF2-40B4-BE49-F238E27FC236}">
              <a16:creationId xmlns:a16="http://schemas.microsoft.com/office/drawing/2014/main" id="{F124A3D3-4BF1-FAB2-F004-5714B4B30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205740</xdr:colOff>
      <xdr:row>55</xdr:row>
      <xdr:rowOff>11430</xdr:rowOff>
    </xdr:from>
    <xdr:to>
      <xdr:col>21</xdr:col>
      <xdr:colOff>396240</xdr:colOff>
      <xdr:row>63</xdr:row>
      <xdr:rowOff>129540</xdr:rowOff>
    </xdr:to>
    <xdr:graphicFrame macro="">
      <xdr:nvGraphicFramePr>
        <xdr:cNvPr id="17" name="Chart 16">
          <a:extLst>
            <a:ext uri="{FF2B5EF4-FFF2-40B4-BE49-F238E27FC236}">
              <a16:creationId xmlns:a16="http://schemas.microsoft.com/office/drawing/2014/main" id="{88894EAD-3787-4414-9511-700E5CA8D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487680</xdr:colOff>
      <xdr:row>74</xdr:row>
      <xdr:rowOff>15240</xdr:rowOff>
    </xdr:from>
    <xdr:to>
      <xdr:col>10</xdr:col>
      <xdr:colOff>251460</xdr:colOff>
      <xdr:row>82</xdr:row>
      <xdr:rowOff>60960</xdr:rowOff>
    </xdr:to>
    <xdr:graphicFrame macro="">
      <xdr:nvGraphicFramePr>
        <xdr:cNvPr id="18" name="Chart 17">
          <a:extLst>
            <a:ext uri="{FF2B5EF4-FFF2-40B4-BE49-F238E27FC236}">
              <a16:creationId xmlns:a16="http://schemas.microsoft.com/office/drawing/2014/main" id="{3D16AC38-F4C6-16E5-18EC-9B2B513DD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335280</xdr:colOff>
      <xdr:row>83</xdr:row>
      <xdr:rowOff>87630</xdr:rowOff>
    </xdr:from>
    <xdr:to>
      <xdr:col>11</xdr:col>
      <xdr:colOff>358140</xdr:colOff>
      <xdr:row>91</xdr:row>
      <xdr:rowOff>167640</xdr:rowOff>
    </xdr:to>
    <xdr:graphicFrame macro="">
      <xdr:nvGraphicFramePr>
        <xdr:cNvPr id="20" name="Chart 19">
          <a:extLst>
            <a:ext uri="{FF2B5EF4-FFF2-40B4-BE49-F238E27FC236}">
              <a16:creationId xmlns:a16="http://schemas.microsoft.com/office/drawing/2014/main" id="{7AC75A67-22CA-A7E8-AB43-F81ABDFE9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518160</xdr:colOff>
      <xdr:row>95</xdr:row>
      <xdr:rowOff>179070</xdr:rowOff>
    </xdr:from>
    <xdr:to>
      <xdr:col>21</xdr:col>
      <xdr:colOff>259080</xdr:colOff>
      <xdr:row>105</xdr:row>
      <xdr:rowOff>152400</xdr:rowOff>
    </xdr:to>
    <xdr:graphicFrame macro="">
      <xdr:nvGraphicFramePr>
        <xdr:cNvPr id="23" name="Chart 22">
          <a:extLst>
            <a:ext uri="{FF2B5EF4-FFF2-40B4-BE49-F238E27FC236}">
              <a16:creationId xmlns:a16="http://schemas.microsoft.com/office/drawing/2014/main" id="{1B7105B1-D6B1-09E6-89AC-B9000AA77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281940</xdr:colOff>
      <xdr:row>106</xdr:row>
      <xdr:rowOff>87630</xdr:rowOff>
    </xdr:from>
    <xdr:to>
      <xdr:col>15</xdr:col>
      <xdr:colOff>281940</xdr:colOff>
      <xdr:row>116</xdr:row>
      <xdr:rowOff>152400</xdr:rowOff>
    </xdr:to>
    <xdr:graphicFrame macro="">
      <xdr:nvGraphicFramePr>
        <xdr:cNvPr id="24" name="Chart 23">
          <a:extLst>
            <a:ext uri="{FF2B5EF4-FFF2-40B4-BE49-F238E27FC236}">
              <a16:creationId xmlns:a16="http://schemas.microsoft.com/office/drawing/2014/main" id="{5D829E46-8C5C-FE3F-E8BB-C3E40FAED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91440</xdr:colOff>
      <xdr:row>129</xdr:row>
      <xdr:rowOff>41910</xdr:rowOff>
    </xdr:from>
    <xdr:to>
      <xdr:col>2</xdr:col>
      <xdr:colOff>236220</xdr:colOff>
      <xdr:row>135</xdr:row>
      <xdr:rowOff>152400</xdr:rowOff>
    </xdr:to>
    <xdr:graphicFrame macro="">
      <xdr:nvGraphicFramePr>
        <xdr:cNvPr id="30" name="Chart 29">
          <a:extLst>
            <a:ext uri="{FF2B5EF4-FFF2-40B4-BE49-F238E27FC236}">
              <a16:creationId xmlns:a16="http://schemas.microsoft.com/office/drawing/2014/main" id="{33A71C9C-32CC-399A-DDCC-3C948738DA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15240</xdr:colOff>
      <xdr:row>144</xdr:row>
      <xdr:rowOff>3810</xdr:rowOff>
    </xdr:from>
    <xdr:to>
      <xdr:col>1</xdr:col>
      <xdr:colOff>1684020</xdr:colOff>
      <xdr:row>153</xdr:row>
      <xdr:rowOff>99060</xdr:rowOff>
    </xdr:to>
    <xdr:graphicFrame macro="">
      <xdr:nvGraphicFramePr>
        <xdr:cNvPr id="31" name="Chart 30">
          <a:extLst>
            <a:ext uri="{FF2B5EF4-FFF2-40B4-BE49-F238E27FC236}">
              <a16:creationId xmlns:a16="http://schemas.microsoft.com/office/drawing/2014/main" id="{F14B8B82-119E-3E06-BA03-ACCC46430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30480</xdr:colOff>
      <xdr:row>101</xdr:row>
      <xdr:rowOff>38100</xdr:rowOff>
    </xdr:from>
    <xdr:to>
      <xdr:col>1</xdr:col>
      <xdr:colOff>896983</xdr:colOff>
      <xdr:row>115</xdr:row>
      <xdr:rowOff>59055</xdr:rowOff>
    </xdr:to>
    <mc:AlternateContent xmlns:mc="http://schemas.openxmlformats.org/markup-compatibility/2006" xmlns:a14="http://schemas.microsoft.com/office/drawing/2010/main">
      <mc:Choice Requires="a14">
        <xdr:graphicFrame macro="">
          <xdr:nvGraphicFramePr>
            <xdr:cNvPr id="12" name="Customer Location">
              <a:extLst>
                <a:ext uri="{FF2B5EF4-FFF2-40B4-BE49-F238E27FC236}">
                  <a16:creationId xmlns:a16="http://schemas.microsoft.com/office/drawing/2014/main" id="{73AEB933-F74C-9ED8-5D10-4572E0220410}"/>
                </a:ext>
              </a:extLst>
            </xdr:cNvPr>
            <xdr:cNvGraphicFramePr/>
          </xdr:nvGraphicFramePr>
          <xdr:xfrm>
            <a:off x="0" y="0"/>
            <a:ext cx="0" cy="0"/>
          </xdr:xfrm>
          <a:graphic>
            <a:graphicData uri="http://schemas.microsoft.com/office/drawing/2010/slicer">
              <sle:slicer xmlns:sle="http://schemas.microsoft.com/office/drawing/2010/slicer" name="Customer Location"/>
            </a:graphicData>
          </a:graphic>
        </xdr:graphicFrame>
      </mc:Choice>
      <mc:Fallback xmlns="">
        <xdr:sp macro="" textlink="">
          <xdr:nvSpPr>
            <xdr:cNvPr id="0" name=""/>
            <xdr:cNvSpPr>
              <a:spLocks noTextEdit="1"/>
            </xdr:cNvSpPr>
          </xdr:nvSpPr>
          <xdr:spPr>
            <a:xfrm>
              <a:off x="30480" y="137541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1036320</xdr:colOff>
      <xdr:row>101</xdr:row>
      <xdr:rowOff>22860</xdr:rowOff>
    </xdr:from>
    <xdr:to>
      <xdr:col>2</xdr:col>
      <xdr:colOff>1390106</xdr:colOff>
      <xdr:row>115</xdr:row>
      <xdr:rowOff>43815</xdr:rowOff>
    </xdr:to>
    <mc:AlternateContent xmlns:mc="http://schemas.openxmlformats.org/markup-compatibility/2006" xmlns:a14="http://schemas.microsoft.com/office/drawing/2010/main">
      <mc:Choice Requires="a14">
        <xdr:graphicFrame macro="">
          <xdr:nvGraphicFramePr>
            <xdr:cNvPr id="32" name="Escalation Level">
              <a:extLst>
                <a:ext uri="{FF2B5EF4-FFF2-40B4-BE49-F238E27FC236}">
                  <a16:creationId xmlns:a16="http://schemas.microsoft.com/office/drawing/2014/main" id="{B5EB1887-2B1E-5534-9709-0B59E03F9433}"/>
                </a:ext>
              </a:extLst>
            </xdr:cNvPr>
            <xdr:cNvGraphicFramePr/>
          </xdr:nvGraphicFramePr>
          <xdr:xfrm>
            <a:off x="0" y="0"/>
            <a:ext cx="0" cy="0"/>
          </xdr:xfrm>
          <a:graphic>
            <a:graphicData uri="http://schemas.microsoft.com/office/drawing/2010/slicer">
              <sle:slicer xmlns:sle="http://schemas.microsoft.com/office/drawing/2010/slicer" name="Escalation Level"/>
            </a:graphicData>
          </a:graphic>
        </xdr:graphicFrame>
      </mc:Choice>
      <mc:Fallback xmlns="">
        <xdr:sp macro="" textlink="">
          <xdr:nvSpPr>
            <xdr:cNvPr id="0" name=""/>
            <xdr:cNvSpPr>
              <a:spLocks noTextEdit="1"/>
            </xdr:cNvSpPr>
          </xdr:nvSpPr>
          <xdr:spPr>
            <a:xfrm>
              <a:off x="1889760" y="137388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335280</xdr:colOff>
      <xdr:row>65</xdr:row>
      <xdr:rowOff>125730</xdr:rowOff>
    </xdr:from>
    <xdr:to>
      <xdr:col>10</xdr:col>
      <xdr:colOff>381000</xdr:colOff>
      <xdr:row>73</xdr:row>
      <xdr:rowOff>121920</xdr:rowOff>
    </xdr:to>
    <xdr:graphicFrame macro="">
      <xdr:nvGraphicFramePr>
        <xdr:cNvPr id="33" name="Chart 32">
          <a:extLst>
            <a:ext uri="{FF2B5EF4-FFF2-40B4-BE49-F238E27FC236}">
              <a16:creationId xmlns:a16="http://schemas.microsoft.com/office/drawing/2014/main" id="{4F535C47-A091-72FD-F9F0-23562CF6F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22860</xdr:colOff>
      <xdr:row>76</xdr:row>
      <xdr:rowOff>0</xdr:rowOff>
    </xdr:from>
    <xdr:to>
      <xdr:col>1</xdr:col>
      <xdr:colOff>889363</xdr:colOff>
      <xdr:row>90</xdr:row>
      <xdr:rowOff>20955</xdr:rowOff>
    </xdr:to>
    <mc:AlternateContent xmlns:mc="http://schemas.openxmlformats.org/markup-compatibility/2006" xmlns:a14="http://schemas.microsoft.com/office/drawing/2010/main">
      <mc:Choice Requires="a14">
        <xdr:graphicFrame macro="">
          <xdr:nvGraphicFramePr>
            <xdr:cNvPr id="34" name="Issue Category">
              <a:extLst>
                <a:ext uri="{FF2B5EF4-FFF2-40B4-BE49-F238E27FC236}">
                  <a16:creationId xmlns:a16="http://schemas.microsoft.com/office/drawing/2014/main" id="{B82B7089-AAEB-0BCB-0021-DF7902650694}"/>
                </a:ext>
              </a:extLst>
            </xdr:cNvPr>
            <xdr:cNvGraphicFramePr/>
          </xdr:nvGraphicFramePr>
          <xdr:xfrm>
            <a:off x="0" y="0"/>
            <a:ext cx="0" cy="0"/>
          </xdr:xfrm>
          <a:graphic>
            <a:graphicData uri="http://schemas.microsoft.com/office/drawing/2010/slicer">
              <sle:slicer xmlns:sle="http://schemas.microsoft.com/office/drawing/2010/slicer" name="Issue Category"/>
            </a:graphicData>
          </a:graphic>
        </xdr:graphicFrame>
      </mc:Choice>
      <mc:Fallback xmlns="">
        <xdr:sp macro="" textlink="">
          <xdr:nvSpPr>
            <xdr:cNvPr id="0" name=""/>
            <xdr:cNvSpPr>
              <a:spLocks noTextEdit="1"/>
            </xdr:cNvSpPr>
          </xdr:nvSpPr>
          <xdr:spPr>
            <a:xfrm>
              <a:off x="22860" y="91440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922020</xdr:colOff>
      <xdr:row>75</xdr:row>
      <xdr:rowOff>167640</xdr:rowOff>
    </xdr:from>
    <xdr:to>
      <xdr:col>2</xdr:col>
      <xdr:colOff>1275806</xdr:colOff>
      <xdr:row>90</xdr:row>
      <xdr:rowOff>5715</xdr:rowOff>
    </xdr:to>
    <mc:AlternateContent xmlns:mc="http://schemas.openxmlformats.org/markup-compatibility/2006" xmlns:a14="http://schemas.microsoft.com/office/drawing/2010/main">
      <mc:Choice Requires="a14">
        <xdr:graphicFrame macro="">
          <xdr:nvGraphicFramePr>
            <xdr:cNvPr id="35" name="Resolution Time (hrs)">
              <a:extLst>
                <a:ext uri="{FF2B5EF4-FFF2-40B4-BE49-F238E27FC236}">
                  <a16:creationId xmlns:a16="http://schemas.microsoft.com/office/drawing/2014/main" id="{8E6828A7-3D91-C2F0-4A01-2AEE1C88FCCA}"/>
                </a:ext>
              </a:extLst>
            </xdr:cNvPr>
            <xdr:cNvGraphicFramePr/>
          </xdr:nvGraphicFramePr>
          <xdr:xfrm>
            <a:off x="0" y="0"/>
            <a:ext cx="0" cy="0"/>
          </xdr:xfrm>
          <a:graphic>
            <a:graphicData uri="http://schemas.microsoft.com/office/drawing/2010/slicer">
              <sle:slicer xmlns:sle="http://schemas.microsoft.com/office/drawing/2010/slicer" name="Resolution Time (hrs)"/>
            </a:graphicData>
          </a:graphic>
        </xdr:graphicFrame>
      </mc:Choice>
      <mc:Fallback xmlns="">
        <xdr:sp macro="" textlink="">
          <xdr:nvSpPr>
            <xdr:cNvPr id="0" name=""/>
            <xdr:cNvSpPr>
              <a:spLocks noTextEdit="1"/>
            </xdr:cNvSpPr>
          </xdr:nvSpPr>
          <xdr:spPr>
            <a:xfrm>
              <a:off x="1775460" y="91287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164</xdr:row>
      <xdr:rowOff>102870</xdr:rowOff>
    </xdr:from>
    <xdr:to>
      <xdr:col>2</xdr:col>
      <xdr:colOff>1341120</xdr:colOff>
      <xdr:row>175</xdr:row>
      <xdr:rowOff>99060</xdr:rowOff>
    </xdr:to>
    <mc:AlternateContent xmlns:mc="http://schemas.openxmlformats.org/markup-compatibility/2006">
      <mc:Choice xmlns:cx2="http://schemas.microsoft.com/office/drawing/2015/10/21/chartex" Requires="cx2">
        <xdr:graphicFrame macro="">
          <xdr:nvGraphicFramePr>
            <xdr:cNvPr id="36" name="Chart 35">
              <a:extLst>
                <a:ext uri="{FF2B5EF4-FFF2-40B4-BE49-F238E27FC236}">
                  <a16:creationId xmlns:a16="http://schemas.microsoft.com/office/drawing/2014/main" id="{55472174-DE64-F994-DD64-0D7E384DC2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60960" y="22962870"/>
              <a:ext cx="3581400" cy="20078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60960</xdr:colOff>
      <xdr:row>164</xdr:row>
      <xdr:rowOff>7620</xdr:rowOff>
    </xdr:from>
    <xdr:to>
      <xdr:col>4</xdr:col>
      <xdr:colOff>1150621</xdr:colOff>
      <xdr:row>178</xdr:row>
      <xdr:rowOff>28575</xdr:rowOff>
    </xdr:to>
    <mc:AlternateContent xmlns:mc="http://schemas.openxmlformats.org/markup-compatibility/2006" xmlns:a14="http://schemas.microsoft.com/office/drawing/2010/main">
      <mc:Choice Requires="a14">
        <xdr:graphicFrame macro="">
          <xdr:nvGraphicFramePr>
            <xdr:cNvPr id="37" name="Customer ID">
              <a:extLst>
                <a:ext uri="{FF2B5EF4-FFF2-40B4-BE49-F238E27FC236}">
                  <a16:creationId xmlns:a16="http://schemas.microsoft.com/office/drawing/2014/main" id="{0057496A-1F98-4377-BBD7-A9444A6AE328}"/>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3756660" y="252450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53340</xdr:colOff>
      <xdr:row>164</xdr:row>
      <xdr:rowOff>7620</xdr:rowOff>
    </xdr:from>
    <xdr:to>
      <xdr:col>9</xdr:col>
      <xdr:colOff>53340</xdr:colOff>
      <xdr:row>178</xdr:row>
      <xdr:rowOff>28575</xdr:rowOff>
    </xdr:to>
    <mc:AlternateContent xmlns:mc="http://schemas.openxmlformats.org/markup-compatibility/2006" xmlns:a14="http://schemas.microsoft.com/office/drawing/2010/main">
      <mc:Choice Requires="a14">
        <xdr:graphicFrame macro="">
          <xdr:nvGraphicFramePr>
            <xdr:cNvPr id="38" name="Agent Rating 1">
              <a:extLst>
                <a:ext uri="{FF2B5EF4-FFF2-40B4-BE49-F238E27FC236}">
                  <a16:creationId xmlns:a16="http://schemas.microsoft.com/office/drawing/2014/main" id="{7E43E61E-4F96-F3AF-3F41-AA00E5C5B8EF}"/>
                </a:ext>
              </a:extLst>
            </xdr:cNvPr>
            <xdr:cNvGraphicFramePr/>
          </xdr:nvGraphicFramePr>
          <xdr:xfrm>
            <a:off x="0" y="0"/>
            <a:ext cx="0" cy="0"/>
          </xdr:xfrm>
          <a:graphic>
            <a:graphicData uri="http://schemas.microsoft.com/office/drawing/2010/slicer">
              <sle:slicer xmlns:sle="http://schemas.microsoft.com/office/drawing/2010/slicer" name="Agent Rating 1"/>
            </a:graphicData>
          </a:graphic>
        </xdr:graphicFrame>
      </mc:Choice>
      <mc:Fallback xmlns="">
        <xdr:sp macro="" textlink="">
          <xdr:nvSpPr>
            <xdr:cNvPr id="0" name=""/>
            <xdr:cNvSpPr>
              <a:spLocks noTextEdit="1"/>
            </xdr:cNvSpPr>
          </xdr:nvSpPr>
          <xdr:spPr>
            <a:xfrm>
              <a:off x="5577840" y="252450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188</xdr:row>
      <xdr:rowOff>26670</xdr:rowOff>
    </xdr:from>
    <xdr:to>
      <xdr:col>3</xdr:col>
      <xdr:colOff>1097280</xdr:colOff>
      <xdr:row>203</xdr:row>
      <xdr:rowOff>26670</xdr:rowOff>
    </xdr:to>
    <xdr:graphicFrame macro="">
      <xdr:nvGraphicFramePr>
        <xdr:cNvPr id="4" name="Chart 3">
          <a:extLst>
            <a:ext uri="{FF2B5EF4-FFF2-40B4-BE49-F238E27FC236}">
              <a16:creationId xmlns:a16="http://schemas.microsoft.com/office/drawing/2014/main" id="{FD616DAB-3668-5584-42E0-089752A53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3</xdr:col>
      <xdr:colOff>1188720</xdr:colOff>
      <xdr:row>187</xdr:row>
      <xdr:rowOff>137160</xdr:rowOff>
    </xdr:from>
    <xdr:to>
      <xdr:col>5</xdr:col>
      <xdr:colOff>500744</xdr:colOff>
      <xdr:row>201</xdr:row>
      <xdr:rowOff>158115</xdr:rowOff>
    </xdr:to>
    <mc:AlternateContent xmlns:mc="http://schemas.openxmlformats.org/markup-compatibility/2006" xmlns:a14="http://schemas.microsoft.com/office/drawing/2010/main">
      <mc:Choice Requires="a14">
        <xdr:graphicFrame macro="">
          <xdr:nvGraphicFramePr>
            <xdr:cNvPr id="5" name="Status">
              <a:extLst>
                <a:ext uri="{FF2B5EF4-FFF2-40B4-BE49-F238E27FC236}">
                  <a16:creationId xmlns:a16="http://schemas.microsoft.com/office/drawing/2014/main" id="{CD891F70-7E6E-74D7-CBAF-44D78838D40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5151120" y="27525617"/>
              <a:ext cx="1829889" cy="2611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7620</xdr:colOff>
      <xdr:row>187</xdr:row>
      <xdr:rowOff>137160</xdr:rowOff>
    </xdr:from>
    <xdr:to>
      <xdr:col>10</xdr:col>
      <xdr:colOff>7620</xdr:colOff>
      <xdr:row>201</xdr:row>
      <xdr:rowOff>158115</xdr:rowOff>
    </xdr:to>
    <mc:AlternateContent xmlns:mc="http://schemas.openxmlformats.org/markup-compatibility/2006" xmlns:a14="http://schemas.microsoft.com/office/drawing/2010/main">
      <mc:Choice Requires="a14">
        <xdr:graphicFrame macro="">
          <xdr:nvGraphicFramePr>
            <xdr:cNvPr id="6" name="Department 2">
              <a:extLst>
                <a:ext uri="{FF2B5EF4-FFF2-40B4-BE49-F238E27FC236}">
                  <a16:creationId xmlns:a16="http://schemas.microsoft.com/office/drawing/2014/main" id="{172B59DD-2664-1373-FA6A-178AE17E635E}"/>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6996249" y="27525617"/>
              <a:ext cx="1828800" cy="2611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222</xdr:row>
      <xdr:rowOff>156210</xdr:rowOff>
    </xdr:from>
    <xdr:to>
      <xdr:col>3</xdr:col>
      <xdr:colOff>373380</xdr:colOff>
      <xdr:row>237</xdr:row>
      <xdr:rowOff>156210</xdr:rowOff>
    </xdr:to>
    <xdr:graphicFrame macro="">
      <xdr:nvGraphicFramePr>
        <xdr:cNvPr id="7" name="Chart 6">
          <a:extLst>
            <a:ext uri="{FF2B5EF4-FFF2-40B4-BE49-F238E27FC236}">
              <a16:creationId xmlns:a16="http://schemas.microsoft.com/office/drawing/2014/main" id="{B2F7C6C1-E4EE-9A54-1988-4C119626B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9</xdr:col>
      <xdr:colOff>83820</xdr:colOff>
      <xdr:row>215</xdr:row>
      <xdr:rowOff>15240</xdr:rowOff>
    </xdr:from>
    <xdr:to>
      <xdr:col>12</xdr:col>
      <xdr:colOff>83820</xdr:colOff>
      <xdr:row>229</xdr:row>
      <xdr:rowOff>36195</xdr:rowOff>
    </xdr:to>
    <mc:AlternateContent xmlns:mc="http://schemas.openxmlformats.org/markup-compatibility/2006" xmlns:a14="http://schemas.microsoft.com/office/drawing/2010/main">
      <mc:Choice Requires="a14">
        <xdr:graphicFrame macro="">
          <xdr:nvGraphicFramePr>
            <xdr:cNvPr id="19" name="Response Time (hrs) 4">
              <a:extLst>
                <a:ext uri="{FF2B5EF4-FFF2-40B4-BE49-F238E27FC236}">
                  <a16:creationId xmlns:a16="http://schemas.microsoft.com/office/drawing/2014/main" id="{4E523DA3-65A6-0C48-3321-FA28D5332739}"/>
                </a:ext>
              </a:extLst>
            </xdr:cNvPr>
            <xdr:cNvGraphicFramePr/>
          </xdr:nvGraphicFramePr>
          <xdr:xfrm>
            <a:off x="0" y="0"/>
            <a:ext cx="0" cy="0"/>
          </xdr:xfrm>
          <a:graphic>
            <a:graphicData uri="http://schemas.microsoft.com/office/drawing/2010/slicer">
              <sle:slicer xmlns:sle="http://schemas.microsoft.com/office/drawing/2010/slicer" name="Response Time (hrs) 4"/>
            </a:graphicData>
          </a:graphic>
        </xdr:graphicFrame>
      </mc:Choice>
      <mc:Fallback xmlns="">
        <xdr:sp macro="" textlink="">
          <xdr:nvSpPr>
            <xdr:cNvPr id="0" name=""/>
            <xdr:cNvSpPr>
              <a:spLocks noTextEdit="1"/>
            </xdr:cNvSpPr>
          </xdr:nvSpPr>
          <xdr:spPr>
            <a:xfrm>
              <a:off x="8291649" y="32585297"/>
              <a:ext cx="1828800" cy="2611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53340</xdr:colOff>
      <xdr:row>215</xdr:row>
      <xdr:rowOff>15240</xdr:rowOff>
    </xdr:from>
    <xdr:to>
      <xdr:col>9</xdr:col>
      <xdr:colOff>53340</xdr:colOff>
      <xdr:row>229</xdr:row>
      <xdr:rowOff>36195</xdr:rowOff>
    </xdr:to>
    <mc:AlternateContent xmlns:mc="http://schemas.openxmlformats.org/markup-compatibility/2006" xmlns:a14="http://schemas.microsoft.com/office/drawing/2010/main">
      <mc:Choice Requires="a14">
        <xdr:graphicFrame macro="">
          <xdr:nvGraphicFramePr>
            <xdr:cNvPr id="21" name="Resolution Time (hrs) 2">
              <a:extLst>
                <a:ext uri="{FF2B5EF4-FFF2-40B4-BE49-F238E27FC236}">
                  <a16:creationId xmlns:a16="http://schemas.microsoft.com/office/drawing/2014/main" id="{36408F34-7940-90D3-6B6A-00954F1DBAEE}"/>
                </a:ext>
              </a:extLst>
            </xdr:cNvPr>
            <xdr:cNvGraphicFramePr/>
          </xdr:nvGraphicFramePr>
          <xdr:xfrm>
            <a:off x="0" y="0"/>
            <a:ext cx="0" cy="0"/>
          </xdr:xfrm>
          <a:graphic>
            <a:graphicData uri="http://schemas.microsoft.com/office/drawing/2010/slicer">
              <sle:slicer xmlns:sle="http://schemas.microsoft.com/office/drawing/2010/slicer" name="Resolution Time (hrs) 2"/>
            </a:graphicData>
          </a:graphic>
        </xdr:graphicFrame>
      </mc:Choice>
      <mc:Fallback xmlns="">
        <xdr:sp macro="" textlink="">
          <xdr:nvSpPr>
            <xdr:cNvPr id="0" name=""/>
            <xdr:cNvSpPr>
              <a:spLocks noTextEdit="1"/>
            </xdr:cNvSpPr>
          </xdr:nvSpPr>
          <xdr:spPr>
            <a:xfrm>
              <a:off x="6432369" y="32585297"/>
              <a:ext cx="1828800" cy="2611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624840</xdr:colOff>
      <xdr:row>215</xdr:row>
      <xdr:rowOff>15240</xdr:rowOff>
    </xdr:from>
    <xdr:to>
      <xdr:col>5</xdr:col>
      <xdr:colOff>386444</xdr:colOff>
      <xdr:row>229</xdr:row>
      <xdr:rowOff>36195</xdr:rowOff>
    </xdr:to>
    <mc:AlternateContent xmlns:mc="http://schemas.openxmlformats.org/markup-compatibility/2006" xmlns:a14="http://schemas.microsoft.com/office/drawing/2010/main">
      <mc:Choice Requires="a14">
        <xdr:graphicFrame macro="">
          <xdr:nvGraphicFramePr>
            <xdr:cNvPr id="26" name="Agent ID">
              <a:extLst>
                <a:ext uri="{FF2B5EF4-FFF2-40B4-BE49-F238E27FC236}">
                  <a16:creationId xmlns:a16="http://schemas.microsoft.com/office/drawing/2014/main" id="{4A7863E4-6E73-1F0E-6587-1C708D11665F}"/>
                </a:ext>
              </a:extLst>
            </xdr:cNvPr>
            <xdr:cNvGraphicFramePr/>
          </xdr:nvGraphicFramePr>
          <xdr:xfrm>
            <a:off x="0" y="0"/>
            <a:ext cx="0" cy="0"/>
          </xdr:xfrm>
          <a:graphic>
            <a:graphicData uri="http://schemas.microsoft.com/office/drawing/2010/slicer">
              <sle:slicer xmlns:sle="http://schemas.microsoft.com/office/drawing/2010/slicer" name="Agent ID"/>
            </a:graphicData>
          </a:graphic>
        </xdr:graphicFrame>
      </mc:Choice>
      <mc:Fallback xmlns="">
        <xdr:sp macro="" textlink="">
          <xdr:nvSpPr>
            <xdr:cNvPr id="0" name=""/>
            <xdr:cNvSpPr>
              <a:spLocks noTextEdit="1"/>
            </xdr:cNvSpPr>
          </xdr:nvSpPr>
          <xdr:spPr>
            <a:xfrm>
              <a:off x="4587240" y="32585297"/>
              <a:ext cx="1829889" cy="2611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396240</xdr:colOff>
      <xdr:row>96</xdr:row>
      <xdr:rowOff>118110</xdr:rowOff>
    </xdr:from>
    <xdr:to>
      <xdr:col>15</xdr:col>
      <xdr:colOff>403860</xdr:colOff>
      <xdr:row>105</xdr:row>
      <xdr:rowOff>114300</xdr:rowOff>
    </xdr:to>
    <xdr:graphicFrame macro="">
      <xdr:nvGraphicFramePr>
        <xdr:cNvPr id="27" name="Chart 26">
          <a:extLst>
            <a:ext uri="{FF2B5EF4-FFF2-40B4-BE49-F238E27FC236}">
              <a16:creationId xmlns:a16="http://schemas.microsoft.com/office/drawing/2014/main" id="{0560333E-F235-0E33-6D35-140A18676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500743</xdr:colOff>
      <xdr:row>0</xdr:row>
      <xdr:rowOff>182933</xdr:rowOff>
    </xdr:from>
    <xdr:to>
      <xdr:col>21</xdr:col>
      <xdr:colOff>97971</xdr:colOff>
      <xdr:row>10</xdr:row>
      <xdr:rowOff>18332</xdr:rowOff>
    </xdr:to>
    <xdr:sp macro="" textlink="">
      <xdr:nvSpPr>
        <xdr:cNvPr id="2" name="Rectangle: Rounded Corners 1">
          <a:extLst>
            <a:ext uri="{FF2B5EF4-FFF2-40B4-BE49-F238E27FC236}">
              <a16:creationId xmlns:a16="http://schemas.microsoft.com/office/drawing/2014/main" id="{E5081329-847C-9789-F164-FCAB8B551437}"/>
            </a:ext>
          </a:extLst>
        </xdr:cNvPr>
        <xdr:cNvSpPr/>
      </xdr:nvSpPr>
      <xdr:spPr>
        <a:xfrm>
          <a:off x="500743" y="182933"/>
          <a:ext cx="12398828" cy="1685970"/>
        </a:xfrm>
        <a:prstGeom prst="roundRect">
          <a:avLst>
            <a:gd name="adj" fmla="val 20588"/>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solidFill>
                <a:schemeClr val="tx1"/>
              </a:solidFill>
            </a:rPr>
            <a:t>CUSTOMER</a:t>
          </a:r>
          <a:r>
            <a:rPr lang="en-IN" sz="2800" b="1" baseline="0">
              <a:solidFill>
                <a:schemeClr val="tx1"/>
              </a:solidFill>
            </a:rPr>
            <a:t> SUPPORT TICKETS DASHBOARD</a:t>
          </a:r>
          <a:endParaRPr lang="en-IN" sz="2800" b="1">
            <a:solidFill>
              <a:schemeClr val="tx1"/>
            </a:solidFill>
          </a:endParaRPr>
        </a:p>
      </xdr:txBody>
    </xdr:sp>
    <xdr:clientData/>
  </xdr:twoCellAnchor>
  <xdr:twoCellAnchor>
    <xdr:from>
      <xdr:col>2</xdr:col>
      <xdr:colOff>391886</xdr:colOff>
      <xdr:row>10</xdr:row>
      <xdr:rowOff>174172</xdr:rowOff>
    </xdr:from>
    <xdr:to>
      <xdr:col>22</xdr:col>
      <xdr:colOff>10886</xdr:colOff>
      <xdr:row>379</xdr:row>
      <xdr:rowOff>108857</xdr:rowOff>
    </xdr:to>
    <xdr:sp macro="" textlink="">
      <xdr:nvSpPr>
        <xdr:cNvPr id="4" name="Rectangle: Rounded Corners 3">
          <a:extLst>
            <a:ext uri="{FF2B5EF4-FFF2-40B4-BE49-F238E27FC236}">
              <a16:creationId xmlns:a16="http://schemas.microsoft.com/office/drawing/2014/main" id="{B5472603-4375-8963-91F0-CBF8942A74ED}"/>
            </a:ext>
          </a:extLst>
        </xdr:cNvPr>
        <xdr:cNvSpPr/>
      </xdr:nvSpPr>
      <xdr:spPr>
        <a:xfrm>
          <a:off x="1611086" y="2024743"/>
          <a:ext cx="11811000" cy="68220771"/>
        </a:xfrm>
        <a:prstGeom prst="roundRect">
          <a:avLst/>
        </a:prstGeom>
        <a:solidFill>
          <a:srgbClr val="F94956"/>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i="1"/>
        </a:p>
      </xdr:txBody>
    </xdr:sp>
    <xdr:clientData/>
  </xdr:twoCellAnchor>
  <xdr:twoCellAnchor>
    <xdr:from>
      <xdr:col>5</xdr:col>
      <xdr:colOff>181907</xdr:colOff>
      <xdr:row>4</xdr:row>
      <xdr:rowOff>108857</xdr:rowOff>
    </xdr:from>
    <xdr:to>
      <xdr:col>8</xdr:col>
      <xdr:colOff>121746</xdr:colOff>
      <xdr:row>8</xdr:row>
      <xdr:rowOff>39246</xdr:rowOff>
    </xdr:to>
    <xdr:sp macro="" textlink="Sheet1!E3">
      <xdr:nvSpPr>
        <xdr:cNvPr id="6" name="Rectangle: Rounded Corners 5">
          <a:extLst>
            <a:ext uri="{FF2B5EF4-FFF2-40B4-BE49-F238E27FC236}">
              <a16:creationId xmlns:a16="http://schemas.microsoft.com/office/drawing/2014/main" id="{C9B8EC24-170C-C638-F49C-9AA458D1899D}"/>
            </a:ext>
          </a:extLst>
        </xdr:cNvPr>
        <xdr:cNvSpPr/>
      </xdr:nvSpPr>
      <xdr:spPr>
        <a:xfrm>
          <a:off x="3229907" y="849086"/>
          <a:ext cx="1768639" cy="670617"/>
        </a:xfrm>
        <a:prstGeom prst="roundRect">
          <a:avLst/>
        </a:prstGeom>
        <a:solidFill>
          <a:schemeClr val="tx2">
            <a:lumMod val="10000"/>
            <a:lumOff val="90000"/>
          </a:schemeClr>
        </a:solidFill>
        <a:ln w="762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rgbClr val="000000"/>
              </a:solidFill>
              <a:latin typeface="Aptos Narrow"/>
            </a:rPr>
            <a:t>EMAIL TICKET COUNT</a:t>
          </a:r>
          <a:br>
            <a:rPr lang="en-US" sz="1100" b="1" i="0" u="none" strike="noStrike">
              <a:solidFill>
                <a:srgbClr val="000000"/>
              </a:solidFill>
              <a:latin typeface="Aptos Narrow"/>
            </a:rPr>
          </a:br>
          <a:fld id="{2A6FFEE0-344D-46A1-B47C-CAAAA2AF5D19}" type="TxLink">
            <a:rPr lang="en-US" sz="1100" b="1" i="0" u="none" strike="noStrike">
              <a:solidFill>
                <a:srgbClr val="000000"/>
              </a:solidFill>
              <a:latin typeface="Aptos Narrow"/>
            </a:rPr>
            <a:pPr algn="l"/>
            <a:t>405</a:t>
          </a:fld>
          <a:endParaRPr lang="en-IN" sz="1100" b="1"/>
        </a:p>
      </xdr:txBody>
    </xdr:sp>
    <xdr:clientData/>
  </xdr:twoCellAnchor>
  <xdr:twoCellAnchor>
    <xdr:from>
      <xdr:col>8</xdr:col>
      <xdr:colOff>333734</xdr:colOff>
      <xdr:row>12</xdr:row>
      <xdr:rowOff>79350</xdr:rowOff>
    </xdr:from>
    <xdr:to>
      <xdr:col>16</xdr:col>
      <xdr:colOff>63022</xdr:colOff>
      <xdr:row>15</xdr:row>
      <xdr:rowOff>169587</xdr:rowOff>
    </xdr:to>
    <xdr:sp macro="" textlink="">
      <xdr:nvSpPr>
        <xdr:cNvPr id="7" name="Rectangle: Rounded Corners 6">
          <a:extLst>
            <a:ext uri="{FF2B5EF4-FFF2-40B4-BE49-F238E27FC236}">
              <a16:creationId xmlns:a16="http://schemas.microsoft.com/office/drawing/2014/main" id="{E236EAAF-CD88-4AE0-B451-2205E37E5184}"/>
            </a:ext>
          </a:extLst>
        </xdr:cNvPr>
        <xdr:cNvSpPr/>
      </xdr:nvSpPr>
      <xdr:spPr>
        <a:xfrm>
          <a:off x="5210534" y="2300036"/>
          <a:ext cx="4606088" cy="645408"/>
        </a:xfrm>
        <a:prstGeom prst="roundRect">
          <a:avLst/>
        </a:prstGeom>
        <a:solidFill>
          <a:srgbClr val="60A500"/>
        </a:solidFill>
        <a:ln w="762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rPr>
            <a:t>DEPARTMENT BASED ON AGENT</a:t>
          </a:r>
          <a:r>
            <a:rPr lang="en-IN" sz="2000" b="1" baseline="0">
              <a:solidFill>
                <a:schemeClr val="tx1"/>
              </a:solidFill>
            </a:rPr>
            <a:t> RATING</a:t>
          </a:r>
          <a:endParaRPr lang="en-IN" sz="2000" b="1">
            <a:solidFill>
              <a:schemeClr val="tx1"/>
            </a:solidFill>
          </a:endParaRPr>
        </a:p>
      </xdr:txBody>
    </xdr:sp>
    <xdr:clientData/>
  </xdr:twoCellAnchor>
  <xdr:twoCellAnchor>
    <xdr:from>
      <xdr:col>9</xdr:col>
      <xdr:colOff>189066</xdr:colOff>
      <xdr:row>4</xdr:row>
      <xdr:rowOff>118597</xdr:rowOff>
    </xdr:from>
    <xdr:to>
      <xdr:col>12</xdr:col>
      <xdr:colOff>138935</xdr:colOff>
      <xdr:row>8</xdr:row>
      <xdr:rowOff>97972</xdr:rowOff>
    </xdr:to>
    <xdr:sp macro="" textlink="Sheet1!E4">
      <xdr:nvSpPr>
        <xdr:cNvPr id="13" name="Rectangle: Rounded Corners 12">
          <a:extLst>
            <a:ext uri="{FF2B5EF4-FFF2-40B4-BE49-F238E27FC236}">
              <a16:creationId xmlns:a16="http://schemas.microsoft.com/office/drawing/2014/main" id="{5216F496-AF94-EC13-780C-4C7BE5B18972}"/>
            </a:ext>
          </a:extLst>
        </xdr:cNvPr>
        <xdr:cNvSpPr/>
      </xdr:nvSpPr>
      <xdr:spPr>
        <a:xfrm>
          <a:off x="5675466" y="858826"/>
          <a:ext cx="1778669" cy="719603"/>
        </a:xfrm>
        <a:prstGeom prst="roundRect">
          <a:avLst/>
        </a:prstGeom>
        <a:solidFill>
          <a:schemeClr val="tx2">
            <a:lumMod val="10000"/>
            <a:lumOff val="90000"/>
          </a:schemeClr>
        </a:solidFill>
        <a:ln w="762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rgbClr val="000000"/>
              </a:solidFill>
              <a:latin typeface="Aptos Narrow"/>
            </a:rPr>
            <a:t>HELP CENTER</a:t>
          </a:r>
          <a:br>
            <a:rPr lang="en-US" sz="1100" b="1" i="0" u="none" strike="noStrike">
              <a:solidFill>
                <a:srgbClr val="000000"/>
              </a:solidFill>
              <a:latin typeface="Aptos Narrow"/>
            </a:rPr>
          </a:br>
          <a:fld id="{BE3174AF-5953-4549-A768-E31C3B38805A}" type="TxLink">
            <a:rPr lang="en-US" sz="1100" b="1" i="0" u="none" strike="noStrike">
              <a:solidFill>
                <a:srgbClr val="000000"/>
              </a:solidFill>
              <a:latin typeface="Aptos Narrow"/>
            </a:rPr>
            <a:pPr algn="l"/>
            <a:t>418</a:t>
          </a:fld>
          <a:endParaRPr lang="en-US" sz="1100" b="1"/>
        </a:p>
      </xdr:txBody>
    </xdr:sp>
    <xdr:clientData/>
  </xdr:twoCellAnchor>
  <xdr:twoCellAnchor>
    <xdr:from>
      <xdr:col>13</xdr:col>
      <xdr:colOff>122051</xdr:colOff>
      <xdr:row>4</xdr:row>
      <xdr:rowOff>141226</xdr:rowOff>
    </xdr:from>
    <xdr:to>
      <xdr:col>16</xdr:col>
      <xdr:colOff>21773</xdr:colOff>
      <xdr:row>8</xdr:row>
      <xdr:rowOff>52995</xdr:rowOff>
    </xdr:to>
    <xdr:sp macro="" textlink="Sheet1!E5">
      <xdr:nvSpPr>
        <xdr:cNvPr id="14" name="Rectangle: Rounded Corners 13">
          <a:extLst>
            <a:ext uri="{FF2B5EF4-FFF2-40B4-BE49-F238E27FC236}">
              <a16:creationId xmlns:a16="http://schemas.microsoft.com/office/drawing/2014/main" id="{06C7882C-12CC-6620-6D11-5093203FFB05}"/>
            </a:ext>
          </a:extLst>
        </xdr:cNvPr>
        <xdr:cNvSpPr/>
      </xdr:nvSpPr>
      <xdr:spPr>
        <a:xfrm>
          <a:off x="8046851" y="881455"/>
          <a:ext cx="1728522" cy="651997"/>
        </a:xfrm>
        <a:prstGeom prst="roundRect">
          <a:avLst/>
        </a:prstGeom>
        <a:solidFill>
          <a:schemeClr val="tx2">
            <a:lumMod val="10000"/>
            <a:lumOff val="90000"/>
          </a:schemeClr>
        </a:solidFill>
        <a:ln w="762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rgbClr val="000000"/>
              </a:solidFill>
              <a:latin typeface="Aptos Narrow"/>
            </a:rPr>
            <a:t>LIVE</a:t>
          </a:r>
          <a:r>
            <a:rPr lang="en-US" sz="1100" b="1" i="0" u="none" strike="noStrike" baseline="0">
              <a:solidFill>
                <a:srgbClr val="000000"/>
              </a:solidFill>
              <a:latin typeface="Aptos Narrow"/>
            </a:rPr>
            <a:t> CHAT</a:t>
          </a:r>
          <a:br>
            <a:rPr lang="en-US" sz="1100" b="1" i="0" u="none" strike="noStrike" baseline="0">
              <a:solidFill>
                <a:srgbClr val="000000"/>
              </a:solidFill>
              <a:latin typeface="Aptos Narrow"/>
            </a:rPr>
          </a:br>
          <a:fld id="{0ED3E98C-CB7D-4A3D-BDD0-200F875D9D9A}" type="TxLink">
            <a:rPr lang="en-US" sz="1100" b="1" i="0" u="none" strike="noStrike">
              <a:solidFill>
                <a:srgbClr val="000000"/>
              </a:solidFill>
              <a:latin typeface="Aptos Narrow"/>
            </a:rPr>
            <a:pPr algn="l"/>
            <a:t>390</a:t>
          </a:fld>
          <a:endParaRPr lang="en-IN" sz="1100" b="1"/>
        </a:p>
      </xdr:txBody>
    </xdr:sp>
    <xdr:clientData/>
  </xdr:twoCellAnchor>
  <xdr:twoCellAnchor>
    <xdr:from>
      <xdr:col>16</xdr:col>
      <xdr:colOff>420532</xdr:colOff>
      <xdr:row>4</xdr:row>
      <xdr:rowOff>120314</xdr:rowOff>
    </xdr:from>
    <xdr:to>
      <xdr:col>19</xdr:col>
      <xdr:colOff>310243</xdr:colOff>
      <xdr:row>8</xdr:row>
      <xdr:rowOff>50130</xdr:rowOff>
    </xdr:to>
    <xdr:sp macro="" textlink="Sheet1!E6">
      <xdr:nvSpPr>
        <xdr:cNvPr id="15" name="Rectangle: Rounded Corners 14">
          <a:extLst>
            <a:ext uri="{FF2B5EF4-FFF2-40B4-BE49-F238E27FC236}">
              <a16:creationId xmlns:a16="http://schemas.microsoft.com/office/drawing/2014/main" id="{CCC9ECC6-707A-C88F-B140-D99BF471411E}"/>
            </a:ext>
          </a:extLst>
        </xdr:cNvPr>
        <xdr:cNvSpPr/>
      </xdr:nvSpPr>
      <xdr:spPr>
        <a:xfrm>
          <a:off x="10174132" y="860543"/>
          <a:ext cx="1718511" cy="670044"/>
        </a:xfrm>
        <a:prstGeom prst="roundRect">
          <a:avLst/>
        </a:prstGeom>
        <a:solidFill>
          <a:schemeClr val="tx2">
            <a:lumMod val="10000"/>
            <a:lumOff val="90000"/>
          </a:schemeClr>
        </a:solidFill>
        <a:ln w="762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rgbClr val="000000"/>
              </a:solidFill>
              <a:latin typeface="Aptos Narrow"/>
            </a:rPr>
            <a:t>PHONE</a:t>
          </a:r>
          <a:br>
            <a:rPr lang="en-US" sz="1100" b="1" i="0" u="none" strike="noStrike">
              <a:solidFill>
                <a:srgbClr val="000000"/>
              </a:solidFill>
              <a:latin typeface="Aptos Narrow"/>
            </a:rPr>
          </a:br>
          <a:fld id="{D61AA53A-D033-422E-B4D8-66D2309140D8}" type="TxLink">
            <a:rPr lang="en-US" sz="1100" b="1" i="0" u="none" strike="noStrike">
              <a:solidFill>
                <a:srgbClr val="000000"/>
              </a:solidFill>
              <a:latin typeface="Aptos Narrow"/>
            </a:rPr>
            <a:pPr algn="l"/>
            <a:t>400</a:t>
          </a:fld>
          <a:endParaRPr lang="en-IN" sz="1100" b="1"/>
        </a:p>
      </xdr:txBody>
    </xdr:sp>
    <xdr:clientData/>
  </xdr:twoCellAnchor>
  <xdr:twoCellAnchor>
    <xdr:from>
      <xdr:col>3</xdr:col>
      <xdr:colOff>376188</xdr:colOff>
      <xdr:row>18</xdr:row>
      <xdr:rowOff>20794</xdr:rowOff>
    </xdr:from>
    <xdr:to>
      <xdr:col>8</xdr:col>
      <xdr:colOff>399048</xdr:colOff>
      <xdr:row>31</xdr:row>
      <xdr:rowOff>49274</xdr:rowOff>
    </xdr:to>
    <xdr:graphicFrame macro="">
      <xdr:nvGraphicFramePr>
        <xdr:cNvPr id="16" name="Chart 15">
          <a:extLst>
            <a:ext uri="{FF2B5EF4-FFF2-40B4-BE49-F238E27FC236}">
              <a16:creationId xmlns:a16="http://schemas.microsoft.com/office/drawing/2014/main" id="{0609DE91-63F9-4B1C-9535-3348F9FE1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553740</xdr:colOff>
      <xdr:row>18</xdr:row>
      <xdr:rowOff>15692</xdr:rowOff>
    </xdr:from>
    <xdr:to>
      <xdr:col>14</xdr:col>
      <xdr:colOff>575797</xdr:colOff>
      <xdr:row>31</xdr:row>
      <xdr:rowOff>61018</xdr:rowOff>
    </xdr:to>
    <xdr:graphicFrame macro="">
      <xdr:nvGraphicFramePr>
        <xdr:cNvPr id="17" name="Chart 16">
          <a:extLst>
            <a:ext uri="{FF2B5EF4-FFF2-40B4-BE49-F238E27FC236}">
              <a16:creationId xmlns:a16="http://schemas.microsoft.com/office/drawing/2014/main" id="{627F7D62-0A8C-483C-AFB2-726584466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100736</xdr:colOff>
      <xdr:row>18</xdr:row>
      <xdr:rowOff>10073</xdr:rowOff>
    </xdr:from>
    <xdr:to>
      <xdr:col>21</xdr:col>
      <xdr:colOff>140038</xdr:colOff>
      <xdr:row>31</xdr:row>
      <xdr:rowOff>31333</xdr:rowOff>
    </xdr:to>
    <xdr:graphicFrame macro="">
      <xdr:nvGraphicFramePr>
        <xdr:cNvPr id="18" name="Chart 17">
          <a:extLst>
            <a:ext uri="{FF2B5EF4-FFF2-40B4-BE49-F238E27FC236}">
              <a16:creationId xmlns:a16="http://schemas.microsoft.com/office/drawing/2014/main" id="{669B3A7D-233F-4573-B73D-29A451102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353498</xdr:colOff>
      <xdr:row>33</xdr:row>
      <xdr:rowOff>123461</xdr:rowOff>
    </xdr:from>
    <xdr:to>
      <xdr:col>11</xdr:col>
      <xdr:colOff>403629</xdr:colOff>
      <xdr:row>46</xdr:row>
      <xdr:rowOff>69325</xdr:rowOff>
    </xdr:to>
    <xdr:graphicFrame macro="">
      <xdr:nvGraphicFramePr>
        <xdr:cNvPr id="19" name="Chart 18">
          <a:extLst>
            <a:ext uri="{FF2B5EF4-FFF2-40B4-BE49-F238E27FC236}">
              <a16:creationId xmlns:a16="http://schemas.microsoft.com/office/drawing/2014/main" id="{176C52A9-536B-4C2D-9047-AABA27783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39877</xdr:colOff>
      <xdr:row>33</xdr:row>
      <xdr:rowOff>100084</xdr:rowOff>
    </xdr:from>
    <xdr:to>
      <xdr:col>19</xdr:col>
      <xdr:colOff>140942</xdr:colOff>
      <xdr:row>46</xdr:row>
      <xdr:rowOff>77632</xdr:rowOff>
    </xdr:to>
    <xdr:graphicFrame macro="">
      <xdr:nvGraphicFramePr>
        <xdr:cNvPr id="20" name="Chart 19">
          <a:extLst>
            <a:ext uri="{FF2B5EF4-FFF2-40B4-BE49-F238E27FC236}">
              <a16:creationId xmlns:a16="http://schemas.microsoft.com/office/drawing/2014/main" id="{EB395DC3-3593-4089-8AC6-A97AA8C99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70185</xdr:colOff>
      <xdr:row>63</xdr:row>
      <xdr:rowOff>60158</xdr:rowOff>
    </xdr:from>
    <xdr:to>
      <xdr:col>16</xdr:col>
      <xdr:colOff>401053</xdr:colOff>
      <xdr:row>66</xdr:row>
      <xdr:rowOff>110290</xdr:rowOff>
    </xdr:to>
    <xdr:sp macro="" textlink="">
      <xdr:nvSpPr>
        <xdr:cNvPr id="22" name="Rectangle: Rounded Corners 21">
          <a:extLst>
            <a:ext uri="{FF2B5EF4-FFF2-40B4-BE49-F238E27FC236}">
              <a16:creationId xmlns:a16="http://schemas.microsoft.com/office/drawing/2014/main" id="{3AF9F7D2-85AC-F454-6C45-E14699C3C4DA}"/>
            </a:ext>
          </a:extLst>
        </xdr:cNvPr>
        <xdr:cNvSpPr/>
      </xdr:nvSpPr>
      <xdr:spPr>
        <a:xfrm>
          <a:off x="4351422" y="11430000"/>
          <a:ext cx="5835315" cy="591553"/>
        </a:xfrm>
        <a:prstGeom prst="roundRect">
          <a:avLst/>
        </a:prstGeom>
        <a:solidFill>
          <a:srgbClr val="60A500"/>
        </a:solidFill>
        <a:ln w="571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rPr>
            <a:t>TOP</a:t>
          </a:r>
          <a:r>
            <a:rPr lang="en-IN" sz="2000" b="1" baseline="0">
              <a:solidFill>
                <a:schemeClr val="tx1"/>
              </a:solidFill>
            </a:rPr>
            <a:t> 3 ISSUE CATEGORY BASED ON RESOLUTION TIME</a:t>
          </a:r>
          <a:endParaRPr lang="en-IN" sz="2000" b="1">
            <a:solidFill>
              <a:schemeClr val="tx1"/>
            </a:solidFill>
          </a:endParaRPr>
        </a:p>
      </xdr:txBody>
    </xdr:sp>
    <xdr:clientData/>
  </xdr:twoCellAnchor>
  <xdr:twoCellAnchor editAs="oneCell">
    <xdr:from>
      <xdr:col>9</xdr:col>
      <xdr:colOff>267904</xdr:colOff>
      <xdr:row>50</xdr:row>
      <xdr:rowOff>149188</xdr:rowOff>
    </xdr:from>
    <xdr:to>
      <xdr:col>12</xdr:col>
      <xdr:colOff>79008</xdr:colOff>
      <xdr:row>61</xdr:row>
      <xdr:rowOff>61356</xdr:rowOff>
    </xdr:to>
    <mc:AlternateContent xmlns:mc="http://schemas.openxmlformats.org/markup-compatibility/2006" xmlns:a14="http://schemas.microsoft.com/office/drawing/2010/main">
      <mc:Choice Requires="a14">
        <xdr:graphicFrame macro="">
          <xdr:nvGraphicFramePr>
            <xdr:cNvPr id="23" name="Department 1">
              <a:extLst>
                <a:ext uri="{FF2B5EF4-FFF2-40B4-BE49-F238E27FC236}">
                  <a16:creationId xmlns:a16="http://schemas.microsoft.com/office/drawing/2014/main" id="{1F2213ED-F0AB-44F4-B782-0F1E67621E5D}"/>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5772351" y="9172872"/>
              <a:ext cx="1645920" cy="1897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135155</xdr:colOff>
      <xdr:row>50</xdr:row>
      <xdr:rowOff>121917</xdr:rowOff>
    </xdr:from>
    <xdr:to>
      <xdr:col>14</xdr:col>
      <xdr:colOff>1604</xdr:colOff>
      <xdr:row>61</xdr:row>
      <xdr:rowOff>56946</xdr:rowOff>
    </xdr:to>
    <mc:AlternateContent xmlns:mc="http://schemas.openxmlformats.org/markup-compatibility/2006" xmlns:a14="http://schemas.microsoft.com/office/drawing/2010/main">
      <mc:Choice Requires="a14">
        <xdr:graphicFrame macro="">
          <xdr:nvGraphicFramePr>
            <xdr:cNvPr id="24" name="Agent Rating 2">
              <a:extLst>
                <a:ext uri="{FF2B5EF4-FFF2-40B4-BE49-F238E27FC236}">
                  <a16:creationId xmlns:a16="http://schemas.microsoft.com/office/drawing/2014/main" id="{375D9C5F-8DC8-4CD5-AE7C-DAA609891960}"/>
                </a:ext>
              </a:extLst>
            </xdr:cNvPr>
            <xdr:cNvGraphicFramePr/>
          </xdr:nvGraphicFramePr>
          <xdr:xfrm>
            <a:off x="0" y="0"/>
            <a:ext cx="0" cy="0"/>
          </xdr:xfrm>
          <a:graphic>
            <a:graphicData uri="http://schemas.microsoft.com/office/drawing/2010/slicer">
              <sle:slicer xmlns:sle="http://schemas.microsoft.com/office/drawing/2010/slicer" name="Agent Rating 2"/>
            </a:graphicData>
          </a:graphic>
        </xdr:graphicFrame>
      </mc:Choice>
      <mc:Fallback xmlns="">
        <xdr:sp macro="" textlink="">
          <xdr:nvSpPr>
            <xdr:cNvPr id="0" name=""/>
            <xdr:cNvSpPr>
              <a:spLocks noTextEdit="1"/>
            </xdr:cNvSpPr>
          </xdr:nvSpPr>
          <xdr:spPr>
            <a:xfrm>
              <a:off x="7474418" y="9145601"/>
              <a:ext cx="108966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50131</xdr:colOff>
      <xdr:row>47</xdr:row>
      <xdr:rowOff>120317</xdr:rowOff>
    </xdr:from>
    <xdr:to>
      <xdr:col>14</xdr:col>
      <xdr:colOff>250657</xdr:colOff>
      <xdr:row>49</xdr:row>
      <xdr:rowOff>140369</xdr:rowOff>
    </xdr:to>
    <xdr:sp macro="" textlink="">
      <xdr:nvSpPr>
        <xdr:cNvPr id="25" name="Rectangle: Rounded Corners 24">
          <a:extLst>
            <a:ext uri="{FF2B5EF4-FFF2-40B4-BE49-F238E27FC236}">
              <a16:creationId xmlns:a16="http://schemas.microsoft.com/office/drawing/2014/main" id="{81776BBB-F889-4BEF-81CF-C9BF86AB28EC}"/>
            </a:ext>
          </a:extLst>
        </xdr:cNvPr>
        <xdr:cNvSpPr/>
      </xdr:nvSpPr>
      <xdr:spPr>
        <a:xfrm>
          <a:off x="5554578" y="8602580"/>
          <a:ext cx="3258553" cy="381000"/>
        </a:xfrm>
        <a:prstGeom prst="roundRect">
          <a:avLst/>
        </a:prstGeom>
        <a:solidFill>
          <a:schemeClr val="accent4">
            <a:lumMod val="40000"/>
            <a:lumOff val="60000"/>
          </a:schemeClr>
        </a:soli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Department</a:t>
          </a:r>
          <a:r>
            <a:rPr lang="en-IN" sz="1800" b="1" baseline="0">
              <a:solidFill>
                <a:schemeClr val="tx1"/>
              </a:solidFill>
            </a:rPr>
            <a:t> And Agent Rating</a:t>
          </a:r>
          <a:endParaRPr lang="en-IN" sz="1800" b="1">
            <a:solidFill>
              <a:schemeClr val="tx1"/>
            </a:solidFill>
          </a:endParaRPr>
        </a:p>
      </xdr:txBody>
    </xdr:sp>
    <xdr:clientData/>
  </xdr:twoCellAnchor>
  <xdr:twoCellAnchor>
    <xdr:from>
      <xdr:col>9</xdr:col>
      <xdr:colOff>391598</xdr:colOff>
      <xdr:row>68</xdr:row>
      <xdr:rowOff>140850</xdr:rowOff>
    </xdr:from>
    <xdr:to>
      <xdr:col>14</xdr:col>
      <xdr:colOff>529962</xdr:colOff>
      <xdr:row>81</xdr:row>
      <xdr:rowOff>105992</xdr:rowOff>
    </xdr:to>
    <xdr:graphicFrame macro="">
      <xdr:nvGraphicFramePr>
        <xdr:cNvPr id="26" name="Chart 25">
          <a:extLst>
            <a:ext uri="{FF2B5EF4-FFF2-40B4-BE49-F238E27FC236}">
              <a16:creationId xmlns:a16="http://schemas.microsoft.com/office/drawing/2014/main" id="{17CF35C5-AF32-43B7-92B7-0C2BFB1A8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521653</xdr:colOff>
      <xdr:row>68</xdr:row>
      <xdr:rowOff>46690</xdr:rowOff>
    </xdr:from>
    <xdr:to>
      <xdr:col>21</xdr:col>
      <xdr:colOff>521656</xdr:colOff>
      <xdr:row>80</xdr:row>
      <xdr:rowOff>183053</xdr:rowOff>
    </xdr:to>
    <xdr:graphicFrame macro="">
      <xdr:nvGraphicFramePr>
        <xdr:cNvPr id="27" name="Chart 26">
          <a:extLst>
            <a:ext uri="{FF2B5EF4-FFF2-40B4-BE49-F238E27FC236}">
              <a16:creationId xmlns:a16="http://schemas.microsoft.com/office/drawing/2014/main" id="{BA9E2FA4-01CB-432C-B085-DBE17D875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101120</xdr:colOff>
      <xdr:row>68</xdr:row>
      <xdr:rowOff>146605</xdr:rowOff>
    </xdr:from>
    <xdr:to>
      <xdr:col>8</xdr:col>
      <xdr:colOff>369826</xdr:colOff>
      <xdr:row>81</xdr:row>
      <xdr:rowOff>182479</xdr:rowOff>
    </xdr:to>
    <xdr:graphicFrame macro="">
      <xdr:nvGraphicFramePr>
        <xdr:cNvPr id="28" name="Chart 27">
          <a:extLst>
            <a:ext uri="{FF2B5EF4-FFF2-40B4-BE49-F238E27FC236}">
              <a16:creationId xmlns:a16="http://schemas.microsoft.com/office/drawing/2014/main" id="{04CE33AC-538D-4E70-A215-9D642B417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290763</xdr:colOff>
      <xdr:row>87</xdr:row>
      <xdr:rowOff>14033</xdr:rowOff>
    </xdr:from>
    <xdr:to>
      <xdr:col>12</xdr:col>
      <xdr:colOff>284747</xdr:colOff>
      <xdr:row>101</xdr:row>
      <xdr:rowOff>68677</xdr:rowOff>
    </xdr:to>
    <mc:AlternateContent xmlns:mc="http://schemas.openxmlformats.org/markup-compatibility/2006" xmlns:a14="http://schemas.microsoft.com/office/drawing/2010/main">
      <mc:Choice Requires="a14">
        <xdr:graphicFrame macro="">
          <xdr:nvGraphicFramePr>
            <xdr:cNvPr id="29" name="Issue Category 1">
              <a:extLst>
                <a:ext uri="{FF2B5EF4-FFF2-40B4-BE49-F238E27FC236}">
                  <a16:creationId xmlns:a16="http://schemas.microsoft.com/office/drawing/2014/main" id="{DF54F846-F640-48BA-AB7C-71922B955697}"/>
                </a:ext>
              </a:extLst>
            </xdr:cNvPr>
            <xdr:cNvGraphicFramePr/>
          </xdr:nvGraphicFramePr>
          <xdr:xfrm>
            <a:off x="0" y="0"/>
            <a:ext cx="0" cy="0"/>
          </xdr:xfrm>
          <a:graphic>
            <a:graphicData uri="http://schemas.microsoft.com/office/drawing/2010/slicer">
              <sle:slicer xmlns:sle="http://schemas.microsoft.com/office/drawing/2010/slicer" name="Issue Category 1"/>
            </a:graphicData>
          </a:graphic>
        </xdr:graphicFrame>
      </mc:Choice>
      <mc:Fallback xmlns="">
        <xdr:sp macro="" textlink="">
          <xdr:nvSpPr>
            <xdr:cNvPr id="0" name=""/>
            <xdr:cNvSpPr>
              <a:spLocks noTextEdit="1"/>
            </xdr:cNvSpPr>
          </xdr:nvSpPr>
          <xdr:spPr>
            <a:xfrm>
              <a:off x="5795210" y="15715244"/>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359345</xdr:colOff>
      <xdr:row>86</xdr:row>
      <xdr:rowOff>179266</xdr:rowOff>
    </xdr:from>
    <xdr:to>
      <xdr:col>15</xdr:col>
      <xdr:colOff>353329</xdr:colOff>
      <xdr:row>101</xdr:row>
      <xdr:rowOff>53436</xdr:rowOff>
    </xdr:to>
    <mc:AlternateContent xmlns:mc="http://schemas.openxmlformats.org/markup-compatibility/2006" xmlns:a14="http://schemas.microsoft.com/office/drawing/2010/main">
      <mc:Choice Requires="a14">
        <xdr:graphicFrame macro="">
          <xdr:nvGraphicFramePr>
            <xdr:cNvPr id="30" name="Resolution Time (hrs) 1">
              <a:extLst>
                <a:ext uri="{FF2B5EF4-FFF2-40B4-BE49-F238E27FC236}">
                  <a16:creationId xmlns:a16="http://schemas.microsoft.com/office/drawing/2014/main" id="{1EB32CD1-3E27-4375-9E74-A27EB7364084}"/>
                </a:ext>
              </a:extLst>
            </xdr:cNvPr>
            <xdr:cNvGraphicFramePr/>
          </xdr:nvGraphicFramePr>
          <xdr:xfrm>
            <a:off x="0" y="0"/>
            <a:ext cx="0" cy="0"/>
          </xdr:xfrm>
          <a:graphic>
            <a:graphicData uri="http://schemas.microsoft.com/office/drawing/2010/slicer">
              <sle:slicer xmlns:sle="http://schemas.microsoft.com/office/drawing/2010/slicer" name="Resolution Time (hrs) 1"/>
            </a:graphicData>
          </a:graphic>
        </xdr:graphicFrame>
      </mc:Choice>
      <mc:Fallback xmlns="">
        <xdr:sp macro="" textlink="">
          <xdr:nvSpPr>
            <xdr:cNvPr id="0" name=""/>
            <xdr:cNvSpPr>
              <a:spLocks noTextEdit="1"/>
            </xdr:cNvSpPr>
          </xdr:nvSpPr>
          <xdr:spPr>
            <a:xfrm>
              <a:off x="7698608" y="15700003"/>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491290</xdr:colOff>
      <xdr:row>83</xdr:row>
      <xdr:rowOff>70184</xdr:rowOff>
    </xdr:from>
    <xdr:to>
      <xdr:col>15</xdr:col>
      <xdr:colOff>541420</xdr:colOff>
      <xdr:row>86</xdr:row>
      <xdr:rowOff>60158</xdr:rowOff>
    </xdr:to>
    <xdr:sp macro="" textlink="">
      <xdr:nvSpPr>
        <xdr:cNvPr id="32" name="Rectangle: Rounded Corners 31">
          <a:extLst>
            <a:ext uri="{FF2B5EF4-FFF2-40B4-BE49-F238E27FC236}">
              <a16:creationId xmlns:a16="http://schemas.microsoft.com/office/drawing/2014/main" id="{F23BC24B-B8F6-FAE9-9586-892FFB74777B}"/>
            </a:ext>
          </a:extLst>
        </xdr:cNvPr>
        <xdr:cNvSpPr/>
      </xdr:nvSpPr>
      <xdr:spPr>
        <a:xfrm>
          <a:off x="5384132" y="15049500"/>
          <a:ext cx="4331367" cy="531395"/>
        </a:xfrm>
        <a:prstGeom prst="roundRect">
          <a:avLst/>
        </a:prstGeom>
        <a:solidFill>
          <a:schemeClr val="accent4">
            <a:lumMod val="40000"/>
            <a:lumOff val="60000"/>
          </a:schemeClr>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latin typeface="Times New Roman" panose="02020603050405020304" pitchFamily="18" charset="0"/>
              <a:cs typeface="Times New Roman" panose="02020603050405020304" pitchFamily="18" charset="0"/>
            </a:rPr>
            <a:t>Issue Category And</a:t>
          </a:r>
          <a:r>
            <a:rPr lang="en-IN" sz="2000" b="1" baseline="0">
              <a:solidFill>
                <a:schemeClr val="tx1"/>
              </a:solidFill>
              <a:latin typeface="Times New Roman" panose="02020603050405020304" pitchFamily="18" charset="0"/>
              <a:cs typeface="Times New Roman" panose="02020603050405020304" pitchFamily="18" charset="0"/>
            </a:rPr>
            <a:t> Resolution Time</a:t>
          </a:r>
          <a:endParaRPr lang="en-IN" sz="20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421107</xdr:colOff>
      <xdr:row>104</xdr:row>
      <xdr:rowOff>60158</xdr:rowOff>
    </xdr:from>
    <xdr:to>
      <xdr:col>18</xdr:col>
      <xdr:colOff>491290</xdr:colOff>
      <xdr:row>107</xdr:row>
      <xdr:rowOff>160421</xdr:rowOff>
    </xdr:to>
    <xdr:sp macro="" textlink="">
      <xdr:nvSpPr>
        <xdr:cNvPr id="33" name="Rectangle: Rounded Corners 32">
          <a:extLst>
            <a:ext uri="{FF2B5EF4-FFF2-40B4-BE49-F238E27FC236}">
              <a16:creationId xmlns:a16="http://schemas.microsoft.com/office/drawing/2014/main" id="{BDE8198E-1B1D-D60D-1100-90E5B4A2A1EF}"/>
            </a:ext>
          </a:extLst>
        </xdr:cNvPr>
        <xdr:cNvSpPr/>
      </xdr:nvSpPr>
      <xdr:spPr>
        <a:xfrm>
          <a:off x="3479133" y="18829421"/>
          <a:ext cx="8021052" cy="641684"/>
        </a:xfrm>
        <a:prstGeom prst="roundRect">
          <a:avLst/>
        </a:prstGeom>
        <a:solidFill>
          <a:srgbClr val="60A500"/>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i="0" u="none" strike="noStrike">
              <a:solidFill>
                <a:schemeClr val="tx1"/>
              </a:solidFill>
              <a:effectLst/>
              <a:latin typeface="Times New Roman" panose="02020603050405020304" pitchFamily="18" charset="0"/>
              <a:ea typeface="+mn-ea"/>
              <a:cs typeface="Times New Roman" panose="02020603050405020304" pitchFamily="18" charset="0"/>
            </a:rPr>
            <a:t>TOP 3 CUSTOMER LOCATION BASED ON ESCALATION LEVEL</a:t>
          </a:r>
          <a:r>
            <a:rPr lang="en-IN" sz="2000" b="1">
              <a:solidFill>
                <a:schemeClr val="tx1"/>
              </a:solidFill>
              <a:latin typeface="Times New Roman" panose="02020603050405020304" pitchFamily="18" charset="0"/>
              <a:cs typeface="Times New Roman" panose="02020603050405020304" pitchFamily="18" charset="0"/>
            </a:rPr>
            <a:t> </a:t>
          </a:r>
        </a:p>
      </xdr:txBody>
    </xdr:sp>
    <xdr:clientData/>
  </xdr:twoCellAnchor>
  <xdr:twoCellAnchor>
    <xdr:from>
      <xdr:col>3</xdr:col>
      <xdr:colOff>216914</xdr:colOff>
      <xdr:row>109</xdr:row>
      <xdr:rowOff>173311</xdr:rowOff>
    </xdr:from>
    <xdr:to>
      <xdr:col>8</xdr:col>
      <xdr:colOff>191648</xdr:colOff>
      <xdr:row>122</xdr:row>
      <xdr:rowOff>38385</xdr:rowOff>
    </xdr:to>
    <xdr:graphicFrame macro="">
      <xdr:nvGraphicFramePr>
        <xdr:cNvPr id="34" name="Chart 33">
          <a:extLst>
            <a:ext uri="{FF2B5EF4-FFF2-40B4-BE49-F238E27FC236}">
              <a16:creationId xmlns:a16="http://schemas.microsoft.com/office/drawing/2014/main" id="{CDF58F03-95DC-4C72-ABDB-9CB49B4B6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495704</xdr:colOff>
      <xdr:row>109</xdr:row>
      <xdr:rowOff>128622</xdr:rowOff>
    </xdr:from>
    <xdr:to>
      <xdr:col>15</xdr:col>
      <xdr:colOff>196515</xdr:colOff>
      <xdr:row>122</xdr:row>
      <xdr:rowOff>108570</xdr:rowOff>
    </xdr:to>
    <xdr:graphicFrame macro="">
      <xdr:nvGraphicFramePr>
        <xdr:cNvPr id="35" name="Chart 34">
          <a:extLst>
            <a:ext uri="{FF2B5EF4-FFF2-40B4-BE49-F238E27FC236}">
              <a16:creationId xmlns:a16="http://schemas.microsoft.com/office/drawing/2014/main" id="{EAC591D2-D9C7-455F-B378-1F50F6C36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375788</xdr:colOff>
      <xdr:row>109</xdr:row>
      <xdr:rowOff>107997</xdr:rowOff>
    </xdr:from>
    <xdr:to>
      <xdr:col>21</xdr:col>
      <xdr:colOff>312821</xdr:colOff>
      <xdr:row>122</xdr:row>
      <xdr:rowOff>13177</xdr:rowOff>
    </xdr:to>
    <xdr:graphicFrame macro="">
      <xdr:nvGraphicFramePr>
        <xdr:cNvPr id="36" name="Chart 35">
          <a:extLst>
            <a:ext uri="{FF2B5EF4-FFF2-40B4-BE49-F238E27FC236}">
              <a16:creationId xmlns:a16="http://schemas.microsoft.com/office/drawing/2014/main" id="{88787453-BE5B-4358-B64D-4E9A7F446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200527</xdr:colOff>
      <xdr:row>125</xdr:row>
      <xdr:rowOff>20052</xdr:rowOff>
    </xdr:from>
    <xdr:to>
      <xdr:col>16</xdr:col>
      <xdr:colOff>50133</xdr:colOff>
      <xdr:row>128</xdr:row>
      <xdr:rowOff>20052</xdr:rowOff>
    </xdr:to>
    <xdr:sp macro="" textlink="">
      <xdr:nvSpPr>
        <xdr:cNvPr id="37" name="Rectangle: Rounded Corners 36">
          <a:extLst>
            <a:ext uri="{FF2B5EF4-FFF2-40B4-BE49-F238E27FC236}">
              <a16:creationId xmlns:a16="http://schemas.microsoft.com/office/drawing/2014/main" id="{3FC752B0-3AD9-5621-1C1A-F76A3FF107F5}"/>
            </a:ext>
          </a:extLst>
        </xdr:cNvPr>
        <xdr:cNvSpPr/>
      </xdr:nvSpPr>
      <xdr:spPr>
        <a:xfrm>
          <a:off x="5093369" y="22579263"/>
          <a:ext cx="4742448" cy="541421"/>
        </a:xfrm>
        <a:prstGeom prst="roundRect">
          <a:avLst/>
        </a:prstGeom>
        <a:solidFill>
          <a:srgbClr val="76E3FF"/>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latin typeface="Times New Roman" panose="02020603050405020304" pitchFamily="18" charset="0"/>
              <a:cs typeface="Times New Roman" panose="02020603050405020304" pitchFamily="18" charset="0"/>
            </a:rPr>
            <a:t>Customer Location And</a:t>
          </a:r>
          <a:r>
            <a:rPr lang="en-IN" sz="2000" b="1" baseline="0">
              <a:solidFill>
                <a:schemeClr val="tx1"/>
              </a:solidFill>
              <a:latin typeface="Times New Roman" panose="02020603050405020304" pitchFamily="18" charset="0"/>
              <a:cs typeface="Times New Roman" panose="02020603050405020304" pitchFamily="18" charset="0"/>
            </a:rPr>
            <a:t> Escalation Level</a:t>
          </a:r>
          <a:endParaRPr lang="en-IN" sz="20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editAs="oneCell">
    <xdr:from>
      <xdr:col>9</xdr:col>
      <xdr:colOff>130343</xdr:colOff>
      <xdr:row>130</xdr:row>
      <xdr:rowOff>5214</xdr:rowOff>
    </xdr:from>
    <xdr:to>
      <xdr:col>12</xdr:col>
      <xdr:colOff>124327</xdr:colOff>
      <xdr:row>144</xdr:row>
      <xdr:rowOff>59857</xdr:rowOff>
    </xdr:to>
    <mc:AlternateContent xmlns:mc="http://schemas.openxmlformats.org/markup-compatibility/2006" xmlns:a14="http://schemas.microsoft.com/office/drawing/2010/main">
      <mc:Choice Requires="a14">
        <xdr:graphicFrame macro="">
          <xdr:nvGraphicFramePr>
            <xdr:cNvPr id="38" name="Customer Location 1">
              <a:extLst>
                <a:ext uri="{FF2B5EF4-FFF2-40B4-BE49-F238E27FC236}">
                  <a16:creationId xmlns:a16="http://schemas.microsoft.com/office/drawing/2014/main" id="{87F3744D-8FC0-4CCE-98F1-305F23D5D546}"/>
                </a:ext>
              </a:extLst>
            </xdr:cNvPr>
            <xdr:cNvGraphicFramePr/>
          </xdr:nvGraphicFramePr>
          <xdr:xfrm>
            <a:off x="0" y="0"/>
            <a:ext cx="0" cy="0"/>
          </xdr:xfrm>
          <a:graphic>
            <a:graphicData uri="http://schemas.microsoft.com/office/drawing/2010/slicer">
              <sle:slicer xmlns:sle="http://schemas.microsoft.com/office/drawing/2010/slicer" name="Customer Location 1"/>
            </a:graphicData>
          </a:graphic>
        </xdr:graphicFrame>
      </mc:Choice>
      <mc:Fallback xmlns="">
        <xdr:sp macro="" textlink="">
          <xdr:nvSpPr>
            <xdr:cNvPr id="0" name=""/>
            <xdr:cNvSpPr>
              <a:spLocks noTextEdit="1"/>
            </xdr:cNvSpPr>
          </xdr:nvSpPr>
          <xdr:spPr>
            <a:xfrm>
              <a:off x="5634790" y="23466793"/>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215365</xdr:colOff>
      <xdr:row>129</xdr:row>
      <xdr:rowOff>160422</xdr:rowOff>
    </xdr:from>
    <xdr:to>
      <xdr:col>15</xdr:col>
      <xdr:colOff>209349</xdr:colOff>
      <xdr:row>144</xdr:row>
      <xdr:rowOff>34591</xdr:rowOff>
    </xdr:to>
    <mc:AlternateContent xmlns:mc="http://schemas.openxmlformats.org/markup-compatibility/2006" xmlns:a14="http://schemas.microsoft.com/office/drawing/2010/main">
      <mc:Choice Requires="a14">
        <xdr:graphicFrame macro="">
          <xdr:nvGraphicFramePr>
            <xdr:cNvPr id="39" name="Escalation Level 1">
              <a:extLst>
                <a:ext uri="{FF2B5EF4-FFF2-40B4-BE49-F238E27FC236}">
                  <a16:creationId xmlns:a16="http://schemas.microsoft.com/office/drawing/2014/main" id="{30754CB1-D98B-4BBC-A1F7-B273F5DE84A9}"/>
                </a:ext>
              </a:extLst>
            </xdr:cNvPr>
            <xdr:cNvGraphicFramePr/>
          </xdr:nvGraphicFramePr>
          <xdr:xfrm>
            <a:off x="0" y="0"/>
            <a:ext cx="0" cy="0"/>
          </xdr:xfrm>
          <a:graphic>
            <a:graphicData uri="http://schemas.microsoft.com/office/drawing/2010/slicer">
              <sle:slicer xmlns:sle="http://schemas.microsoft.com/office/drawing/2010/slicer" name="Escalation Level 1"/>
            </a:graphicData>
          </a:graphic>
        </xdr:graphicFrame>
      </mc:Choice>
      <mc:Fallback xmlns="">
        <xdr:sp macro="" textlink="">
          <xdr:nvSpPr>
            <xdr:cNvPr id="0" name=""/>
            <xdr:cNvSpPr>
              <a:spLocks noTextEdit="1"/>
            </xdr:cNvSpPr>
          </xdr:nvSpPr>
          <xdr:spPr>
            <a:xfrm>
              <a:off x="7554628" y="23441527"/>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210553</xdr:colOff>
      <xdr:row>146</xdr:row>
      <xdr:rowOff>60158</xdr:rowOff>
    </xdr:from>
    <xdr:to>
      <xdr:col>17</xdr:col>
      <xdr:colOff>80211</xdr:colOff>
      <xdr:row>149</xdr:row>
      <xdr:rowOff>140369</xdr:rowOff>
    </xdr:to>
    <xdr:sp macro="" textlink="">
      <xdr:nvSpPr>
        <xdr:cNvPr id="40" name="Rectangle: Rounded Corners 39">
          <a:extLst>
            <a:ext uri="{FF2B5EF4-FFF2-40B4-BE49-F238E27FC236}">
              <a16:creationId xmlns:a16="http://schemas.microsoft.com/office/drawing/2014/main" id="{F4691CB2-0D50-1FB2-A9BB-A8764D58FD4C}"/>
            </a:ext>
          </a:extLst>
        </xdr:cNvPr>
        <xdr:cNvSpPr/>
      </xdr:nvSpPr>
      <xdr:spPr>
        <a:xfrm>
          <a:off x="4491790" y="26409316"/>
          <a:ext cx="5985710" cy="621632"/>
        </a:xfrm>
        <a:prstGeom prst="roundRect">
          <a:avLst/>
        </a:prstGeom>
        <a:solidFill>
          <a:srgbClr val="60A500"/>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latin typeface="Times New Roman" panose="02020603050405020304" pitchFamily="18" charset="0"/>
              <a:cs typeface="Times New Roman" panose="02020603050405020304" pitchFamily="18" charset="0"/>
            </a:rPr>
            <a:t>PRIORITY</a:t>
          </a:r>
          <a:r>
            <a:rPr lang="en-IN" sz="2000" b="1" baseline="0">
              <a:solidFill>
                <a:schemeClr val="tx1"/>
              </a:solidFill>
              <a:latin typeface="Times New Roman" panose="02020603050405020304" pitchFamily="18" charset="0"/>
              <a:cs typeface="Times New Roman" panose="02020603050405020304" pitchFamily="18" charset="0"/>
            </a:rPr>
            <a:t> LEVEL BASED ON RESPONSE TIME</a:t>
          </a:r>
          <a:endParaRPr lang="en-IN" sz="20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10027</xdr:colOff>
      <xdr:row>151</xdr:row>
      <xdr:rowOff>50130</xdr:rowOff>
    </xdr:from>
    <xdr:to>
      <xdr:col>16</xdr:col>
      <xdr:colOff>541421</xdr:colOff>
      <xdr:row>167</xdr:row>
      <xdr:rowOff>60159</xdr:rowOff>
    </xdr:to>
    <xdr:graphicFrame macro="">
      <xdr:nvGraphicFramePr>
        <xdr:cNvPr id="41" name="Chart 40">
          <a:extLst>
            <a:ext uri="{FF2B5EF4-FFF2-40B4-BE49-F238E27FC236}">
              <a16:creationId xmlns:a16="http://schemas.microsoft.com/office/drawing/2014/main" id="{D588311D-5329-4ED3-B060-48C266E97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9</xdr:col>
      <xdr:colOff>260682</xdr:colOff>
      <xdr:row>173</xdr:row>
      <xdr:rowOff>33288</xdr:rowOff>
    </xdr:from>
    <xdr:to>
      <xdr:col>12</xdr:col>
      <xdr:colOff>60157</xdr:colOff>
      <xdr:row>186</xdr:row>
      <xdr:rowOff>79810</xdr:rowOff>
    </xdr:to>
    <mc:AlternateContent xmlns:mc="http://schemas.openxmlformats.org/markup-compatibility/2006" xmlns:a14="http://schemas.microsoft.com/office/drawing/2010/main">
      <mc:Choice Requires="a14">
        <xdr:graphicFrame macro="">
          <xdr:nvGraphicFramePr>
            <xdr:cNvPr id="42" name="Priority Level 1">
              <a:extLst>
                <a:ext uri="{FF2B5EF4-FFF2-40B4-BE49-F238E27FC236}">
                  <a16:creationId xmlns:a16="http://schemas.microsoft.com/office/drawing/2014/main" id="{E585E0D0-BB62-4A61-895B-B566AAD37114}"/>
                </a:ext>
              </a:extLst>
            </xdr:cNvPr>
            <xdr:cNvGraphicFramePr/>
          </xdr:nvGraphicFramePr>
          <xdr:xfrm>
            <a:off x="0" y="0"/>
            <a:ext cx="0" cy="0"/>
          </xdr:xfrm>
          <a:graphic>
            <a:graphicData uri="http://schemas.microsoft.com/office/drawing/2010/slicer">
              <sle:slicer xmlns:sle="http://schemas.microsoft.com/office/drawing/2010/slicer" name="Priority Level 1"/>
            </a:graphicData>
          </a:graphic>
        </xdr:graphicFrame>
      </mc:Choice>
      <mc:Fallback xmlns="">
        <xdr:sp macro="" textlink="">
          <xdr:nvSpPr>
            <xdr:cNvPr id="0" name=""/>
            <xdr:cNvSpPr>
              <a:spLocks noTextEdit="1"/>
            </xdr:cNvSpPr>
          </xdr:nvSpPr>
          <xdr:spPr>
            <a:xfrm>
              <a:off x="5765129" y="31255235"/>
              <a:ext cx="1634291" cy="2392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91039</xdr:colOff>
      <xdr:row>173</xdr:row>
      <xdr:rowOff>20053</xdr:rowOff>
    </xdr:from>
    <xdr:to>
      <xdr:col>15</xdr:col>
      <xdr:colOff>46923</xdr:colOff>
      <xdr:row>186</xdr:row>
      <xdr:rowOff>66575</xdr:rowOff>
    </xdr:to>
    <mc:AlternateContent xmlns:mc="http://schemas.openxmlformats.org/markup-compatibility/2006" xmlns:a14="http://schemas.microsoft.com/office/drawing/2010/main">
      <mc:Choice Requires="a14">
        <xdr:graphicFrame macro="">
          <xdr:nvGraphicFramePr>
            <xdr:cNvPr id="43" name="Response Time (hrs) 2">
              <a:extLst>
                <a:ext uri="{FF2B5EF4-FFF2-40B4-BE49-F238E27FC236}">
                  <a16:creationId xmlns:a16="http://schemas.microsoft.com/office/drawing/2014/main" id="{A5F3EB6B-EE95-46C1-B32D-0C2218860658}"/>
                </a:ext>
              </a:extLst>
            </xdr:cNvPr>
            <xdr:cNvGraphicFramePr/>
          </xdr:nvGraphicFramePr>
          <xdr:xfrm>
            <a:off x="0" y="0"/>
            <a:ext cx="0" cy="0"/>
          </xdr:xfrm>
          <a:graphic>
            <a:graphicData uri="http://schemas.microsoft.com/office/drawing/2010/slicer">
              <sle:slicer xmlns:sle="http://schemas.microsoft.com/office/drawing/2010/slicer" name="Response Time (hrs) 2"/>
            </a:graphicData>
          </a:graphic>
        </xdr:graphicFrame>
      </mc:Choice>
      <mc:Fallback xmlns="">
        <xdr:sp macro="" textlink="">
          <xdr:nvSpPr>
            <xdr:cNvPr id="0" name=""/>
            <xdr:cNvSpPr>
              <a:spLocks noTextEdit="1"/>
            </xdr:cNvSpPr>
          </xdr:nvSpPr>
          <xdr:spPr>
            <a:xfrm>
              <a:off x="7430302" y="31242000"/>
              <a:ext cx="1790700" cy="2392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80212</xdr:colOff>
      <xdr:row>169</xdr:row>
      <xdr:rowOff>60158</xdr:rowOff>
    </xdr:from>
    <xdr:to>
      <xdr:col>16</xdr:col>
      <xdr:colOff>531395</xdr:colOff>
      <xdr:row>172</xdr:row>
      <xdr:rowOff>70185</xdr:rowOff>
    </xdr:to>
    <xdr:sp macro="" textlink="">
      <xdr:nvSpPr>
        <xdr:cNvPr id="44" name="Rectangle: Rounded Corners 43">
          <a:extLst>
            <a:ext uri="{FF2B5EF4-FFF2-40B4-BE49-F238E27FC236}">
              <a16:creationId xmlns:a16="http://schemas.microsoft.com/office/drawing/2014/main" id="{3D18425B-9317-3E3C-DDF3-7B624DEC0EA6}"/>
            </a:ext>
          </a:extLst>
        </xdr:cNvPr>
        <xdr:cNvSpPr/>
      </xdr:nvSpPr>
      <xdr:spPr>
        <a:xfrm>
          <a:off x="4361449" y="30560211"/>
          <a:ext cx="5955630" cy="551448"/>
        </a:xfrm>
        <a:prstGeom prst="roundRect">
          <a:avLst/>
        </a:prstGeom>
        <a:solidFill>
          <a:srgbClr val="76E3FF"/>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2000" b="1">
              <a:solidFill>
                <a:schemeClr val="tx1"/>
              </a:solidFill>
              <a:effectLst/>
              <a:latin typeface="Times New Roman" panose="02020603050405020304" pitchFamily="18" charset="0"/>
              <a:ea typeface="+mn-ea"/>
              <a:cs typeface="Times New Roman" panose="02020603050405020304" pitchFamily="18" charset="0"/>
            </a:rPr>
            <a:t>PRIORITY</a:t>
          </a:r>
          <a:r>
            <a:rPr lang="en-IN" sz="2000" b="1" baseline="0">
              <a:solidFill>
                <a:schemeClr val="tx1"/>
              </a:solidFill>
              <a:effectLst/>
              <a:latin typeface="Times New Roman" panose="02020603050405020304" pitchFamily="18" charset="0"/>
              <a:ea typeface="+mn-ea"/>
              <a:cs typeface="Times New Roman" panose="02020603050405020304" pitchFamily="18" charset="0"/>
            </a:rPr>
            <a:t> LEVEL BASED ON RESPONSE TIME</a:t>
          </a:r>
          <a:endParaRPr lang="en-IN" sz="2000" b="1">
            <a:solidFill>
              <a:schemeClr val="tx1"/>
            </a:solidFill>
            <a:effectLst/>
            <a:latin typeface="Times New Roman" panose="02020603050405020304" pitchFamily="18" charset="0"/>
            <a:cs typeface="Times New Roman" panose="02020603050405020304" pitchFamily="18" charset="0"/>
          </a:endParaRPr>
        </a:p>
        <a:p>
          <a:pPr algn="l"/>
          <a:endParaRPr lang="en-IN" sz="1100"/>
        </a:p>
      </xdr:txBody>
    </xdr:sp>
    <xdr:clientData/>
  </xdr:twoCellAnchor>
  <xdr:twoCellAnchor>
    <xdr:from>
      <xdr:col>7</xdr:col>
      <xdr:colOff>360947</xdr:colOff>
      <xdr:row>189</xdr:row>
      <xdr:rowOff>1</xdr:rowOff>
    </xdr:from>
    <xdr:to>
      <xdr:col>16</xdr:col>
      <xdr:colOff>330869</xdr:colOff>
      <xdr:row>193</xdr:row>
      <xdr:rowOff>70184</xdr:rowOff>
    </xdr:to>
    <xdr:sp macro="" textlink="">
      <xdr:nvSpPr>
        <xdr:cNvPr id="45" name="Rectangle: Rounded Corners 44">
          <a:extLst>
            <a:ext uri="{FF2B5EF4-FFF2-40B4-BE49-F238E27FC236}">
              <a16:creationId xmlns:a16="http://schemas.microsoft.com/office/drawing/2014/main" id="{9B3EF0A6-1DD4-58B1-32F5-28AF3C33BB86}"/>
            </a:ext>
          </a:extLst>
        </xdr:cNvPr>
        <xdr:cNvSpPr/>
      </xdr:nvSpPr>
      <xdr:spPr>
        <a:xfrm>
          <a:off x="4642184" y="34109527"/>
          <a:ext cx="5474369" cy="792078"/>
        </a:xfrm>
        <a:prstGeom prst="roundRect">
          <a:avLst/>
        </a:prstGeom>
        <a:solidFill>
          <a:srgbClr val="60A500"/>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i="0" u="none" strike="noStrike">
              <a:solidFill>
                <a:schemeClr val="tx1"/>
              </a:solidFill>
              <a:effectLst/>
              <a:latin typeface="Times New Roman" panose="02020603050405020304" pitchFamily="18" charset="0"/>
              <a:ea typeface="+mn-ea"/>
              <a:cs typeface="Times New Roman" panose="02020603050405020304" pitchFamily="18" charset="0"/>
            </a:rPr>
            <a:t>TOP 3 COMMUNICATION</a:t>
          </a:r>
          <a:r>
            <a:rPr lang="en-IN" sz="2000" b="1" i="0" u="none" strike="noStrike" baseline="0">
              <a:solidFill>
                <a:schemeClr val="tx1"/>
              </a:solidFill>
              <a:effectLst/>
              <a:latin typeface="Times New Roman" panose="02020603050405020304" pitchFamily="18" charset="0"/>
              <a:ea typeface="+mn-ea"/>
              <a:cs typeface="Times New Roman" panose="02020603050405020304" pitchFamily="18" charset="0"/>
            </a:rPr>
            <a:t> CHANELS BASED ON RESPONSE TIME</a:t>
          </a:r>
          <a:endParaRPr lang="en-IN" sz="20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358083</xdr:colOff>
      <xdr:row>194</xdr:row>
      <xdr:rowOff>184198</xdr:rowOff>
    </xdr:from>
    <xdr:to>
      <xdr:col>18</xdr:col>
      <xdr:colOff>177609</xdr:colOff>
      <xdr:row>212</xdr:row>
      <xdr:rowOff>139510</xdr:rowOff>
    </xdr:to>
    <xdr:graphicFrame macro="">
      <xdr:nvGraphicFramePr>
        <xdr:cNvPr id="46" name="Chart 45">
          <a:extLst>
            <a:ext uri="{FF2B5EF4-FFF2-40B4-BE49-F238E27FC236}">
              <a16:creationId xmlns:a16="http://schemas.microsoft.com/office/drawing/2014/main" id="{8E9F4F85-7B38-4F23-867B-27CA02FB3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411079</xdr:colOff>
      <xdr:row>215</xdr:row>
      <xdr:rowOff>150393</xdr:rowOff>
    </xdr:from>
    <xdr:to>
      <xdr:col>17</xdr:col>
      <xdr:colOff>481263</xdr:colOff>
      <xdr:row>218</xdr:row>
      <xdr:rowOff>50130</xdr:rowOff>
    </xdr:to>
    <xdr:sp macro="" textlink="">
      <xdr:nvSpPr>
        <xdr:cNvPr id="47" name="Rectangle: Rounded Corners 46">
          <a:extLst>
            <a:ext uri="{FF2B5EF4-FFF2-40B4-BE49-F238E27FC236}">
              <a16:creationId xmlns:a16="http://schemas.microsoft.com/office/drawing/2014/main" id="{201C8225-8E3D-7EBB-A579-C24F2055E464}"/>
            </a:ext>
          </a:extLst>
        </xdr:cNvPr>
        <xdr:cNvSpPr/>
      </xdr:nvSpPr>
      <xdr:spPr>
        <a:xfrm>
          <a:off x="3469105" y="38952235"/>
          <a:ext cx="7409447" cy="441158"/>
        </a:xfrm>
        <a:prstGeom prst="roundRect">
          <a:avLst/>
        </a:prstGeom>
        <a:solidFill>
          <a:srgbClr val="76E3FF"/>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1800" b="0" i="0" baseline="0">
              <a:solidFill>
                <a:schemeClr val="tx1"/>
              </a:solidFill>
              <a:effectLst>
                <a:outerShdw blurRad="50800" dist="38100" dir="5400000" algn="t" rotWithShape="0">
                  <a:srgbClr val="000000">
                    <a:alpha val="40000"/>
                  </a:srgbClr>
                </a:outerShdw>
              </a:effectLst>
              <a:latin typeface="Times New Roman" panose="02020603050405020304" pitchFamily="18" charset="0"/>
              <a:ea typeface="+mn-ea"/>
              <a:cs typeface="Times New Roman" panose="02020603050405020304" pitchFamily="18" charset="0"/>
            </a:rPr>
            <a:t>TOP 3 COMMUNICATION CHANELS BASED ON RESPONSE TIME</a:t>
          </a:r>
          <a:endParaRPr lang="en-IN" sz="1800" b="0">
            <a:solidFill>
              <a:schemeClr val="tx1"/>
            </a:solidFill>
            <a:effectLst/>
            <a:latin typeface="Times New Roman" panose="02020603050405020304" pitchFamily="18" charset="0"/>
            <a:cs typeface="Times New Roman" panose="02020603050405020304" pitchFamily="18" charset="0"/>
          </a:endParaRPr>
        </a:p>
        <a:p>
          <a:pPr algn="l"/>
          <a:endParaRPr lang="en-IN" sz="1100"/>
        </a:p>
      </xdr:txBody>
    </xdr:sp>
    <xdr:clientData/>
  </xdr:twoCellAnchor>
  <xdr:twoCellAnchor editAs="oneCell">
    <xdr:from>
      <xdr:col>9</xdr:col>
      <xdr:colOff>37300</xdr:colOff>
      <xdr:row>219</xdr:row>
      <xdr:rowOff>100260</xdr:rowOff>
    </xdr:from>
    <xdr:to>
      <xdr:col>11</xdr:col>
      <xdr:colOff>543829</xdr:colOff>
      <xdr:row>232</xdr:row>
      <xdr:rowOff>62962</xdr:rowOff>
    </xdr:to>
    <mc:AlternateContent xmlns:mc="http://schemas.openxmlformats.org/markup-compatibility/2006" xmlns:a14="http://schemas.microsoft.com/office/drawing/2010/main">
      <mc:Choice Requires="a14">
        <xdr:graphicFrame macro="">
          <xdr:nvGraphicFramePr>
            <xdr:cNvPr id="48" name="Communication Channel 1">
              <a:extLst>
                <a:ext uri="{FF2B5EF4-FFF2-40B4-BE49-F238E27FC236}">
                  <a16:creationId xmlns:a16="http://schemas.microsoft.com/office/drawing/2014/main" id="{9BA0F2E7-F84B-4F8F-AD98-8E1894F48DBE}"/>
                </a:ext>
              </a:extLst>
            </xdr:cNvPr>
            <xdr:cNvGraphicFramePr/>
          </xdr:nvGraphicFramePr>
          <xdr:xfrm>
            <a:off x="0" y="0"/>
            <a:ext cx="0" cy="0"/>
          </xdr:xfrm>
          <a:graphic>
            <a:graphicData uri="http://schemas.microsoft.com/office/drawing/2010/slicer">
              <sle:slicer xmlns:sle="http://schemas.microsoft.com/office/drawing/2010/slicer" name="Communication Channel 1"/>
            </a:graphicData>
          </a:graphic>
        </xdr:graphicFrame>
      </mc:Choice>
      <mc:Fallback xmlns="">
        <xdr:sp macro="" textlink="">
          <xdr:nvSpPr>
            <xdr:cNvPr id="0" name=""/>
            <xdr:cNvSpPr>
              <a:spLocks noTextEdit="1"/>
            </xdr:cNvSpPr>
          </xdr:nvSpPr>
          <xdr:spPr>
            <a:xfrm>
              <a:off x="5523700" y="40627774"/>
              <a:ext cx="1725729" cy="2368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33689</xdr:colOff>
      <xdr:row>219</xdr:row>
      <xdr:rowOff>107880</xdr:rowOff>
    </xdr:from>
    <xdr:to>
      <xdr:col>14</xdr:col>
      <xdr:colOff>479258</xdr:colOff>
      <xdr:row>232</xdr:row>
      <xdr:rowOff>47722</xdr:rowOff>
    </xdr:to>
    <mc:AlternateContent xmlns:mc="http://schemas.openxmlformats.org/markup-compatibility/2006" xmlns:a14="http://schemas.microsoft.com/office/drawing/2010/main">
      <mc:Choice Requires="a14">
        <xdr:graphicFrame macro="">
          <xdr:nvGraphicFramePr>
            <xdr:cNvPr id="49" name="Response Time (hrs) 3">
              <a:extLst>
                <a:ext uri="{FF2B5EF4-FFF2-40B4-BE49-F238E27FC236}">
                  <a16:creationId xmlns:a16="http://schemas.microsoft.com/office/drawing/2014/main" id="{3BC40B1B-CC64-4AF9-ADCD-5EB427C0D360}"/>
                </a:ext>
              </a:extLst>
            </xdr:cNvPr>
            <xdr:cNvGraphicFramePr/>
          </xdr:nvGraphicFramePr>
          <xdr:xfrm>
            <a:off x="0" y="0"/>
            <a:ext cx="0" cy="0"/>
          </xdr:xfrm>
          <a:graphic>
            <a:graphicData uri="http://schemas.microsoft.com/office/drawing/2010/slicer">
              <sle:slicer xmlns:sle="http://schemas.microsoft.com/office/drawing/2010/slicer" name="Response Time (hrs) 3"/>
            </a:graphicData>
          </a:graphic>
        </xdr:graphicFrame>
      </mc:Choice>
      <mc:Fallback xmlns="">
        <xdr:sp macro="" textlink="">
          <xdr:nvSpPr>
            <xdr:cNvPr id="0" name=""/>
            <xdr:cNvSpPr>
              <a:spLocks noTextEdit="1"/>
            </xdr:cNvSpPr>
          </xdr:nvSpPr>
          <xdr:spPr>
            <a:xfrm>
              <a:off x="7348889" y="40635394"/>
              <a:ext cx="1664769" cy="2345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571499</xdr:colOff>
      <xdr:row>239</xdr:row>
      <xdr:rowOff>90236</xdr:rowOff>
    </xdr:from>
    <xdr:to>
      <xdr:col>16</xdr:col>
      <xdr:colOff>330868</xdr:colOff>
      <xdr:row>257</xdr:row>
      <xdr:rowOff>90236</xdr:rowOff>
    </xdr:to>
    <mc:AlternateContent xmlns:mc="http://schemas.openxmlformats.org/markup-compatibility/2006">
      <mc:Choice xmlns:cx2="http://schemas.microsoft.com/office/drawing/2015/10/21/chartex" Requires="cx2">
        <xdr:graphicFrame macro="">
          <xdr:nvGraphicFramePr>
            <xdr:cNvPr id="50" name="Chart 49">
              <a:extLst>
                <a:ext uri="{FF2B5EF4-FFF2-40B4-BE49-F238E27FC236}">
                  <a16:creationId xmlns:a16="http://schemas.microsoft.com/office/drawing/2014/main" id="{ADF16197-953A-425E-A8CC-2518C32829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4229099" y="43798556"/>
              <a:ext cx="5855369" cy="3291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120316</xdr:colOff>
      <xdr:row>234</xdr:row>
      <xdr:rowOff>70184</xdr:rowOff>
    </xdr:from>
    <xdr:to>
      <xdr:col>16</xdr:col>
      <xdr:colOff>150396</xdr:colOff>
      <xdr:row>237</xdr:row>
      <xdr:rowOff>170447</xdr:rowOff>
    </xdr:to>
    <xdr:sp macro="" textlink="">
      <xdr:nvSpPr>
        <xdr:cNvPr id="51" name="Rectangle: Rounded Corners 50">
          <a:extLst>
            <a:ext uri="{FF2B5EF4-FFF2-40B4-BE49-F238E27FC236}">
              <a16:creationId xmlns:a16="http://schemas.microsoft.com/office/drawing/2014/main" id="{9D6393FD-E5F6-3D54-5530-F95397F30050}"/>
            </a:ext>
          </a:extLst>
        </xdr:cNvPr>
        <xdr:cNvSpPr/>
      </xdr:nvSpPr>
      <xdr:spPr>
        <a:xfrm>
          <a:off x="4401553" y="42301026"/>
          <a:ext cx="5534527" cy="641684"/>
        </a:xfrm>
        <a:prstGeom prst="roundRect">
          <a:avLst/>
        </a:prstGeom>
        <a:solidFill>
          <a:srgbClr val="60A500"/>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i="0" u="none" strike="noStrike">
              <a:solidFill>
                <a:schemeClr val="tx1"/>
              </a:solidFill>
              <a:effectLst/>
              <a:latin typeface="Times New Roman" panose="02020603050405020304" pitchFamily="18" charset="0"/>
              <a:ea typeface="+mn-ea"/>
              <a:cs typeface="Times New Roman" panose="02020603050405020304" pitchFamily="18" charset="0"/>
            </a:rPr>
            <a:t>CUSTOMER ID  BASED ON AGENT RATING</a:t>
          </a:r>
          <a:r>
            <a:rPr lang="en-IN" sz="2000" b="1">
              <a:solidFill>
                <a:schemeClr val="tx1"/>
              </a:solidFill>
              <a:latin typeface="Times New Roman" panose="02020603050405020304" pitchFamily="18" charset="0"/>
              <a:cs typeface="Times New Roman" panose="02020603050405020304" pitchFamily="18" charset="0"/>
            </a:rPr>
            <a:t> </a:t>
          </a:r>
        </a:p>
      </xdr:txBody>
    </xdr:sp>
    <xdr:clientData/>
  </xdr:twoCellAnchor>
  <xdr:twoCellAnchor>
    <xdr:from>
      <xdr:col>7</xdr:col>
      <xdr:colOff>170446</xdr:colOff>
      <xdr:row>259</xdr:row>
      <xdr:rowOff>150395</xdr:rowOff>
    </xdr:from>
    <xdr:to>
      <xdr:col>16</xdr:col>
      <xdr:colOff>230605</xdr:colOff>
      <xdr:row>262</xdr:row>
      <xdr:rowOff>160421</xdr:rowOff>
    </xdr:to>
    <xdr:sp macro="" textlink="">
      <xdr:nvSpPr>
        <xdr:cNvPr id="52" name="Rectangle: Rounded Corners 51">
          <a:extLst>
            <a:ext uri="{FF2B5EF4-FFF2-40B4-BE49-F238E27FC236}">
              <a16:creationId xmlns:a16="http://schemas.microsoft.com/office/drawing/2014/main" id="{7E21195A-7605-484C-5660-9382C7032E9E}"/>
            </a:ext>
          </a:extLst>
        </xdr:cNvPr>
        <xdr:cNvSpPr/>
      </xdr:nvSpPr>
      <xdr:spPr>
        <a:xfrm>
          <a:off x="4451683" y="46893079"/>
          <a:ext cx="5564606" cy="551447"/>
        </a:xfrm>
        <a:prstGeom prst="roundRect">
          <a:avLst/>
        </a:prstGeom>
        <a:solidFill>
          <a:srgbClr val="76E3FF"/>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i="0" u="none" strike="noStrike">
              <a:solidFill>
                <a:schemeClr val="tx1"/>
              </a:solidFill>
              <a:effectLst/>
              <a:latin typeface="Times New Roman" panose="02020603050405020304" pitchFamily="18" charset="0"/>
              <a:ea typeface="+mn-ea"/>
              <a:cs typeface="Times New Roman" panose="02020603050405020304" pitchFamily="18" charset="0"/>
            </a:rPr>
            <a:t>CUSTOMER ID  BASED ON AGENT RATING</a:t>
          </a:r>
          <a:r>
            <a:rPr lang="en-IN" sz="2000" b="1">
              <a:solidFill>
                <a:schemeClr val="tx1"/>
              </a:solidFill>
              <a:latin typeface="Times New Roman" panose="02020603050405020304" pitchFamily="18" charset="0"/>
              <a:cs typeface="Times New Roman" panose="02020603050405020304" pitchFamily="18" charset="0"/>
            </a:rPr>
            <a:t> </a:t>
          </a:r>
        </a:p>
      </xdr:txBody>
    </xdr:sp>
    <xdr:clientData/>
  </xdr:twoCellAnchor>
  <xdr:twoCellAnchor editAs="oneCell">
    <xdr:from>
      <xdr:col>9</xdr:col>
      <xdr:colOff>130341</xdr:colOff>
      <xdr:row>263</xdr:row>
      <xdr:rowOff>100263</xdr:rowOff>
    </xdr:from>
    <xdr:to>
      <xdr:col>12</xdr:col>
      <xdr:colOff>124325</xdr:colOff>
      <xdr:row>277</xdr:row>
      <xdr:rowOff>154906</xdr:rowOff>
    </xdr:to>
    <mc:AlternateContent xmlns:mc="http://schemas.openxmlformats.org/markup-compatibility/2006" xmlns:a14="http://schemas.microsoft.com/office/drawing/2010/main">
      <mc:Choice Requires="a14">
        <xdr:graphicFrame macro="">
          <xdr:nvGraphicFramePr>
            <xdr:cNvPr id="53" name="Customer ID 1">
              <a:extLst>
                <a:ext uri="{FF2B5EF4-FFF2-40B4-BE49-F238E27FC236}">
                  <a16:creationId xmlns:a16="http://schemas.microsoft.com/office/drawing/2014/main" id="{15504846-4B4B-48B3-8876-384F8243653C}"/>
                </a:ext>
              </a:extLst>
            </xdr:cNvPr>
            <xdr:cNvGraphicFramePr/>
          </xdr:nvGraphicFramePr>
          <xdr:xfrm>
            <a:off x="0" y="0"/>
            <a:ext cx="0" cy="0"/>
          </xdr:xfrm>
          <a:graphic>
            <a:graphicData uri="http://schemas.microsoft.com/office/drawing/2010/slicer">
              <sle:slicer xmlns:sle="http://schemas.microsoft.com/office/drawing/2010/slicer" name="Customer ID 1"/>
            </a:graphicData>
          </a:graphic>
        </xdr:graphicFrame>
      </mc:Choice>
      <mc:Fallback xmlns="">
        <xdr:sp macro="" textlink="">
          <xdr:nvSpPr>
            <xdr:cNvPr id="0" name=""/>
            <xdr:cNvSpPr>
              <a:spLocks noTextEdit="1"/>
            </xdr:cNvSpPr>
          </xdr:nvSpPr>
          <xdr:spPr>
            <a:xfrm>
              <a:off x="5616741" y="48770292"/>
              <a:ext cx="1822784" cy="2645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222182</xdr:colOff>
      <xdr:row>263</xdr:row>
      <xdr:rowOff>100263</xdr:rowOff>
    </xdr:from>
    <xdr:to>
      <xdr:col>15</xdr:col>
      <xdr:colOff>216166</xdr:colOff>
      <xdr:row>277</xdr:row>
      <xdr:rowOff>154906</xdr:rowOff>
    </xdr:to>
    <mc:AlternateContent xmlns:mc="http://schemas.openxmlformats.org/markup-compatibility/2006" xmlns:a14="http://schemas.microsoft.com/office/drawing/2010/main">
      <mc:Choice Requires="a14">
        <xdr:graphicFrame macro="">
          <xdr:nvGraphicFramePr>
            <xdr:cNvPr id="54" name="Agent Rating 3">
              <a:extLst>
                <a:ext uri="{FF2B5EF4-FFF2-40B4-BE49-F238E27FC236}">
                  <a16:creationId xmlns:a16="http://schemas.microsoft.com/office/drawing/2014/main" id="{79415C92-0514-45A3-B1CC-39125CB7D9D4}"/>
                </a:ext>
              </a:extLst>
            </xdr:cNvPr>
            <xdr:cNvGraphicFramePr/>
          </xdr:nvGraphicFramePr>
          <xdr:xfrm>
            <a:off x="0" y="0"/>
            <a:ext cx="0" cy="0"/>
          </xdr:xfrm>
          <a:graphic>
            <a:graphicData uri="http://schemas.microsoft.com/office/drawing/2010/slicer">
              <sle:slicer xmlns:sle="http://schemas.microsoft.com/office/drawing/2010/slicer" name="Agent Rating 3"/>
            </a:graphicData>
          </a:graphic>
        </xdr:graphicFrame>
      </mc:Choice>
      <mc:Fallback xmlns="">
        <xdr:sp macro="" textlink="">
          <xdr:nvSpPr>
            <xdr:cNvPr id="0" name=""/>
            <xdr:cNvSpPr>
              <a:spLocks noTextEdit="1"/>
            </xdr:cNvSpPr>
          </xdr:nvSpPr>
          <xdr:spPr>
            <a:xfrm>
              <a:off x="7561445" y="47564842"/>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526525</xdr:colOff>
      <xdr:row>279</xdr:row>
      <xdr:rowOff>20912</xdr:rowOff>
    </xdr:from>
    <xdr:to>
      <xdr:col>15</xdr:col>
      <xdr:colOff>315687</xdr:colOff>
      <xdr:row>282</xdr:row>
      <xdr:rowOff>130629</xdr:rowOff>
    </xdr:to>
    <xdr:sp macro="" textlink="">
      <xdr:nvSpPr>
        <xdr:cNvPr id="5" name="Rectangle: Rounded Corners 4">
          <a:extLst>
            <a:ext uri="{FF2B5EF4-FFF2-40B4-BE49-F238E27FC236}">
              <a16:creationId xmlns:a16="http://schemas.microsoft.com/office/drawing/2014/main" id="{2423B693-1D1C-2FED-916B-CB6ABA01B772}"/>
            </a:ext>
          </a:extLst>
        </xdr:cNvPr>
        <xdr:cNvSpPr/>
      </xdr:nvSpPr>
      <xdr:spPr>
        <a:xfrm>
          <a:off x="4793725" y="51651855"/>
          <a:ext cx="4665962" cy="664888"/>
        </a:xfrm>
        <a:prstGeom prst="roundRect">
          <a:avLst/>
        </a:prstGeom>
        <a:solidFill>
          <a:srgbClr val="60A500"/>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i="0" u="none" strike="noStrike">
              <a:solidFill>
                <a:schemeClr val="tx1"/>
              </a:solidFill>
              <a:effectLst/>
              <a:latin typeface="Times New Roman" panose="02020603050405020304" pitchFamily="18" charset="0"/>
              <a:ea typeface="+mn-ea"/>
              <a:cs typeface="Times New Roman" panose="02020603050405020304" pitchFamily="18" charset="0"/>
            </a:rPr>
            <a:t>STATUS BASED ON DEPARTMENTS</a:t>
          </a:r>
          <a:r>
            <a:rPr lang="en-IN" sz="2000" b="1">
              <a:solidFill>
                <a:schemeClr val="tx1"/>
              </a:solidFill>
              <a:latin typeface="Times New Roman" panose="02020603050405020304" pitchFamily="18" charset="0"/>
              <a:cs typeface="Times New Roman" panose="02020603050405020304" pitchFamily="18" charset="0"/>
            </a:rPr>
            <a:t> </a:t>
          </a:r>
        </a:p>
      </xdr:txBody>
    </xdr:sp>
    <xdr:clientData/>
  </xdr:twoCellAnchor>
  <xdr:twoCellAnchor>
    <xdr:from>
      <xdr:col>7</xdr:col>
      <xdr:colOff>504920</xdr:colOff>
      <xdr:row>284</xdr:row>
      <xdr:rowOff>75037</xdr:rowOff>
    </xdr:from>
    <xdr:to>
      <xdr:col>16</xdr:col>
      <xdr:colOff>261257</xdr:colOff>
      <xdr:row>301</xdr:row>
      <xdr:rowOff>152400</xdr:rowOff>
    </xdr:to>
    <xdr:graphicFrame macro="">
      <xdr:nvGraphicFramePr>
        <xdr:cNvPr id="9" name="Chart 8">
          <a:extLst>
            <a:ext uri="{FF2B5EF4-FFF2-40B4-BE49-F238E27FC236}">
              <a16:creationId xmlns:a16="http://schemas.microsoft.com/office/drawing/2014/main" id="{B81E242E-B932-4B63-8CC4-774A271A8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9</xdr:col>
      <xdr:colOff>33572</xdr:colOff>
      <xdr:row>308</xdr:row>
      <xdr:rowOff>100620</xdr:rowOff>
    </xdr:from>
    <xdr:to>
      <xdr:col>12</xdr:col>
      <xdr:colOff>33572</xdr:colOff>
      <xdr:row>322</xdr:row>
      <xdr:rowOff>91095</xdr:rowOff>
    </xdr:to>
    <mc:AlternateContent xmlns:mc="http://schemas.openxmlformats.org/markup-compatibility/2006" xmlns:a14="http://schemas.microsoft.com/office/drawing/2010/main">
      <mc:Choice Requires="a14">
        <xdr:graphicFrame macro="">
          <xdr:nvGraphicFramePr>
            <xdr:cNvPr id="10" name="Status 1">
              <a:extLst>
                <a:ext uri="{FF2B5EF4-FFF2-40B4-BE49-F238E27FC236}">
                  <a16:creationId xmlns:a16="http://schemas.microsoft.com/office/drawing/2014/main" id="{A96AA37F-DC3C-48A0-A101-28CAE09C0322}"/>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5519972" y="570982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70579</xdr:colOff>
      <xdr:row>308</xdr:row>
      <xdr:rowOff>111504</xdr:rowOff>
    </xdr:from>
    <xdr:to>
      <xdr:col>15</xdr:col>
      <xdr:colOff>70579</xdr:colOff>
      <xdr:row>322</xdr:row>
      <xdr:rowOff>101979</xdr:rowOff>
    </xdr:to>
    <mc:AlternateContent xmlns:mc="http://schemas.openxmlformats.org/markup-compatibility/2006" xmlns:a14="http://schemas.microsoft.com/office/drawing/2010/main">
      <mc:Choice Requires="a14">
        <xdr:graphicFrame macro="">
          <xdr:nvGraphicFramePr>
            <xdr:cNvPr id="11" name="Department 3">
              <a:extLst>
                <a:ext uri="{FF2B5EF4-FFF2-40B4-BE49-F238E27FC236}">
                  <a16:creationId xmlns:a16="http://schemas.microsoft.com/office/drawing/2014/main" id="{D5CBD63A-F94A-4BD6-8C8F-36D1B7B46783}"/>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7385779" y="57109104"/>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544286</xdr:colOff>
      <xdr:row>303</xdr:row>
      <xdr:rowOff>119743</xdr:rowOff>
    </xdr:from>
    <xdr:to>
      <xdr:col>15</xdr:col>
      <xdr:colOff>489857</xdr:colOff>
      <xdr:row>306</xdr:row>
      <xdr:rowOff>163285</xdr:rowOff>
    </xdr:to>
    <xdr:sp macro="" textlink="">
      <xdr:nvSpPr>
        <xdr:cNvPr id="12" name="Rectangle: Rounded Corners 11">
          <a:extLst>
            <a:ext uri="{FF2B5EF4-FFF2-40B4-BE49-F238E27FC236}">
              <a16:creationId xmlns:a16="http://schemas.microsoft.com/office/drawing/2014/main" id="{7505AE00-7351-0125-8B2A-544DE5201119}"/>
            </a:ext>
          </a:extLst>
        </xdr:cNvPr>
        <xdr:cNvSpPr/>
      </xdr:nvSpPr>
      <xdr:spPr>
        <a:xfrm>
          <a:off x="4811486" y="56192057"/>
          <a:ext cx="4822371" cy="598714"/>
        </a:xfrm>
        <a:prstGeom prst="roundRect">
          <a:avLst/>
        </a:prstGeom>
        <a:solidFill>
          <a:srgbClr val="76E3FF"/>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1" i="0">
              <a:solidFill>
                <a:schemeClr val="tx1"/>
              </a:solidFill>
              <a:effectLst/>
              <a:latin typeface="Times New Roman" panose="02020603050405020304" pitchFamily="18" charset="0"/>
              <a:ea typeface="+mn-ea"/>
              <a:cs typeface="Times New Roman" panose="02020603050405020304" pitchFamily="18" charset="0"/>
            </a:rPr>
            <a:t>STATUS BASED ON DEPARTMENTS</a:t>
          </a:r>
          <a:r>
            <a:rPr lang="en-IN" sz="2000" b="1">
              <a:solidFill>
                <a:schemeClr val="tx1"/>
              </a:solidFill>
              <a:effectLst/>
              <a:latin typeface="Times New Roman" panose="02020603050405020304" pitchFamily="18" charset="0"/>
              <a:ea typeface="+mn-ea"/>
              <a:cs typeface="Times New Roman" panose="02020603050405020304" pitchFamily="18" charset="0"/>
            </a:rPr>
            <a:t> </a:t>
          </a:r>
          <a:endParaRPr lang="en-IN" sz="2000" b="1">
            <a:solidFill>
              <a:schemeClr val="tx1"/>
            </a:solidFill>
            <a:effectLst/>
            <a:latin typeface="Times New Roman" panose="02020603050405020304" pitchFamily="18" charset="0"/>
            <a:cs typeface="Times New Roman" panose="02020603050405020304" pitchFamily="18" charset="0"/>
          </a:endParaRPr>
        </a:p>
        <a:p>
          <a:pPr algn="l"/>
          <a:endParaRPr lang="en-IN" sz="1100"/>
        </a:p>
      </xdr:txBody>
    </xdr:sp>
    <xdr:clientData/>
  </xdr:twoCellAnchor>
  <xdr:twoCellAnchor>
    <xdr:from>
      <xdr:col>7</xdr:col>
      <xdr:colOff>261259</xdr:colOff>
      <xdr:row>324</xdr:row>
      <xdr:rowOff>119743</xdr:rowOff>
    </xdr:from>
    <xdr:to>
      <xdr:col>16</xdr:col>
      <xdr:colOff>359229</xdr:colOff>
      <xdr:row>328</xdr:row>
      <xdr:rowOff>152400</xdr:rowOff>
    </xdr:to>
    <xdr:sp macro="" textlink="">
      <xdr:nvSpPr>
        <xdr:cNvPr id="21" name="Rectangle: Rounded Corners 20">
          <a:extLst>
            <a:ext uri="{FF2B5EF4-FFF2-40B4-BE49-F238E27FC236}">
              <a16:creationId xmlns:a16="http://schemas.microsoft.com/office/drawing/2014/main" id="{E2B336CB-D429-69DF-B6C0-8E2D6692912A}"/>
            </a:ext>
          </a:extLst>
        </xdr:cNvPr>
        <xdr:cNvSpPr/>
      </xdr:nvSpPr>
      <xdr:spPr>
        <a:xfrm>
          <a:off x="4528459" y="60078257"/>
          <a:ext cx="5584370" cy="772886"/>
        </a:xfrm>
        <a:prstGeom prst="roundRect">
          <a:avLst/>
        </a:prstGeom>
        <a:solidFill>
          <a:srgbClr val="60A500"/>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i="0" u="none" strike="noStrike">
              <a:solidFill>
                <a:schemeClr val="tx1"/>
              </a:solidFill>
              <a:effectLst/>
              <a:latin typeface="Times New Roman" panose="02020603050405020304" pitchFamily="18" charset="0"/>
              <a:ea typeface="+mn-ea"/>
              <a:cs typeface="Times New Roman" panose="02020603050405020304" pitchFamily="18" charset="0"/>
            </a:rPr>
            <a:t>RESPONSE TIME AND RESOLUTION TIME BASED ON </a:t>
          </a:r>
          <a:r>
            <a:rPr lang="en-IN" sz="2000" b="1">
              <a:solidFill>
                <a:schemeClr val="tx1"/>
              </a:solidFill>
              <a:latin typeface="Times New Roman" panose="02020603050405020304" pitchFamily="18" charset="0"/>
              <a:cs typeface="Times New Roman" panose="02020603050405020304" pitchFamily="18" charset="0"/>
            </a:rPr>
            <a:t> </a:t>
          </a:r>
          <a:r>
            <a:rPr lang="en-IN" sz="2000" b="1" i="0" u="none" strike="noStrike">
              <a:solidFill>
                <a:schemeClr val="tx1"/>
              </a:solidFill>
              <a:effectLst/>
              <a:latin typeface="Times New Roman" panose="02020603050405020304" pitchFamily="18" charset="0"/>
              <a:ea typeface="+mn-ea"/>
              <a:cs typeface="Times New Roman" panose="02020603050405020304" pitchFamily="18" charset="0"/>
            </a:rPr>
            <a:t>AGENT ID</a:t>
          </a:r>
          <a:r>
            <a:rPr lang="en-IN" sz="2000" b="1">
              <a:solidFill>
                <a:schemeClr val="tx1"/>
              </a:solidFill>
              <a:latin typeface="Times New Roman" panose="02020603050405020304" pitchFamily="18" charset="0"/>
              <a:cs typeface="Times New Roman" panose="02020603050405020304" pitchFamily="18" charset="0"/>
            </a:rPr>
            <a:t> </a:t>
          </a:r>
        </a:p>
      </xdr:txBody>
    </xdr:sp>
    <xdr:clientData/>
  </xdr:twoCellAnchor>
  <xdr:twoCellAnchor>
    <xdr:from>
      <xdr:col>8</xdr:col>
      <xdr:colOff>163286</xdr:colOff>
      <xdr:row>331</xdr:row>
      <xdr:rowOff>67960</xdr:rowOff>
    </xdr:from>
    <xdr:to>
      <xdr:col>16</xdr:col>
      <xdr:colOff>272142</xdr:colOff>
      <xdr:row>348</xdr:row>
      <xdr:rowOff>65314</xdr:rowOff>
    </xdr:to>
    <xdr:graphicFrame macro="">
      <xdr:nvGraphicFramePr>
        <xdr:cNvPr id="31" name="Chart 30">
          <a:extLst>
            <a:ext uri="{FF2B5EF4-FFF2-40B4-BE49-F238E27FC236}">
              <a16:creationId xmlns:a16="http://schemas.microsoft.com/office/drawing/2014/main" id="{7032C8AB-4A1C-47C3-A4E9-B38345649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13</xdr:col>
      <xdr:colOff>547553</xdr:colOff>
      <xdr:row>356</xdr:row>
      <xdr:rowOff>111503</xdr:rowOff>
    </xdr:from>
    <xdr:to>
      <xdr:col>17</xdr:col>
      <xdr:colOff>15805</xdr:colOff>
      <xdr:row>371</xdr:row>
      <xdr:rowOff>12385</xdr:rowOff>
    </xdr:to>
    <mc:AlternateContent xmlns:mc="http://schemas.openxmlformats.org/markup-compatibility/2006">
      <mc:Choice xmlns:a14="http://schemas.microsoft.com/office/drawing/2010/main" Requires="a14">
        <xdr:graphicFrame macro="">
          <xdr:nvGraphicFramePr>
            <xdr:cNvPr id="55" name="Response Time (hrs) 5">
              <a:extLst>
                <a:ext uri="{FF2B5EF4-FFF2-40B4-BE49-F238E27FC236}">
                  <a16:creationId xmlns:a16="http://schemas.microsoft.com/office/drawing/2014/main" id="{5B07941C-6327-444F-B8D8-48508CCE3981}"/>
                </a:ext>
              </a:extLst>
            </xdr:cNvPr>
            <xdr:cNvGraphicFramePr/>
          </xdr:nvGraphicFramePr>
          <xdr:xfrm>
            <a:off x="0" y="0"/>
            <a:ext cx="0" cy="0"/>
          </xdr:xfrm>
          <a:graphic>
            <a:graphicData uri="http://schemas.microsoft.com/office/drawing/2010/slicer">
              <sle:slicer xmlns:sle="http://schemas.microsoft.com/office/drawing/2010/slicer" name="Response Time (hrs) 5"/>
            </a:graphicData>
          </a:graphic>
        </xdr:graphicFrame>
      </mc:Choice>
      <mc:Fallback>
        <xdr:sp macro="" textlink="">
          <xdr:nvSpPr>
            <xdr:cNvPr id="0" name=""/>
            <xdr:cNvSpPr>
              <a:spLocks noTextEdit="1"/>
            </xdr:cNvSpPr>
          </xdr:nvSpPr>
          <xdr:spPr>
            <a:xfrm>
              <a:off x="8472353" y="65991846"/>
              <a:ext cx="1906652" cy="2676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462644</xdr:colOff>
      <xdr:row>356</xdr:row>
      <xdr:rowOff>122388</xdr:rowOff>
    </xdr:from>
    <xdr:to>
      <xdr:col>13</xdr:col>
      <xdr:colOff>540496</xdr:colOff>
      <xdr:row>371</xdr:row>
      <xdr:rowOff>23270</xdr:rowOff>
    </xdr:to>
    <mc:AlternateContent xmlns:mc="http://schemas.openxmlformats.org/markup-compatibility/2006">
      <mc:Choice xmlns:a14="http://schemas.microsoft.com/office/drawing/2010/main" Requires="a14">
        <xdr:graphicFrame macro="">
          <xdr:nvGraphicFramePr>
            <xdr:cNvPr id="56" name="Resolution Time (hrs) 3">
              <a:extLst>
                <a:ext uri="{FF2B5EF4-FFF2-40B4-BE49-F238E27FC236}">
                  <a16:creationId xmlns:a16="http://schemas.microsoft.com/office/drawing/2014/main" id="{0CB10DC5-80DE-434B-A95E-8327744996AE}"/>
                </a:ext>
              </a:extLst>
            </xdr:cNvPr>
            <xdr:cNvGraphicFramePr/>
          </xdr:nvGraphicFramePr>
          <xdr:xfrm>
            <a:off x="0" y="0"/>
            <a:ext cx="0" cy="0"/>
          </xdr:xfrm>
          <a:graphic>
            <a:graphicData uri="http://schemas.microsoft.com/office/drawing/2010/slicer">
              <sle:slicer xmlns:sle="http://schemas.microsoft.com/office/drawing/2010/slicer" name="Resolution Time (hrs) 3"/>
            </a:graphicData>
          </a:graphic>
        </xdr:graphicFrame>
      </mc:Choice>
      <mc:Fallback>
        <xdr:sp macro="" textlink="">
          <xdr:nvSpPr>
            <xdr:cNvPr id="0" name=""/>
            <xdr:cNvSpPr>
              <a:spLocks noTextEdit="1"/>
            </xdr:cNvSpPr>
          </xdr:nvSpPr>
          <xdr:spPr>
            <a:xfrm>
              <a:off x="6558644" y="66002731"/>
              <a:ext cx="1906652" cy="2676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370116</xdr:colOff>
      <xdr:row>356</xdr:row>
      <xdr:rowOff>111502</xdr:rowOff>
    </xdr:from>
    <xdr:to>
      <xdr:col>10</xdr:col>
      <xdr:colOff>449103</xdr:colOff>
      <xdr:row>371</xdr:row>
      <xdr:rowOff>12384</xdr:rowOff>
    </xdr:to>
    <mc:AlternateContent xmlns:mc="http://schemas.openxmlformats.org/markup-compatibility/2006">
      <mc:Choice xmlns:a14="http://schemas.microsoft.com/office/drawing/2010/main" Requires="a14">
        <xdr:graphicFrame macro="">
          <xdr:nvGraphicFramePr>
            <xdr:cNvPr id="57" name="Agent ID 1">
              <a:extLst>
                <a:ext uri="{FF2B5EF4-FFF2-40B4-BE49-F238E27FC236}">
                  <a16:creationId xmlns:a16="http://schemas.microsoft.com/office/drawing/2014/main" id="{6D24FD7F-D6DF-40A6-A235-12240048CB81}"/>
                </a:ext>
              </a:extLst>
            </xdr:cNvPr>
            <xdr:cNvGraphicFramePr/>
          </xdr:nvGraphicFramePr>
          <xdr:xfrm>
            <a:off x="0" y="0"/>
            <a:ext cx="0" cy="0"/>
          </xdr:xfrm>
          <a:graphic>
            <a:graphicData uri="http://schemas.microsoft.com/office/drawing/2010/slicer">
              <sle:slicer xmlns:sle="http://schemas.microsoft.com/office/drawing/2010/slicer" name="Agent ID 1"/>
            </a:graphicData>
          </a:graphic>
        </xdr:graphicFrame>
      </mc:Choice>
      <mc:Fallback>
        <xdr:sp macro="" textlink="">
          <xdr:nvSpPr>
            <xdr:cNvPr id="0" name=""/>
            <xdr:cNvSpPr>
              <a:spLocks noTextEdit="1"/>
            </xdr:cNvSpPr>
          </xdr:nvSpPr>
          <xdr:spPr>
            <a:xfrm>
              <a:off x="4637316" y="65991845"/>
              <a:ext cx="1907787" cy="2676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108858</xdr:colOff>
      <xdr:row>349</xdr:row>
      <xdr:rowOff>108857</xdr:rowOff>
    </xdr:from>
    <xdr:to>
      <xdr:col>16</xdr:col>
      <xdr:colOff>587830</xdr:colOff>
      <xdr:row>353</xdr:row>
      <xdr:rowOff>163286</xdr:rowOff>
    </xdr:to>
    <xdr:sp macro="" textlink="">
      <xdr:nvSpPr>
        <xdr:cNvPr id="58" name="Rectangle: Rounded Corners 57">
          <a:extLst>
            <a:ext uri="{FF2B5EF4-FFF2-40B4-BE49-F238E27FC236}">
              <a16:creationId xmlns:a16="http://schemas.microsoft.com/office/drawing/2014/main" id="{23076B87-1E4F-1BD6-526E-9EA788F9D266}"/>
            </a:ext>
          </a:extLst>
        </xdr:cNvPr>
        <xdr:cNvSpPr/>
      </xdr:nvSpPr>
      <xdr:spPr>
        <a:xfrm>
          <a:off x="4376058" y="64693800"/>
          <a:ext cx="5965372" cy="794657"/>
        </a:xfrm>
        <a:prstGeom prst="roundRect">
          <a:avLst/>
        </a:prstGeom>
        <a:solidFill>
          <a:srgbClr val="76E3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2000" b="1" i="0" baseline="0">
              <a:solidFill>
                <a:schemeClr val="tx1"/>
              </a:solidFill>
              <a:effectLst/>
              <a:latin typeface="Times New Roman" panose="02020603050405020304" pitchFamily="18" charset="0"/>
              <a:ea typeface="+mn-ea"/>
              <a:cs typeface="Times New Roman" panose="02020603050405020304" pitchFamily="18" charset="0"/>
            </a:rPr>
            <a:t>RESPONSE TIME AND RESOLUTION TIME BASED ON </a:t>
          </a:r>
          <a:r>
            <a:rPr lang="en-IN" sz="2000" b="1" i="0" baseline="0">
              <a:solidFill>
                <a:schemeClr val="tx1"/>
              </a:solidFill>
              <a:effectLst>
                <a:outerShdw blurRad="50800" dist="38100" dir="5400000" algn="t" rotWithShape="0">
                  <a:srgbClr val="000000">
                    <a:alpha val="40000"/>
                  </a:srgbClr>
                </a:outerShdw>
              </a:effectLst>
              <a:latin typeface="Times New Roman" panose="02020603050405020304" pitchFamily="18" charset="0"/>
              <a:ea typeface="+mn-ea"/>
              <a:cs typeface="Times New Roman" panose="02020603050405020304" pitchFamily="18" charset="0"/>
            </a:rPr>
            <a:t> </a:t>
          </a:r>
          <a:r>
            <a:rPr lang="en-IN" sz="2000" b="1" i="0" baseline="0">
              <a:solidFill>
                <a:schemeClr val="tx1"/>
              </a:solidFill>
              <a:effectLst/>
              <a:latin typeface="Times New Roman" panose="02020603050405020304" pitchFamily="18" charset="0"/>
              <a:ea typeface="+mn-ea"/>
              <a:cs typeface="Times New Roman" panose="02020603050405020304" pitchFamily="18" charset="0"/>
            </a:rPr>
            <a:t>AGENT ID</a:t>
          </a:r>
          <a:r>
            <a:rPr lang="en-IN" sz="2000" b="1" i="0" baseline="0">
              <a:solidFill>
                <a:schemeClr val="tx1"/>
              </a:solidFill>
              <a:effectLst>
                <a:outerShdw blurRad="50800" dist="38100" dir="5400000" algn="t" rotWithShape="0">
                  <a:srgbClr val="000000">
                    <a:alpha val="40000"/>
                  </a:srgbClr>
                </a:outerShdw>
              </a:effectLst>
              <a:latin typeface="Times New Roman" panose="02020603050405020304" pitchFamily="18" charset="0"/>
              <a:ea typeface="+mn-ea"/>
              <a:cs typeface="Times New Roman" panose="02020603050405020304" pitchFamily="18" charset="0"/>
            </a:rPr>
            <a:t> </a:t>
          </a:r>
          <a:endParaRPr lang="en-IN" sz="2000" b="1">
            <a:solidFill>
              <a:schemeClr val="tx1"/>
            </a:solidFill>
            <a:effectLst/>
            <a:latin typeface="Times New Roman" panose="02020603050405020304" pitchFamily="18" charset="0"/>
            <a:cs typeface="Times New Roman" panose="02020603050405020304" pitchFamily="18" charset="0"/>
          </a:endParaRPr>
        </a:p>
        <a:p>
          <a:pPr algn="l"/>
          <a:endParaRPr lang="en-IN" sz="1100"/>
        </a:p>
      </xdr:txBody>
    </xdr:sp>
    <xdr:clientData/>
  </xdr:twoCellAnchor>
  <xdr:twoCellAnchor>
    <xdr:from>
      <xdr:col>0</xdr:col>
      <xdr:colOff>97971</xdr:colOff>
      <xdr:row>18</xdr:row>
      <xdr:rowOff>174173</xdr:rowOff>
    </xdr:from>
    <xdr:to>
      <xdr:col>2</xdr:col>
      <xdr:colOff>108858</xdr:colOff>
      <xdr:row>25</xdr:row>
      <xdr:rowOff>43542</xdr:rowOff>
    </xdr:to>
    <xdr:sp macro="" textlink="">
      <xdr:nvSpPr>
        <xdr:cNvPr id="68" name="Rectangle: Rounded Corners 67">
          <a:extLst>
            <a:ext uri="{FF2B5EF4-FFF2-40B4-BE49-F238E27FC236}">
              <a16:creationId xmlns:a16="http://schemas.microsoft.com/office/drawing/2014/main" id="{A8272EB3-E5DC-3EFD-16F1-50B9A8230E78}"/>
            </a:ext>
          </a:extLst>
        </xdr:cNvPr>
        <xdr:cNvSpPr/>
      </xdr:nvSpPr>
      <xdr:spPr>
        <a:xfrm>
          <a:off x="97971" y="3505202"/>
          <a:ext cx="1230087" cy="1164769"/>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130628</xdr:colOff>
      <xdr:row>11</xdr:row>
      <xdr:rowOff>108858</xdr:rowOff>
    </xdr:from>
    <xdr:to>
      <xdr:col>2</xdr:col>
      <xdr:colOff>108857</xdr:colOff>
      <xdr:row>17</xdr:row>
      <xdr:rowOff>87086</xdr:rowOff>
    </xdr:to>
    <xdr:sp macro="" textlink="">
      <xdr:nvSpPr>
        <xdr:cNvPr id="69" name="Rectangle: Rounded Corners 68">
          <a:extLst>
            <a:ext uri="{FF2B5EF4-FFF2-40B4-BE49-F238E27FC236}">
              <a16:creationId xmlns:a16="http://schemas.microsoft.com/office/drawing/2014/main" id="{E3A15E17-0810-C7C4-7E6B-47A1D087F774}"/>
            </a:ext>
          </a:extLst>
        </xdr:cNvPr>
        <xdr:cNvSpPr/>
      </xdr:nvSpPr>
      <xdr:spPr>
        <a:xfrm>
          <a:off x="130628" y="2144487"/>
          <a:ext cx="1197429" cy="1088570"/>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250372</xdr:colOff>
      <xdr:row>12</xdr:row>
      <xdr:rowOff>10886</xdr:rowOff>
    </xdr:from>
    <xdr:to>
      <xdr:col>1</xdr:col>
      <xdr:colOff>555172</xdr:colOff>
      <xdr:row>17</xdr:row>
      <xdr:rowOff>1</xdr:rowOff>
    </xdr:to>
    <xdr:pic>
      <xdr:nvPicPr>
        <xdr:cNvPr id="71" name="Graphic 70" descr="Address Book with solid fill">
          <a:hlinkClick xmlns:r="http://schemas.openxmlformats.org/officeDocument/2006/relationships" r:id="rId17"/>
          <a:extLst>
            <a:ext uri="{FF2B5EF4-FFF2-40B4-BE49-F238E27FC236}">
              <a16:creationId xmlns:a16="http://schemas.microsoft.com/office/drawing/2014/main" id="{B2FD03C4-7D27-D3C4-5092-2F90F3D9BC07}"/>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50372" y="2231572"/>
          <a:ext cx="914400" cy="914400"/>
        </a:xfrm>
        <a:prstGeom prst="rect">
          <a:avLst/>
        </a:prstGeom>
      </xdr:spPr>
    </xdr:pic>
    <xdr:clientData/>
  </xdr:twoCellAnchor>
  <xdr:twoCellAnchor editAs="oneCell">
    <xdr:from>
      <xdr:col>0</xdr:col>
      <xdr:colOff>228600</xdr:colOff>
      <xdr:row>19</xdr:row>
      <xdr:rowOff>54428</xdr:rowOff>
    </xdr:from>
    <xdr:to>
      <xdr:col>1</xdr:col>
      <xdr:colOff>533400</xdr:colOff>
      <xdr:row>24</xdr:row>
      <xdr:rowOff>43543</xdr:rowOff>
    </xdr:to>
    <xdr:pic>
      <xdr:nvPicPr>
        <xdr:cNvPr id="73" name="Graphic 72" descr="Bookmark with solid fill">
          <a:hlinkClick xmlns:r="http://schemas.openxmlformats.org/officeDocument/2006/relationships" r:id="rId20"/>
          <a:extLst>
            <a:ext uri="{FF2B5EF4-FFF2-40B4-BE49-F238E27FC236}">
              <a16:creationId xmlns:a16="http://schemas.microsoft.com/office/drawing/2014/main" id="{68F5BEE5-3CC0-7DC4-6D27-78E0EA999D9A}"/>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28600" y="3570514"/>
          <a:ext cx="914400" cy="914400"/>
        </a:xfrm>
        <a:prstGeom prst="rect">
          <a:avLst/>
        </a:prstGeom>
      </xdr:spPr>
    </xdr:pic>
    <xdr:clientData/>
  </xdr:twoCellAnchor>
  <xdr:twoCellAnchor>
    <xdr:from>
      <xdr:col>0</xdr:col>
      <xdr:colOff>130629</xdr:colOff>
      <xdr:row>26</xdr:row>
      <xdr:rowOff>119743</xdr:rowOff>
    </xdr:from>
    <xdr:to>
      <xdr:col>2</xdr:col>
      <xdr:colOff>108858</xdr:colOff>
      <xdr:row>33</xdr:row>
      <xdr:rowOff>0</xdr:rowOff>
    </xdr:to>
    <xdr:sp macro="" textlink="">
      <xdr:nvSpPr>
        <xdr:cNvPr id="74" name="Rectangle: Rounded Corners 73">
          <a:hlinkClick xmlns:r="http://schemas.openxmlformats.org/officeDocument/2006/relationships" r:id="rId23"/>
          <a:extLst>
            <a:ext uri="{FF2B5EF4-FFF2-40B4-BE49-F238E27FC236}">
              <a16:creationId xmlns:a16="http://schemas.microsoft.com/office/drawing/2014/main" id="{AF624268-78A6-F27E-5E04-8EBC5D5A451E}"/>
            </a:ext>
          </a:extLst>
        </xdr:cNvPr>
        <xdr:cNvSpPr/>
      </xdr:nvSpPr>
      <xdr:spPr>
        <a:xfrm>
          <a:off x="130629" y="4931229"/>
          <a:ext cx="1197429" cy="1175657"/>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272143</xdr:colOff>
      <xdr:row>27</xdr:row>
      <xdr:rowOff>97971</xdr:rowOff>
    </xdr:from>
    <xdr:to>
      <xdr:col>1</xdr:col>
      <xdr:colOff>576943</xdr:colOff>
      <xdr:row>32</xdr:row>
      <xdr:rowOff>87085</xdr:rowOff>
    </xdr:to>
    <xdr:pic>
      <xdr:nvPicPr>
        <xdr:cNvPr id="76" name="Graphic 75" descr="Closed book with solid fill">
          <a:hlinkClick xmlns:r="http://schemas.openxmlformats.org/officeDocument/2006/relationships" r:id="rId23"/>
          <a:extLst>
            <a:ext uri="{FF2B5EF4-FFF2-40B4-BE49-F238E27FC236}">
              <a16:creationId xmlns:a16="http://schemas.microsoft.com/office/drawing/2014/main" id="{A2DBE46B-6E7A-8BC4-5C23-B6F5B60FC7A3}"/>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272143" y="5094514"/>
          <a:ext cx="914400" cy="914400"/>
        </a:xfrm>
        <a:prstGeom prst="rect">
          <a:avLst/>
        </a:prstGeom>
      </xdr:spPr>
    </xdr:pic>
    <xdr:clientData/>
  </xdr:twoCellAnchor>
  <xdr:twoCellAnchor editAs="oneCell">
    <xdr:from>
      <xdr:col>0</xdr:col>
      <xdr:colOff>576944</xdr:colOff>
      <xdr:row>1</xdr:row>
      <xdr:rowOff>10887</xdr:rowOff>
    </xdr:from>
    <xdr:to>
      <xdr:col>3</xdr:col>
      <xdr:colOff>544286</xdr:colOff>
      <xdr:row>9</xdr:row>
      <xdr:rowOff>141515</xdr:rowOff>
    </xdr:to>
    <xdr:pic>
      <xdr:nvPicPr>
        <xdr:cNvPr id="77" name="Picture 76">
          <a:extLst>
            <a:ext uri="{FF2B5EF4-FFF2-40B4-BE49-F238E27FC236}">
              <a16:creationId xmlns:a16="http://schemas.microsoft.com/office/drawing/2014/main" id="{091B1284-7E0D-5D78-3E8D-E49FECC55FA7}"/>
            </a:ext>
          </a:extLst>
        </xdr:cNvPr>
        <xdr:cNvPicPr>
          <a:picLocks noChangeAspect="1"/>
        </xdr:cNvPicPr>
      </xdr:nvPicPr>
      <xdr:blipFill>
        <a:blip xmlns:r="http://schemas.openxmlformats.org/officeDocument/2006/relationships" r:embed="rId26"/>
        <a:stretch>
          <a:fillRect/>
        </a:stretch>
      </xdr:blipFill>
      <xdr:spPr>
        <a:xfrm>
          <a:off x="576944" y="195944"/>
          <a:ext cx="1796142" cy="1611085"/>
        </a:xfrm>
        <a:prstGeom prst="rect">
          <a:avLst/>
        </a:prstGeom>
        <a:ln>
          <a:noFill/>
        </a:ln>
        <a:effectLst>
          <a:softEdge rad="112500"/>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shini" refreshedDate="45739.82684652778" createdVersion="8" refreshedVersion="8" minRefreshableVersion="3" recordCount="2000" xr:uid="{82E1C31B-9A6D-43DD-A0A9-B22BB3348845}">
  <cacheSource type="worksheet">
    <worksheetSource ref="A1:P2001" sheet="customer_support_tickets"/>
  </cacheSource>
  <cacheFields count="16">
    <cacheField name="Ticket ID" numFmtId="0">
      <sharedItems count="2000">
        <s v="TID466936"/>
        <s v="TID553627"/>
        <s v="TID245451"/>
        <s v="TID630657"/>
        <s v="TID774513"/>
        <s v="TID520024"/>
        <s v="TID567765"/>
        <s v="TID341965"/>
        <s v="TID712129"/>
        <s v="TID928828"/>
        <s v="TID413921"/>
        <s v="TID307859"/>
        <s v="TID637456"/>
        <s v="TID694824"/>
        <s v="TID740649"/>
        <s v="TID866499"/>
        <s v="TID577928"/>
        <s v="TID127604"/>
        <s v="TID296268"/>
        <s v="TID950173"/>
        <s v="TID608724"/>
        <s v="TID904659"/>
        <s v="TID126490"/>
        <s v="TID878424"/>
        <s v="TID857475"/>
        <s v="TID549563"/>
        <s v="TID720079"/>
        <s v="TID425019"/>
        <s v="TID585377"/>
        <s v="TID268879"/>
        <s v="TID865557"/>
        <s v="TID668329"/>
        <s v="TID781928"/>
        <s v="TID129059"/>
        <s v="TID271206"/>
        <s v="TID765380"/>
        <s v="TID140049"/>
        <s v="TID430279"/>
        <s v="TID738115"/>
        <s v="TID700901"/>
        <s v="TID390766"/>
        <s v="TID685671"/>
        <s v="TID206952"/>
        <s v="TID904701"/>
        <s v="TID996636"/>
        <s v="TID374360"/>
        <s v="TID437767"/>
        <s v="TID226371"/>
        <s v="TID948516"/>
        <s v="TID151120"/>
        <s v="TID329263"/>
        <s v="TID186387"/>
        <s v="TID848037"/>
        <s v="TID336914"/>
        <s v="TID873652"/>
        <s v="TID983317"/>
        <s v="TID990857"/>
        <s v="TID658866"/>
        <s v="TID669338"/>
        <s v="TID208256"/>
        <s v="TID193387"/>
        <s v="TID417372"/>
        <s v="TID795645"/>
        <s v="TID705242"/>
        <s v="TID828843"/>
        <s v="TID534170"/>
        <s v="TID557324"/>
        <s v="TID959743"/>
        <s v="TID173213"/>
        <s v="TID881626"/>
        <s v="TID831311"/>
        <s v="TID482508"/>
        <s v="TID369843"/>
        <s v="TID736662"/>
        <s v="TID749798"/>
        <s v="TID531136"/>
        <s v="TID922973"/>
        <s v="TID778627"/>
        <s v="TID124143"/>
        <s v="TID157056"/>
        <s v="TID916059"/>
        <s v="TID403123"/>
        <s v="TID826399"/>
        <s v="TID886535"/>
        <s v="TID142104"/>
        <s v="TID204877"/>
        <s v="TID277562"/>
        <s v="TID998686"/>
        <s v="TID379865"/>
        <s v="TID420846"/>
        <s v="TID143550"/>
        <s v="TID593311"/>
        <s v="TID887745"/>
        <s v="TID885194"/>
        <s v="TID247324"/>
        <s v="TID807436"/>
        <s v="TID215634"/>
        <s v="TID184007"/>
        <s v="TID164288"/>
        <s v="TID182220"/>
        <s v="TID512201"/>
        <s v="TID104771"/>
        <s v="TID369324"/>
        <s v="TID586304"/>
        <s v="TID986890"/>
        <s v="TID876544"/>
        <s v="TID186708"/>
        <s v="TID998101"/>
        <s v="TID719714"/>
        <s v="TID458724"/>
        <s v="TID100909"/>
        <s v="TID906819"/>
        <s v="TID358386"/>
        <s v="TID668846"/>
        <s v="TID197970"/>
        <s v="TID742834"/>
        <s v="TID526286"/>
        <s v="TID421265"/>
        <s v="TID682975"/>
        <s v="TID987546"/>
        <s v="TID895772"/>
        <s v="TID696415"/>
        <s v="TID934970"/>
        <s v="TID881099"/>
        <s v="TID760578"/>
        <s v="TID823269"/>
        <s v="TID534959"/>
        <s v="TID965963"/>
        <s v="TID267973"/>
        <s v="TID605252"/>
        <s v="TID941990"/>
        <s v="TID932690"/>
        <s v="TID432372"/>
        <s v="TID819151"/>
        <s v="TID703813"/>
        <s v="TID918244"/>
        <s v="TID661851"/>
        <s v="TID157584"/>
        <s v="TID777601"/>
        <s v="TID697271"/>
        <s v="TID868396"/>
        <s v="TID320712"/>
        <s v="TID492807"/>
        <s v="TID728143"/>
        <s v="TID100489"/>
        <s v="TID582866"/>
        <s v="TID287872"/>
        <s v="TID359189"/>
        <s v="TID697440"/>
        <s v="TID626954"/>
        <s v="TID366810"/>
        <s v="TID266937"/>
        <s v="TID418516"/>
        <s v="TID574895"/>
        <s v="TID434181"/>
        <s v="TID694856"/>
        <s v="TID591371"/>
        <s v="TID501782"/>
        <s v="TID433758"/>
        <s v="TID790171"/>
        <s v="TID715859"/>
        <s v="TID496791"/>
        <s v="TID933731"/>
        <s v="TID412821"/>
        <s v="TID876638"/>
        <s v="TID190347"/>
        <s v="TID833756"/>
        <s v="TID893506"/>
        <s v="TID896340"/>
        <s v="TID571526"/>
        <s v="TID773388"/>
        <s v="TID198044"/>
        <s v="TID902369"/>
        <s v="TID741024"/>
        <s v="TID617479"/>
        <s v="TID313851"/>
        <s v="TID995866"/>
        <s v="TID639793"/>
        <s v="TID196308"/>
        <s v="TID239502"/>
        <s v="TID101600"/>
        <s v="TID644847"/>
        <s v="TID403501"/>
        <s v="TID304435"/>
        <s v="TID101898"/>
        <s v="TID340658"/>
        <s v="TID884913"/>
        <s v="TID360957"/>
        <s v="TID625527"/>
        <s v="TID483523"/>
        <s v="TID572054"/>
        <s v="TID477133"/>
        <s v="TID277336"/>
        <s v="TID741845"/>
        <s v="TID555257"/>
        <s v="TID812019"/>
        <s v="TID943758"/>
        <s v="TID313838"/>
        <s v="TID703143"/>
        <s v="TID239097"/>
        <s v="TID255335"/>
        <s v="TID930069"/>
        <s v="TID561132"/>
        <s v="TID898821"/>
        <s v="TID936607"/>
        <s v="TID845556"/>
        <s v="TID390802"/>
        <s v="TID858295"/>
        <s v="TID896970"/>
        <s v="TID757983"/>
        <s v="TID816884"/>
        <s v="TID430871"/>
        <s v="TID100898"/>
        <s v="TID823840"/>
        <s v="TID638350"/>
        <s v="TID990951"/>
        <s v="TID374608"/>
        <s v="TID183632"/>
        <s v="TID910105"/>
        <s v="TID340090"/>
        <s v="TID498961"/>
        <s v="TID985931"/>
        <s v="TID567507"/>
        <s v="TID963045"/>
        <s v="TID692105"/>
        <s v="TID187739"/>
        <s v="TID965793"/>
        <s v="TID575486"/>
        <s v="TID315906"/>
        <s v="TID839996"/>
        <s v="TID842801"/>
        <s v="TID642781"/>
        <s v="TID581860"/>
        <s v="TID451634"/>
        <s v="TID623268"/>
        <s v="TID174242"/>
        <s v="TID925048"/>
        <s v="TID268395"/>
        <s v="TID920691"/>
        <s v="TID946678"/>
        <s v="TID771952"/>
        <s v="TID566715"/>
        <s v="TID473997"/>
        <s v="TID218031"/>
        <s v="TID285639"/>
        <s v="TID175009"/>
        <s v="TID811569"/>
        <s v="TID227741"/>
        <s v="TID116495"/>
        <s v="TID631256"/>
        <s v="TID926120"/>
        <s v="TID856213"/>
        <s v="TID250472"/>
        <s v="TID110619"/>
        <s v="TID527990"/>
        <s v="TID803062"/>
        <s v="TID433932"/>
        <s v="TID549727"/>
        <s v="TID968310"/>
        <s v="TID900427"/>
        <s v="TID177420"/>
        <s v="TID591138"/>
        <s v="TID638186"/>
        <s v="TID965281"/>
        <s v="TID821408"/>
        <s v="TID910842"/>
        <s v="TID331336"/>
        <s v="TID212076"/>
        <s v="TID486459"/>
        <s v="TID297091"/>
        <s v="TID619538"/>
        <s v="TID431710"/>
        <s v="TID876303"/>
        <s v="TID305126"/>
        <s v="TID683915"/>
        <s v="TID785172"/>
        <s v="TID764132"/>
        <s v="TID113433"/>
        <s v="TID587137"/>
        <s v="TID321764"/>
        <s v="TID167190"/>
        <s v="TID929258"/>
        <s v="TID453527"/>
        <s v="TID847262"/>
        <s v="TID251799"/>
        <s v="TID661535"/>
        <s v="TID805041"/>
        <s v="TID883014"/>
        <s v="TID586462"/>
        <s v="TID724586"/>
        <s v="TID102341"/>
        <s v="TID472599"/>
        <s v="TID263454"/>
        <s v="TID579306"/>
        <s v="TID572172"/>
        <s v="TID604639"/>
        <s v="TID530023"/>
        <s v="TID684430"/>
        <s v="TID283978"/>
        <s v="TID151534"/>
        <s v="TID833787"/>
        <s v="TID617468"/>
        <s v="TID881636"/>
        <s v="TID290886"/>
        <s v="TID665453"/>
        <s v="TID880417"/>
        <s v="TID567787"/>
        <s v="TID200804"/>
        <s v="TID735897"/>
        <s v="TID335702"/>
        <s v="TID438985"/>
        <s v="TID779036"/>
        <s v="TID607845"/>
        <s v="TID482428"/>
        <s v="TID408497"/>
        <s v="TID928295"/>
        <s v="TID126484"/>
        <s v="TID562908"/>
        <s v="TID214104"/>
        <s v="TID806379"/>
        <s v="TID843277"/>
        <s v="TID606633"/>
        <s v="TID469152"/>
        <s v="TID676048"/>
        <s v="TID666919"/>
        <s v="TID245011"/>
        <s v="TID259900"/>
        <s v="TID131767"/>
        <s v="TID385916"/>
        <s v="TID594474"/>
        <s v="TID304746"/>
        <s v="TID562891"/>
        <s v="TID927518"/>
        <s v="TID618239"/>
        <s v="TID882966"/>
        <s v="TID388806"/>
        <s v="TID480147"/>
        <s v="TID863114"/>
        <s v="TID657898"/>
        <s v="TID598727"/>
        <s v="TID169277"/>
        <s v="TID114048"/>
        <s v="TID626217"/>
        <s v="TID811980"/>
        <s v="TID735566"/>
        <s v="TID473914"/>
        <s v="TID349107"/>
        <s v="TID550677"/>
        <s v="TID345918"/>
        <s v="TID532495"/>
        <s v="TID599448"/>
        <s v="TID505200"/>
        <s v="TID411044"/>
        <s v="TID189989"/>
        <s v="TID603244"/>
        <s v="TID598531"/>
        <s v="TID787623"/>
        <s v="TID813302"/>
        <s v="TID668602"/>
        <s v="TID422935"/>
        <s v="TID619131"/>
        <s v="TID634948"/>
        <s v="TID394124"/>
        <s v="TID295465"/>
        <s v="TID963830"/>
        <s v="TID418585"/>
        <s v="TID701883"/>
        <s v="TID241016"/>
        <s v="TID781737"/>
        <s v="TID808684"/>
        <s v="TID390103"/>
        <s v="TID224072"/>
        <s v="TID141915"/>
        <s v="TID520205"/>
        <s v="TID980074"/>
        <s v="TID482945"/>
        <s v="TID816859"/>
        <s v="TID901754"/>
        <s v="TID792717"/>
        <s v="TID921004"/>
        <s v="TID652581"/>
        <s v="TID474341"/>
        <s v="TID784193"/>
        <s v="TID638333"/>
        <s v="TID587385"/>
        <s v="TID725090"/>
        <s v="TID976185"/>
        <s v="TID990546"/>
        <s v="TID206714"/>
        <s v="TID965767"/>
        <s v="TID662802"/>
        <s v="TID987754"/>
        <s v="TID696403"/>
        <s v="TID462926"/>
        <s v="TID146336"/>
        <s v="TID891956"/>
        <s v="TID295434"/>
        <s v="TID132561"/>
        <s v="TID134745"/>
        <s v="TID519378"/>
        <s v="TID461502"/>
        <s v="TID212038"/>
        <s v="TID924469"/>
        <s v="TID392170"/>
        <s v="TID728443"/>
        <s v="TID654537"/>
        <s v="TID228951"/>
        <s v="TID600271"/>
        <s v="TID523070"/>
        <s v="TID777089"/>
        <s v="TID522419"/>
        <s v="TID453492"/>
        <s v="TID783652"/>
        <s v="TID248941"/>
        <s v="TID477141"/>
        <s v="TID255705"/>
        <s v="TID834421"/>
        <s v="TID752530"/>
        <s v="TID547672"/>
        <s v="TID806455"/>
        <s v="TID546475"/>
        <s v="TID422490"/>
        <s v="TID585948"/>
        <s v="TID384437"/>
        <s v="TID763466"/>
        <s v="TID355718"/>
        <s v="TID146314"/>
        <s v="TID264038"/>
        <s v="TID508501"/>
        <s v="TID734226"/>
        <s v="TID373034"/>
        <s v="TID982854"/>
        <s v="TID922278"/>
        <s v="TID981052"/>
        <s v="TID946150"/>
        <s v="TID916273"/>
        <s v="TID195413"/>
        <s v="TID353348"/>
        <s v="TID939447"/>
        <s v="TID861966"/>
        <s v="TID634918"/>
        <s v="TID234673"/>
        <s v="TID322565"/>
        <s v="TID896811"/>
        <s v="TID984461"/>
        <s v="TID728768"/>
        <s v="TID790412"/>
        <s v="TID866125"/>
        <s v="TID439570"/>
        <s v="TID591800"/>
        <s v="TID367913"/>
        <s v="TID831314"/>
        <s v="TID918972"/>
        <s v="TID932151"/>
        <s v="TID863825"/>
        <s v="TID119429"/>
        <s v="TID576583"/>
        <s v="TID239086"/>
        <s v="TID340118"/>
        <s v="TID223258"/>
        <s v="TID540969"/>
        <s v="TID122974"/>
        <s v="TID325532"/>
        <s v="TID929672"/>
        <s v="TID275021"/>
        <s v="TID191547"/>
        <s v="TID867293"/>
        <s v="TID978106"/>
        <s v="TID808337"/>
        <s v="TID298956"/>
        <s v="TID879010"/>
        <s v="TID293486"/>
        <s v="TID951304"/>
        <s v="TID969126"/>
        <s v="TID349196"/>
        <s v="TID430714"/>
        <s v="TID619075"/>
        <s v="TID341210"/>
        <s v="TID634831"/>
        <s v="TID448592"/>
        <s v="TID756373"/>
        <s v="TID294118"/>
        <s v="TID735888"/>
        <s v="TID484009"/>
        <s v="TID306623"/>
        <s v="TID580376"/>
        <s v="TID320917"/>
        <s v="TID571799"/>
        <s v="TID488025"/>
        <s v="TID558664"/>
        <s v="TID837055"/>
        <s v="TID704427"/>
        <s v="TID370323"/>
        <s v="TID840145"/>
        <s v="TID954350"/>
        <s v="TID402288"/>
        <s v="TID727492"/>
        <s v="TID268373"/>
        <s v="TID225296"/>
        <s v="TID226882"/>
        <s v="TID428510"/>
        <s v="TID952355"/>
        <s v="TID646157"/>
        <s v="TID524685"/>
        <s v="TID540058"/>
        <s v="TID634420"/>
        <s v="TID972482"/>
        <s v="TID839007"/>
        <s v="TID852811"/>
        <s v="TID579426"/>
        <s v="TID256983"/>
        <s v="TID962065"/>
        <s v="TID451690"/>
        <s v="TID154913"/>
        <s v="TID603289"/>
        <s v="TID399944"/>
        <s v="TID413463"/>
        <s v="TID316736"/>
        <s v="TID687964"/>
        <s v="TID412291"/>
        <s v="TID522153"/>
        <s v="TID977502"/>
        <s v="TID760565"/>
        <s v="TID549577"/>
        <s v="TID108732"/>
        <s v="TID561818"/>
        <s v="TID325784"/>
        <s v="TID684773"/>
        <s v="TID414595"/>
        <s v="TID423786"/>
        <s v="TID789429"/>
        <s v="TID848908"/>
        <s v="TID546373"/>
        <s v="TID851161"/>
        <s v="TID605038"/>
        <s v="TID130485"/>
        <s v="TID798083"/>
        <s v="TID819017"/>
        <s v="TID536819"/>
        <s v="TID167657"/>
        <s v="TID862040"/>
        <s v="TID474624"/>
        <s v="TID792210"/>
        <s v="TID291269"/>
        <s v="TID454165"/>
        <s v="TID321163"/>
        <s v="TID155118"/>
        <s v="TID862692"/>
        <s v="TID192636"/>
        <s v="TID101088"/>
        <s v="TID683172"/>
        <s v="TID395236"/>
        <s v="TID375942"/>
        <s v="TID634606"/>
        <s v="TID114397"/>
        <s v="TID878708"/>
        <s v="TID111893"/>
        <s v="TID182500"/>
        <s v="TID286549"/>
        <s v="TID403939"/>
        <s v="TID953900"/>
        <s v="TID100713"/>
        <s v="TID725382"/>
        <s v="TID129609"/>
        <s v="TID150445"/>
        <s v="TID980341"/>
        <s v="TID425430"/>
        <s v="TID630877"/>
        <s v="TID869276"/>
        <s v="TID347719"/>
        <s v="TID677561"/>
        <s v="TID972229"/>
        <s v="TID302981"/>
        <s v="TID518780"/>
        <s v="TID294386"/>
        <s v="TID722222"/>
        <s v="TID647040"/>
        <s v="TID561260"/>
        <s v="TID878040"/>
        <s v="TID359776"/>
        <s v="TID773574"/>
        <s v="TID142677"/>
        <s v="TID682599"/>
        <s v="TID135479"/>
        <s v="TID407330"/>
        <s v="TID644978"/>
        <s v="TID947258"/>
        <s v="TID474592"/>
        <s v="TID177355"/>
        <s v="TID397163"/>
        <s v="TID703912"/>
        <s v="TID684589"/>
        <s v="TID766401"/>
        <s v="TID638541"/>
        <s v="TID643932"/>
        <s v="TID141940"/>
        <s v="TID666577"/>
        <s v="TID775930"/>
        <s v="TID495687"/>
        <s v="TID176389"/>
        <s v="TID362762"/>
        <s v="TID929811"/>
        <s v="TID343040"/>
        <s v="TID243105"/>
        <s v="TID609748"/>
        <s v="TID289978"/>
        <s v="TID189303"/>
        <s v="TID808888"/>
        <s v="TID179699"/>
        <s v="TID714664"/>
        <s v="TID679126"/>
        <s v="TID850038"/>
        <s v="TID691359"/>
        <s v="TID837021"/>
        <s v="TID974599"/>
        <s v="TID803228"/>
        <s v="TID452239"/>
        <s v="TID269816"/>
        <s v="TID982564"/>
        <s v="TID504881"/>
        <s v="TID951692"/>
        <s v="TID788948"/>
        <s v="TID686472"/>
        <s v="TID980562"/>
        <s v="TID629347"/>
        <s v="TID855509"/>
        <s v="TID196523"/>
        <s v="TID598508"/>
        <s v="TID113171"/>
        <s v="TID538907"/>
        <s v="TID931916"/>
        <s v="TID922219"/>
        <s v="TID200378"/>
        <s v="TID662794"/>
        <s v="TID337778"/>
        <s v="TID330270"/>
        <s v="TID718829"/>
        <s v="TID751521"/>
        <s v="TID920542"/>
        <s v="TID444412"/>
        <s v="TID501623"/>
        <s v="TID837419"/>
        <s v="TID558286"/>
        <s v="TID713730"/>
        <s v="TID404421"/>
        <s v="TID106691"/>
        <s v="TID750370"/>
        <s v="TID773540"/>
        <s v="TID416301"/>
        <s v="TID275470"/>
        <s v="TID703550"/>
        <s v="TID219743"/>
        <s v="TID728465"/>
        <s v="TID962370"/>
        <s v="TID330886"/>
        <s v="TID256368"/>
        <s v="TID159205"/>
        <s v="TID280460"/>
        <s v="TID513598"/>
        <s v="TID750719"/>
        <s v="TID922782"/>
        <s v="TID638103"/>
        <s v="TID487373"/>
        <s v="TID167978"/>
        <s v="TID532473"/>
        <s v="TID123557"/>
        <s v="TID966372"/>
        <s v="TID334267"/>
        <s v="TID360866"/>
        <s v="TID265329"/>
        <s v="TID662852"/>
        <s v="TID637493"/>
        <s v="TID728071"/>
        <s v="TID702804"/>
        <s v="TID566342"/>
        <s v="TID565843"/>
        <s v="TID709226"/>
        <s v="TID713011"/>
        <s v="TID335234"/>
        <s v="TID357409"/>
        <s v="TID206247"/>
        <s v="TID667589"/>
        <s v="TID737778"/>
        <s v="TID669064"/>
        <s v="TID898443"/>
        <s v="TID347867"/>
        <s v="TID947814"/>
        <s v="TID993026"/>
        <s v="TID941788"/>
        <s v="TID501090"/>
        <s v="TID235545"/>
        <s v="TID524176"/>
        <s v="TID575326"/>
        <s v="TID901995"/>
        <s v="TID896250"/>
        <s v="TID769684"/>
        <s v="TID696588"/>
        <s v="TID342670"/>
        <s v="TID220121"/>
        <s v="TID981110"/>
        <s v="TID275585"/>
        <s v="TID265390"/>
        <s v="TID644315"/>
        <s v="TID403987"/>
        <s v="TID452279"/>
        <s v="TID653230"/>
        <s v="TID157757"/>
        <s v="TID691098"/>
        <s v="TID969297"/>
        <s v="TID536646"/>
        <s v="TID524794"/>
        <s v="TID921175"/>
        <s v="TID784862"/>
        <s v="TID583438"/>
        <s v="TID936290"/>
        <s v="TID841988"/>
        <s v="TID943191"/>
        <s v="TID103615"/>
        <s v="TID647627"/>
        <s v="TID209062"/>
        <s v="TID797253"/>
        <s v="TID628902"/>
        <s v="TID385248"/>
        <s v="TID580843"/>
        <s v="TID493937"/>
        <s v="TID304605"/>
        <s v="TID537195"/>
        <s v="TID187087"/>
        <s v="TID379328"/>
        <s v="TID955267"/>
        <s v="TID137780"/>
        <s v="TID260691"/>
        <s v="TID473656"/>
        <s v="TID103036"/>
        <s v="TID813971"/>
        <s v="TID890896"/>
        <s v="TID766230"/>
        <s v="TID692048"/>
        <s v="TID505771"/>
        <s v="TID389371"/>
        <s v="TID587669"/>
        <s v="TID383846"/>
        <s v="TID145024"/>
        <s v="TID712303"/>
        <s v="TID270362"/>
        <s v="TID802308"/>
        <s v="TID353117"/>
        <s v="TID163820"/>
        <s v="TID958472"/>
        <s v="TID478621"/>
        <s v="TID826352"/>
        <s v="TID486571"/>
        <s v="TID420293"/>
        <s v="TID461738"/>
        <s v="TID578857"/>
        <s v="TID988231"/>
        <s v="TID190375"/>
        <s v="TID169616"/>
        <s v="TID578362"/>
        <s v="TID207382"/>
        <s v="TID893152"/>
        <s v="TID653063"/>
        <s v="TID332597"/>
        <s v="TID823338"/>
        <s v="TID712817"/>
        <s v="TID378352"/>
        <s v="TID589400"/>
        <s v="TID467140"/>
        <s v="TID837095"/>
        <s v="TID684807"/>
        <s v="TID190219"/>
        <s v="TID566365"/>
        <s v="TID870739"/>
        <s v="TID210924"/>
        <s v="TID589030"/>
        <s v="TID877510"/>
        <s v="TID255586"/>
        <s v="TID633746"/>
        <s v="TID791838"/>
        <s v="TID509468"/>
        <s v="TID913904"/>
        <s v="TID977992"/>
        <s v="TID298550"/>
        <s v="TID836385"/>
        <s v="TID322049"/>
        <s v="TID302633"/>
        <s v="TID826376"/>
        <s v="TID174616"/>
        <s v="TID587985"/>
        <s v="TID416488"/>
        <s v="TID939171"/>
        <s v="TID941677"/>
        <s v="TID152440"/>
        <s v="TID456060"/>
        <s v="TID222495"/>
        <s v="TID262166"/>
        <s v="TID994293"/>
        <s v="TID954271"/>
        <s v="TID973357"/>
        <s v="TID794137"/>
        <s v="TID124119"/>
        <s v="TID877293"/>
        <s v="TID269020"/>
        <s v="TID533170"/>
        <s v="TID832699"/>
        <s v="TID747178"/>
        <s v="TID269323"/>
        <s v="TID965461"/>
        <s v="TID221377"/>
        <s v="TID933453"/>
        <s v="TID366483"/>
        <s v="TID391209"/>
        <s v="TID568279"/>
        <s v="TID167521"/>
        <s v="TID398163"/>
        <s v="TID464394"/>
        <s v="TID600182"/>
        <s v="TID184323"/>
        <s v="TID360645"/>
        <s v="TID910179"/>
        <s v="TID510814"/>
        <s v="TID137539"/>
        <s v="TID776012"/>
        <s v="TID861812"/>
        <s v="TID588464"/>
        <s v="TID314843"/>
        <s v="TID807248"/>
        <s v="TID352581"/>
        <s v="TID973757"/>
        <s v="TID408565"/>
        <s v="TID645215"/>
        <s v="TID851292"/>
        <s v="TID382168"/>
        <s v="TID430867"/>
        <s v="TID145722"/>
        <s v="TID644408"/>
        <s v="TID201831"/>
        <s v="TID682588"/>
        <s v="TID298753"/>
        <s v="TID736375"/>
        <s v="TID327678"/>
        <s v="TID662688"/>
        <s v="TID239453"/>
        <s v="TID828222"/>
        <s v="TID191382"/>
        <s v="TID392132"/>
        <s v="TID578823"/>
        <s v="TID793294"/>
        <s v="TID907530"/>
        <s v="TID200308"/>
        <s v="TID766827"/>
        <s v="TID309729"/>
        <s v="TID885171"/>
        <s v="TID975768"/>
        <s v="TID816005"/>
        <s v="TID474773"/>
        <s v="TID955930"/>
        <s v="TID398336"/>
        <s v="TID534697"/>
        <s v="TID642720"/>
        <s v="TID847973"/>
        <s v="TID593792"/>
        <s v="TID296846"/>
        <s v="TID916050"/>
        <s v="TID356495"/>
        <s v="TID159233"/>
        <s v="TID310166"/>
        <s v="TID802523"/>
        <s v="TID557472"/>
        <s v="TID664186"/>
        <s v="TID195498"/>
        <s v="TID291476"/>
        <s v="TID668242"/>
        <s v="TID473297"/>
        <s v="TID513251"/>
        <s v="TID305309"/>
        <s v="TID772367"/>
        <s v="TID855048"/>
        <s v="TID583451"/>
        <s v="TID313614"/>
        <s v="TID508012"/>
        <s v="TID644898"/>
        <s v="TID958893"/>
        <s v="TID117313"/>
        <s v="TID772607"/>
        <s v="TID767046"/>
        <s v="TID253810"/>
        <s v="TID570974"/>
        <s v="TID665499"/>
        <s v="TID591717"/>
        <s v="TID671782"/>
        <s v="TID633055"/>
        <s v="TID695361"/>
        <s v="TID240807"/>
        <s v="TID683183"/>
        <s v="TID822015"/>
        <s v="TID239424"/>
        <s v="TID452787"/>
        <s v="TID590504"/>
        <s v="TID981380"/>
        <s v="TID467114"/>
        <s v="TID481407"/>
        <s v="TID894332"/>
        <s v="TID120428"/>
        <s v="TID289555"/>
        <s v="TID639698"/>
        <s v="TID779513"/>
        <s v="TID209551"/>
        <s v="TID562819"/>
        <s v="TID971072"/>
        <s v="TID995727"/>
        <s v="TID718283"/>
        <s v="TID814526"/>
        <s v="TID456029"/>
        <s v="TID419191"/>
        <s v="TID262395"/>
        <s v="TID577755"/>
        <s v="TID188649"/>
        <s v="TID867711"/>
        <s v="TID614572"/>
        <s v="TID979162"/>
        <s v="TID106333"/>
        <s v="TID626948"/>
        <s v="TID842800"/>
        <s v="TID597783"/>
        <s v="TID847539"/>
        <s v="TID859904"/>
        <s v="TID945670"/>
        <s v="TID870411"/>
        <s v="TID630016"/>
        <s v="TID146747"/>
        <s v="TID756271"/>
        <s v="TID522040"/>
        <s v="TID576541"/>
        <s v="TID634516"/>
        <s v="TID155257"/>
        <s v="TID771118"/>
        <s v="TID713897"/>
        <s v="TID379424"/>
        <s v="TID367899"/>
        <s v="TID430283"/>
        <s v="TID647303"/>
        <s v="TID840918"/>
        <s v="TID127213"/>
        <s v="TID249693"/>
        <s v="TID917203"/>
        <s v="TID608034"/>
        <s v="TID481911"/>
        <s v="TID668550"/>
        <s v="TID677969"/>
        <s v="TID563192"/>
        <s v="TID167467"/>
        <s v="TID329322"/>
        <s v="TID379817"/>
        <s v="TID320491"/>
        <s v="TID482179"/>
        <s v="TID808300"/>
        <s v="TID757102"/>
        <s v="TID656155"/>
        <s v="TID305408"/>
        <s v="TID220399"/>
        <s v="TID795299"/>
        <s v="TID894768"/>
        <s v="TID400226"/>
        <s v="TID932267"/>
        <s v="TID925936"/>
        <s v="TID167503"/>
        <s v="TID715530"/>
        <s v="TID245620"/>
        <s v="TID476993"/>
        <s v="TID826547"/>
        <s v="TID454459"/>
        <s v="TID786707"/>
        <s v="TID800526"/>
        <s v="TID223473"/>
        <s v="TID899700"/>
        <s v="TID512053"/>
        <s v="TID418165"/>
        <s v="TID375504"/>
        <s v="TID130618"/>
        <s v="TID109333"/>
        <s v="TID249277"/>
        <s v="TID570649"/>
        <s v="TID495685"/>
        <s v="TID699657"/>
        <s v="TID890675"/>
        <s v="TID854441"/>
        <s v="TID704685"/>
        <s v="TID836319"/>
        <s v="TID479159"/>
        <s v="TID309124"/>
        <s v="TID243752"/>
        <s v="TID709937"/>
        <s v="TID381490"/>
        <s v="TID464288"/>
        <s v="TID876702"/>
        <s v="TID581378"/>
        <s v="TID652140"/>
        <s v="TID908767"/>
        <s v="TID552518"/>
        <s v="TID479884"/>
        <s v="TID299648"/>
        <s v="TID963133"/>
        <s v="TID985834"/>
        <s v="TID351671"/>
        <s v="TID827713"/>
        <s v="TID593929"/>
        <s v="TID829038"/>
        <s v="TID590921"/>
        <s v="TID705158"/>
        <s v="TID298891"/>
        <s v="TID831972"/>
        <s v="TID123449"/>
        <s v="TID897526"/>
        <s v="TID377298"/>
        <s v="TID569504"/>
        <s v="TID150623"/>
        <s v="TID151228"/>
        <s v="TID328801"/>
        <s v="TID580245"/>
        <s v="TID944601"/>
        <s v="TID633187"/>
        <s v="TID493434"/>
        <s v="TID468265"/>
        <s v="TID183248"/>
        <s v="TID361860"/>
        <s v="TID900121"/>
        <s v="TID294125"/>
        <s v="TID350302"/>
        <s v="TID614147"/>
        <s v="TID314052"/>
        <s v="TID208158"/>
        <s v="TID371513"/>
        <s v="TID925036"/>
        <s v="TID443330"/>
        <s v="TID478338"/>
        <s v="TID999159"/>
        <s v="TID229246"/>
        <s v="TID873284"/>
        <s v="TID156814"/>
        <s v="TID956506"/>
        <s v="TID309831"/>
        <s v="TID114797"/>
        <s v="TID999915"/>
        <s v="TID259484"/>
        <s v="TID735307"/>
        <s v="TID283214"/>
        <s v="TID647962"/>
        <s v="TID839032"/>
        <s v="TID538771"/>
        <s v="TID611662"/>
        <s v="TID426832"/>
        <s v="TID450354"/>
        <s v="TID533670"/>
        <s v="TID797640"/>
        <s v="TID693195"/>
        <s v="TID776594"/>
        <s v="TID294307"/>
        <s v="TID326259"/>
        <s v="TID421546"/>
        <s v="TID265024"/>
        <s v="TID186969"/>
        <s v="TID520204"/>
        <s v="TID529341"/>
        <s v="TID157669"/>
        <s v="TID135651"/>
        <s v="TID512896"/>
        <s v="TID404991"/>
        <s v="TID441726"/>
        <s v="TID710199"/>
        <s v="TID159218"/>
        <s v="TID297926"/>
        <s v="TID924462"/>
        <s v="TID103167"/>
        <s v="TID550653"/>
        <s v="TID376261"/>
        <s v="TID144840"/>
        <s v="TID958447"/>
        <s v="TID256743"/>
        <s v="TID567756"/>
        <s v="TID633359"/>
        <s v="TID816874"/>
        <s v="TID158473"/>
        <s v="TID529752"/>
        <s v="TID409083"/>
        <s v="TID809609"/>
        <s v="TID202861"/>
        <s v="TID451504"/>
        <s v="TID180793"/>
        <s v="TID514547"/>
        <s v="TID865671"/>
        <s v="TID400815"/>
        <s v="TID985514"/>
        <s v="TID894959"/>
        <s v="TID535056"/>
        <s v="TID408359"/>
        <s v="TID222365"/>
        <s v="TID673599"/>
        <s v="TID654224"/>
        <s v="TID404060"/>
        <s v="TID455359"/>
        <s v="TID427705"/>
        <s v="TID637257"/>
        <s v="TID139740"/>
        <s v="TID468478"/>
        <s v="TID510575"/>
        <s v="TID711242"/>
        <s v="TID879539"/>
        <s v="TID802946"/>
        <s v="TID848513"/>
        <s v="TID254600"/>
        <s v="TID699093"/>
        <s v="TID251490"/>
        <s v="TID912483"/>
        <s v="TID834997"/>
        <s v="TID910425"/>
        <s v="TID902506"/>
        <s v="TID239304"/>
        <s v="TID975972"/>
        <s v="TID415779"/>
        <s v="TID114779"/>
        <s v="TID840612"/>
        <s v="TID329639"/>
        <s v="TID418479"/>
        <s v="TID618733"/>
        <s v="TID290874"/>
        <s v="TID933625"/>
        <s v="TID536896"/>
        <s v="TID516077"/>
        <s v="TID836100"/>
        <s v="TID928867"/>
        <s v="TID660178"/>
        <s v="TID425639"/>
        <s v="TID622877"/>
        <s v="TID220172"/>
        <s v="TID560437"/>
        <s v="TID132033"/>
        <s v="TID863069"/>
        <s v="TID974404"/>
        <s v="TID713964"/>
        <s v="TID592714"/>
        <s v="TID573442"/>
        <s v="TID641745"/>
        <s v="TID533289"/>
        <s v="TID818055"/>
        <s v="TID644697"/>
        <s v="TID491193"/>
        <s v="TID651740"/>
        <s v="TID120974"/>
        <s v="TID745682"/>
        <s v="TID145113"/>
        <s v="TID867163"/>
        <s v="TID655536"/>
        <s v="TID872067"/>
        <s v="TID829226"/>
        <s v="TID319387"/>
        <s v="TID276896"/>
        <s v="TID663182"/>
        <s v="TID422797"/>
        <s v="TID187167"/>
        <s v="TID716858"/>
        <s v="TID157555"/>
        <s v="TID873287"/>
        <s v="TID975201"/>
        <s v="TID345293"/>
        <s v="TID375925"/>
        <s v="TID121282"/>
        <s v="TID871324"/>
        <s v="TID865494"/>
        <s v="TID819074"/>
        <s v="TID581700"/>
        <s v="TID857290"/>
        <s v="TID343135"/>
        <s v="TID349048"/>
        <s v="TID408614"/>
        <s v="TID862382"/>
        <s v="TID252649"/>
        <s v="TID899097"/>
        <s v="TID315290"/>
        <s v="TID881516"/>
        <s v="TID683360"/>
        <s v="TID844403"/>
        <s v="TID985829"/>
        <s v="TID333743"/>
        <s v="TID635390"/>
        <s v="TID401672"/>
        <s v="TID172813"/>
        <s v="TID196126"/>
        <s v="TID936536"/>
        <s v="TID236039"/>
        <s v="TID458583"/>
        <s v="TID206253"/>
        <s v="TID268321"/>
        <s v="TID183825"/>
        <s v="TID747045"/>
        <s v="TID712927"/>
        <s v="TID386569"/>
        <s v="TID679193"/>
        <s v="TID465157"/>
        <s v="TID917645"/>
        <s v="TID595739"/>
        <s v="TID206044"/>
        <s v="TID385125"/>
        <s v="TID672939"/>
        <s v="TID985402"/>
        <s v="TID426432"/>
        <s v="TID386032"/>
        <s v="TID178815"/>
        <s v="TID360023"/>
        <s v="TID532394"/>
        <s v="TID883791"/>
        <s v="TID596492"/>
        <s v="TID387654"/>
        <s v="TID795704"/>
        <s v="TID938799"/>
        <s v="TID723710"/>
        <s v="TID379895"/>
        <s v="TID142850"/>
        <s v="TID231188"/>
        <s v="TID561047"/>
        <s v="TID285136"/>
        <s v="TID261130"/>
        <s v="TID644558"/>
        <s v="TID467949"/>
        <s v="TID803850"/>
        <s v="TID193495"/>
        <s v="TID503361"/>
        <s v="TID346177"/>
        <s v="TID242613"/>
        <s v="TID274784"/>
        <s v="TID735775"/>
        <s v="TID658595"/>
        <s v="TID270235"/>
        <s v="TID808754"/>
        <s v="TID600736"/>
        <s v="TID923343"/>
        <s v="TID906459"/>
        <s v="TID692969"/>
        <s v="TID864500"/>
        <s v="TID881447"/>
        <s v="TID482518"/>
        <s v="TID984063"/>
        <s v="TID198374"/>
        <s v="TID208691"/>
        <s v="TID352854"/>
        <s v="TID843449"/>
        <s v="TID309562"/>
        <s v="TID526537"/>
        <s v="TID369430"/>
        <s v="TID772592"/>
        <s v="TID629610"/>
        <s v="TID261938"/>
        <s v="TID635927"/>
        <s v="TID298151"/>
        <s v="TID982325"/>
        <s v="TID833207"/>
        <s v="TID171878"/>
        <s v="TID483968"/>
        <s v="TID102026"/>
        <s v="TID967445"/>
        <s v="TID792350"/>
        <s v="TID249212"/>
        <s v="TID199678"/>
        <s v="TID350306"/>
        <s v="TID966860"/>
        <s v="TID418435"/>
        <s v="TID790547"/>
        <s v="TID284194"/>
        <s v="TID697201"/>
        <s v="TID357345"/>
        <s v="TID282204"/>
        <s v="TID742557"/>
        <s v="TID692008"/>
        <s v="TID451355"/>
        <s v="TID905461"/>
        <s v="TID126134"/>
        <s v="TID788400"/>
        <s v="TID164983"/>
        <s v="TID341689"/>
        <s v="TID529166"/>
        <s v="TID830370"/>
        <s v="TID258790"/>
        <s v="TID377262"/>
        <s v="TID501142"/>
        <s v="TID508847"/>
        <s v="TID330482"/>
        <s v="TID312178"/>
        <s v="TID465457"/>
        <s v="TID418597"/>
        <s v="TID968937"/>
        <s v="TID378251"/>
        <s v="TID712296"/>
        <s v="TID146285"/>
        <s v="TID995463"/>
        <s v="TID540804"/>
        <s v="TID391989"/>
        <s v="TID395918"/>
        <s v="TID382495"/>
        <s v="TID821040"/>
        <s v="TID182906"/>
        <s v="TID259433"/>
        <s v="TID682192"/>
        <s v="TID767078"/>
        <s v="TID323699"/>
        <s v="TID922302"/>
        <s v="TID355451"/>
        <s v="TID296139"/>
        <s v="TID131321"/>
        <s v="TID848881"/>
        <s v="TID933161"/>
        <s v="TID650247"/>
        <s v="TID349077"/>
        <s v="TID245179"/>
        <s v="TID810161"/>
        <s v="TID593919"/>
        <s v="TID679703"/>
        <s v="TID503825"/>
        <s v="TID663010"/>
        <s v="TID636617"/>
        <s v="TID622028"/>
        <s v="TID414634"/>
        <s v="TID467235"/>
        <s v="TID458554"/>
        <s v="TID304479"/>
        <s v="TID784564"/>
        <s v="TID693127"/>
        <s v="TID561211"/>
        <s v="TID654458"/>
        <s v="TID317977"/>
        <s v="TID526704"/>
        <s v="TID102988"/>
        <s v="TID832145"/>
        <s v="TID548683"/>
        <s v="TID458635"/>
        <s v="TID180848"/>
        <s v="TID947976"/>
        <s v="TID702825"/>
        <s v="TID585012"/>
        <s v="TID742237"/>
        <s v="TID855040"/>
        <s v="TID328433"/>
        <s v="TID911905"/>
        <s v="TID811021"/>
        <s v="TID399560"/>
        <s v="TID734909"/>
        <s v="TID181759"/>
        <s v="TID607467"/>
        <s v="TID516324"/>
        <s v="TID124801"/>
        <s v="TID152049"/>
        <s v="TID674479"/>
        <s v="TID110026"/>
        <s v="TID233276"/>
        <s v="TID503400"/>
        <s v="TID758834"/>
        <s v="TID172893"/>
        <s v="TID174769"/>
        <s v="TID592944"/>
        <s v="TID897382"/>
        <s v="TID856559"/>
        <s v="TID855537"/>
        <s v="TID608280"/>
        <s v="TID848758"/>
        <s v="TID542313"/>
        <s v="TID181142"/>
        <s v="TID732929"/>
        <s v="TID196077"/>
        <s v="TID183549"/>
        <s v="TID326535"/>
        <s v="TID948865"/>
        <s v="TID425277"/>
        <s v="TID794221"/>
        <s v="TID972700"/>
        <s v="TID475453"/>
        <s v="TID429067"/>
        <s v="TID616995"/>
        <s v="TID779599"/>
        <s v="TID853166"/>
        <s v="TID918980"/>
        <s v="TID531854"/>
        <s v="TID130628"/>
        <s v="TID871412"/>
        <s v="TID700214"/>
        <s v="TID754492"/>
        <s v="TID492091"/>
        <s v="TID182753"/>
        <s v="TID699816"/>
        <s v="TID698851"/>
        <s v="TID114228"/>
        <s v="TID621197"/>
        <s v="TID511329"/>
        <s v="TID441500"/>
        <s v="TID702788"/>
        <s v="TID287598"/>
        <s v="TID496484"/>
        <s v="TID482812"/>
        <s v="TID446782"/>
        <s v="TID716138"/>
        <s v="TID900843"/>
        <s v="TID335741"/>
        <s v="TID554231"/>
        <s v="TID179064"/>
        <s v="TID867390"/>
        <s v="TID563366"/>
        <s v="TID513035"/>
        <s v="TID918030"/>
        <s v="TID521134"/>
        <s v="TID969552"/>
        <s v="TID929652"/>
        <s v="TID299388"/>
        <s v="TID736288"/>
        <s v="TID198377"/>
        <s v="TID377694"/>
        <s v="TID360595"/>
        <s v="TID489597"/>
        <s v="TID213911"/>
        <s v="TID852410"/>
        <s v="TID975952"/>
        <s v="TID248938"/>
        <s v="TID811228"/>
        <s v="TID936804"/>
        <s v="TID187453"/>
        <s v="TID142294"/>
        <s v="TID913708"/>
        <s v="TID646850"/>
        <s v="TID791498"/>
        <s v="TID865791"/>
        <s v="TID885311"/>
        <s v="TID194920"/>
        <s v="TID980614"/>
        <s v="TID329125"/>
        <s v="TID836264"/>
        <s v="TID185606"/>
        <s v="TID534041"/>
        <s v="TID670934"/>
        <s v="TID829061"/>
        <s v="TID203876"/>
        <s v="TID654378"/>
        <s v="TID228988"/>
        <s v="TID996957"/>
        <s v="TID834811"/>
        <s v="TID838304"/>
        <s v="TID897397"/>
        <s v="TID123144"/>
        <s v="TID290507"/>
        <s v="TID958111"/>
        <s v="TID148978"/>
        <s v="TID107207"/>
        <s v="TID153330"/>
        <s v="TID590949"/>
        <s v="TID966616"/>
        <s v="TID609326"/>
        <s v="TID303917"/>
        <s v="TID812277"/>
        <s v="TID231319"/>
        <s v="TID218066"/>
        <s v="TID860607"/>
        <s v="TID130709"/>
        <s v="TID456880"/>
        <s v="TID607301"/>
        <s v="TID457455"/>
        <s v="TID866414"/>
        <s v="TID951867"/>
        <s v="TID216751"/>
        <s v="TID529594"/>
        <s v="TID370496"/>
        <s v="TID592882"/>
        <s v="TID505899"/>
        <s v="TID489279"/>
        <s v="TID747350"/>
        <s v="TID498162"/>
        <s v="TID532986"/>
        <s v="TID566148"/>
        <s v="TID730846"/>
        <s v="TID797680"/>
        <s v="TID667652"/>
        <s v="TID913306"/>
        <s v="TID962456"/>
        <s v="TID740453"/>
        <s v="TID904377"/>
        <s v="TID866627"/>
        <s v="TID204222"/>
        <s v="TID501462"/>
        <s v="TID209164"/>
        <s v="TID290741"/>
        <s v="TID478809"/>
        <s v="TID101219"/>
        <s v="TID329452"/>
        <s v="TID772370"/>
        <s v="TID546060"/>
        <s v="TID389277"/>
        <s v="TID538888"/>
        <s v="TID773678"/>
        <s v="TID730458"/>
        <s v="TID840387"/>
        <s v="TID636687"/>
        <s v="TID126049"/>
        <s v="TID295510"/>
        <s v="TID572541"/>
        <s v="TID380710"/>
        <s v="TID823870"/>
        <s v="TID207490"/>
        <s v="TID413027"/>
        <s v="TID326882"/>
        <s v="TID692643"/>
        <s v="TID425964"/>
        <s v="TID880629"/>
        <s v="TID253628"/>
        <s v="TID727413"/>
        <s v="TID523428"/>
        <s v="TID664333"/>
        <s v="TID947424"/>
        <s v="TID581264"/>
        <s v="TID624280"/>
        <s v="TID957324"/>
        <s v="TID568100"/>
        <s v="TID593701"/>
        <s v="TID206998"/>
        <s v="TID246895"/>
        <s v="TID640881"/>
        <s v="TID862035"/>
        <s v="TID421238"/>
        <s v="TID536054"/>
        <s v="TID435838"/>
        <s v="TID180319"/>
        <s v="TID117834"/>
        <s v="TID188117"/>
        <s v="TID128549"/>
        <s v="TID790792"/>
        <s v="TID702396"/>
        <s v="TID679441"/>
        <s v="TID503133"/>
        <s v="TID661825"/>
        <s v="TID994231"/>
        <s v="TID669589"/>
        <s v="TID726015"/>
        <s v="TID388224"/>
        <s v="TID601070"/>
        <s v="TID334665"/>
        <s v="TID145822"/>
        <s v="TID262222"/>
        <s v="TID134405"/>
        <s v="TID478220"/>
        <s v="TID363482"/>
        <s v="TID417115"/>
        <s v="TID665389"/>
        <s v="TID537283"/>
        <s v="TID294556"/>
        <s v="TID564011"/>
        <s v="TID744685"/>
        <s v="TID760070"/>
        <s v="TID266256"/>
        <s v="TID708833"/>
        <s v="TID114010"/>
        <s v="TID700733"/>
        <s v="TID182708"/>
        <s v="TID401589"/>
        <s v="TID988370"/>
        <s v="TID408880"/>
        <s v="TID306292"/>
        <s v="TID444552"/>
        <s v="TID325268"/>
        <s v="TID680419"/>
        <s v="TID718159"/>
        <s v="TID802023"/>
        <s v="TID353078"/>
        <s v="TID847214"/>
        <s v="TID167700"/>
        <s v="TID642999"/>
        <s v="TID908813"/>
        <s v="TID508041"/>
        <s v="TID383772"/>
        <s v="TID686139"/>
        <s v="TID878510"/>
        <s v="TID601307"/>
        <s v="TID240583"/>
        <s v="TID891644"/>
        <s v="TID530369"/>
        <s v="TID323898"/>
        <s v="TID655475"/>
        <s v="TID621719"/>
        <s v="TID227790"/>
        <s v="TID558699"/>
        <s v="TID650088"/>
        <s v="TID852202"/>
        <s v="TID986473"/>
        <s v="TID767445"/>
        <s v="TID828427"/>
        <s v="TID919511"/>
        <s v="TID479964"/>
        <s v="TID772353"/>
        <s v="TID537342"/>
        <s v="TID781563"/>
        <s v="TID610704"/>
        <s v="TID368771"/>
        <s v="TID159457"/>
        <s v="TID755986"/>
        <s v="TID834689"/>
        <s v="TID621754"/>
        <s v="TID604389"/>
        <s v="TID367841"/>
        <s v="TID260302"/>
        <s v="TID217153"/>
        <s v="TID272841"/>
        <s v="TID428574"/>
        <s v="TID707653"/>
        <s v="TID592163"/>
        <s v="TID457911"/>
        <s v="TID750833"/>
        <s v="TID946122"/>
        <s v="TID394140"/>
        <s v="TID133143"/>
        <s v="TID173914"/>
        <s v="TID397965"/>
        <s v="TID720445"/>
        <s v="TID567955"/>
        <s v="TID798864"/>
        <s v="TID357166"/>
        <s v="TID534540"/>
        <s v="TID932244"/>
        <s v="TID474845"/>
        <s v="TID904172"/>
        <s v="TID442052"/>
        <s v="TID688756"/>
        <s v="TID301241"/>
        <s v="TID339849"/>
        <s v="TID739254"/>
        <s v="TID871585"/>
        <s v="TID819591"/>
        <s v="TID451221"/>
        <s v="TID529081"/>
        <s v="TID858663"/>
        <s v="TID500168"/>
        <s v="TID746692"/>
        <s v="TID782775"/>
        <s v="TID381087"/>
        <s v="TID471084"/>
        <s v="TID601669"/>
        <s v="TID188582"/>
        <s v="TID464736"/>
        <s v="TID136854"/>
        <s v="TID540103"/>
        <s v="TID541628"/>
        <s v="TID142166"/>
        <s v="TID464766"/>
        <s v="TID182017"/>
        <s v="TID930512"/>
        <s v="TID587794"/>
        <s v="TID981139"/>
        <s v="TID315670"/>
        <s v="TID904959"/>
        <s v="TID832295"/>
        <s v="TID580267"/>
        <s v="TID548168"/>
        <s v="TID766869"/>
        <s v="TID859691"/>
        <s v="TID765489"/>
        <s v="TID135311"/>
        <s v="TID242978"/>
        <s v="TID148217"/>
        <s v="TID852015"/>
        <s v="TID120916"/>
        <s v="TID950011"/>
        <s v="TID397927"/>
        <s v="TID443322"/>
        <s v="TID681863"/>
        <s v="TID527339"/>
        <s v="TID517238"/>
        <s v="TID932265"/>
        <s v="TID379861"/>
        <s v="TID949580"/>
        <s v="TID807163"/>
        <s v="TID837205"/>
        <s v="TID117352"/>
        <s v="TID584717"/>
        <s v="TID554572"/>
        <s v="TID735647"/>
        <s v="TID955982"/>
        <s v="TID993894"/>
        <s v="TID833848"/>
        <s v="TID879759"/>
        <s v="TID661331"/>
        <s v="TID853519"/>
        <s v="TID772205"/>
        <s v="TID584305"/>
        <s v="TID830282"/>
        <s v="TID869716"/>
        <s v="TID737874"/>
        <s v="TID930956"/>
        <s v="TID544855"/>
        <s v="TID127415"/>
        <s v="TID431620"/>
        <s v="TID258391"/>
        <s v="TID568482"/>
        <s v="TID314674"/>
        <s v="TID688945"/>
        <s v="TID634345"/>
        <s v="TID284355"/>
        <s v="TID560316"/>
        <s v="TID745309"/>
        <s v="TID283963"/>
        <s v="TID762462"/>
        <s v="TID834488"/>
        <s v="TID371022"/>
        <s v="TID389977"/>
        <s v="TID355503"/>
        <s v="TID965583"/>
        <s v="TID505352"/>
        <s v="TID695434"/>
        <s v="TID685742"/>
        <s v="TID211030"/>
        <s v="TID879848"/>
        <s v="TID924248"/>
        <s v="TID929989"/>
        <s v="TID906717"/>
        <s v="TID462108"/>
        <s v="TID608728"/>
        <s v="TID695127"/>
        <s v="TID646912"/>
        <s v="TID286734"/>
        <s v="TID891835"/>
        <s v="TID559576"/>
        <s v="TID538712"/>
        <s v="TID179165"/>
        <s v="TID154307"/>
        <s v="TID670133"/>
        <s v="TID365365"/>
        <s v="TID153785"/>
        <s v="TID404967"/>
        <s v="TID274639"/>
        <s v="TID539448"/>
        <s v="TID670736"/>
        <s v="TID697979"/>
        <s v="TID156761"/>
        <s v="TID658135"/>
        <s v="TID942827"/>
        <s v="TID413419"/>
        <s v="TID553728"/>
        <s v="TID629806"/>
        <s v="TID292843"/>
        <s v="TID694629"/>
        <s v="TID419180"/>
        <s v="TID442638"/>
        <s v="TID564603"/>
        <s v="TID390930"/>
        <s v="TID130850"/>
        <s v="TID584157"/>
        <s v="TID168444"/>
        <s v="TID682216"/>
        <s v="TID350822"/>
        <s v="TID669394"/>
        <s v="TID565036"/>
        <s v="TID492115"/>
        <s v="TID894269"/>
        <s v="TID310896"/>
        <s v="TID205847"/>
        <s v="TID743960"/>
        <s v="TID590155"/>
        <s v="TID278455"/>
        <s v="TID565958"/>
        <s v="TID829628"/>
        <s v="TID321919"/>
        <s v="TID295479"/>
        <s v="TID464162"/>
        <s v="TID946198"/>
        <s v="TID671376"/>
        <s v="TID740865"/>
        <s v="TID971602"/>
        <s v="TID561166"/>
        <s v="TID498030"/>
        <s v="TID514047"/>
        <s v="TID985840"/>
        <s v="TID756450"/>
        <s v="TID343908"/>
        <s v="TID567036"/>
        <s v="TID507793"/>
        <s v="TID566412"/>
        <s v="TID765339"/>
        <s v="TID755780"/>
        <s v="TID718282"/>
        <s v="TID140528"/>
        <s v="TID848478"/>
        <s v="TID386147"/>
        <s v="TID457556"/>
        <s v="TID931399"/>
        <s v="TID110998"/>
        <s v="TID147546"/>
        <s v="TID623011"/>
        <s v="TID597538"/>
        <s v="TID879247"/>
        <s v="TID836566"/>
        <s v="TID262370"/>
        <s v="TID278323"/>
        <s v="TID929384"/>
        <s v="TID512759"/>
        <s v="TID332516"/>
        <s v="TID887768"/>
        <s v="TID896098"/>
        <s v="TID625095"/>
        <s v="TID428087"/>
        <s v="TID816953"/>
        <s v="TID184354"/>
        <s v="TID331348"/>
        <s v="TID210339"/>
        <s v="TID266031"/>
        <s v="TID859602"/>
        <s v="TID597255"/>
        <s v="TID409407"/>
        <s v="TID451926"/>
        <s v="TID993820"/>
        <s v="TID125933"/>
        <s v="TID988292"/>
        <s v="TID243900"/>
        <s v="TID409420"/>
        <s v="TID803510"/>
        <s v="TID139159"/>
        <s v="TID498159"/>
        <s v="TID119233"/>
        <s v="TID318768"/>
        <s v="TID950071"/>
        <s v="TID224675"/>
        <s v="TID230400"/>
        <s v="TID750281"/>
        <s v="TID130371"/>
        <s v="TID842367"/>
        <s v="TID753190"/>
        <s v="TID649968"/>
        <s v="TID540369"/>
        <s v="TID635184"/>
        <s v="TID109376"/>
        <s v="TID437319"/>
        <s v="TID991184"/>
        <s v="TID685047"/>
        <s v="TID616068"/>
        <s v="TID979504"/>
        <s v="TID670751"/>
        <s v="TID693888"/>
        <s v="TID568441"/>
        <s v="TID850629"/>
        <s v="TID187111"/>
        <s v="TID711696"/>
        <s v="TID217010"/>
        <s v="TID742549"/>
        <s v="TID694470"/>
        <s v="TID392058"/>
        <s v="TID768015"/>
        <s v="TID845081"/>
        <s v="TID685607"/>
        <s v="TID813017"/>
        <s v="TID369550"/>
        <s v="TID333969"/>
        <s v="TID990013"/>
        <s v="TID398984"/>
        <s v="TID475337"/>
        <s v="TID958402"/>
        <s v="TID697916"/>
        <s v="TID190050"/>
        <s v="TID227502"/>
        <s v="TID277623"/>
        <s v="TID964776"/>
        <s v="TID352501"/>
        <s v="TID329780"/>
        <s v="TID570818"/>
        <s v="TID568616"/>
        <s v="TID388250"/>
        <s v="TID708376"/>
        <s v="TID347782"/>
        <s v="TID932797"/>
        <s v="TID456662"/>
        <s v="TID207138"/>
        <s v="TID829060"/>
        <s v="TID608542"/>
        <s v="TID342182"/>
        <s v="TID588646"/>
        <s v="TID627365"/>
        <s v="TID809797"/>
        <s v="TID839522"/>
        <s v="TID120344"/>
        <s v="TID775924"/>
        <s v="TID909168"/>
        <s v="TID740291"/>
        <s v="TID359378"/>
        <s v="TID338282"/>
        <s v="TID372692"/>
        <s v="TID908559"/>
        <s v="TID696929"/>
        <s v="TID791417"/>
        <s v="TID786770"/>
        <s v="TID554423"/>
        <s v="TID650381"/>
        <s v="TID410717"/>
        <s v="TID989876"/>
        <s v="TID503067"/>
        <s v="TID798962"/>
        <s v="TID119383"/>
        <s v="TID679013"/>
        <s v="TID658492"/>
        <s v="TID102232"/>
        <s v="TID982433"/>
        <s v="TID770026"/>
        <s v="TID160209"/>
        <s v="TID476070"/>
        <s v="TID296613"/>
        <s v="TID642047"/>
        <s v="TID261579"/>
        <s v="TID219983"/>
        <s v="TID883855"/>
        <s v="TID236048"/>
        <s v="TID623956"/>
        <s v="TID374071"/>
        <s v="TID161119"/>
        <s v="TID133025"/>
        <s v="TID841772"/>
        <s v="TID209150"/>
        <s v="TID692485"/>
        <s v="TID861028"/>
        <s v="TID220630"/>
        <s v="TID141954"/>
        <s v="TID550802"/>
        <s v="TID854985"/>
        <s v="TID992867"/>
        <s v="TID771996"/>
        <s v="TID756935"/>
        <s v="TID618588"/>
        <s v="TID522938"/>
        <s v="TID890340"/>
        <s v="TID698622"/>
        <s v="TID307896"/>
        <s v="TID873643"/>
        <s v="TID170361"/>
        <s v="TID632924"/>
        <s v="TID817496"/>
        <s v="TID292308"/>
        <s v="TID502697"/>
        <s v="TID430791"/>
        <s v="TID714937"/>
        <s v="TID295645"/>
        <s v="TID347553"/>
        <s v="TID616652"/>
        <s v="TID721787"/>
        <s v="TID577677"/>
        <s v="TID478403"/>
        <s v="TID102514"/>
        <s v="TID771089"/>
        <s v="TID695598"/>
        <s v="TID488736"/>
        <s v="TID400279"/>
        <s v="TID869024"/>
        <s v="TID897122"/>
        <s v="TID251746"/>
        <s v="TID358075"/>
        <s v="TID894791"/>
        <s v="TID358820"/>
        <s v="TID242250"/>
        <s v="TID382607"/>
        <s v="TID146896"/>
        <s v="TID771623"/>
        <s v="TID391313"/>
        <s v="TID962646"/>
        <s v="TID400034"/>
        <s v="TID348156"/>
        <s v="TID514934"/>
        <s v="TID328905"/>
        <s v="TID195806"/>
        <s v="TID464175"/>
        <s v="TID865913"/>
        <s v="TID962049"/>
        <s v="TID396495"/>
        <s v="TID412311"/>
        <s v="TID767149"/>
        <s v="TID113672"/>
        <s v="TID867506"/>
        <s v="TID389863"/>
        <s v="TID361763"/>
        <s v="TID220102"/>
        <s v="TID536446"/>
        <s v="TID269217"/>
        <s v="TID394567"/>
        <s v="TID401254"/>
        <s v="TID627785"/>
        <s v="TID568914"/>
        <s v="TID105062"/>
        <s v="TID867468"/>
        <s v="TID654855"/>
        <s v="TID384324"/>
        <s v="TID346678"/>
        <s v="TID759793"/>
        <s v="TID941239"/>
        <s v="TID334625"/>
        <s v="TID296388"/>
        <s v="TID754737"/>
        <s v="TID569600"/>
        <s v="TID656791"/>
        <s v="TID546056"/>
        <s v="TID229604"/>
        <s v="TID643491"/>
        <s v="TID262546"/>
        <s v="TID426804"/>
        <s v="TID215365"/>
        <s v="TID405156"/>
      </sharedItems>
    </cacheField>
    <cacheField name="Created Time" numFmtId="47">
      <sharedItems containsSemiMixedTypes="0" containsNonDate="0" containsDate="1" containsString="0" minDate="1899-12-30T00:29:23" maxDate="1899-12-30T00:29:23" count="1">
        <d v="1899-12-30T00:29:23"/>
      </sharedItems>
    </cacheField>
    <cacheField name="Resolved0Time" numFmtId="0">
      <sharedItems containsSemiMixedTypes="0" containsDate="1" containsString="0" containsMixedTypes="1" minDate="1899-12-31T00:00:00" maxDate="1899-12-30T00:29:23" count="3">
        <d v="1899-12-30T00:29:23"/>
        <n v="0"/>
        <d v="1899-12-30T00:00:00"/>
      </sharedItems>
    </cacheField>
    <cacheField name="Status" numFmtId="0">
      <sharedItems count="4">
        <s v="Resolved"/>
        <s v="Pending"/>
        <s v="Closed"/>
        <s v="Escalated"/>
      </sharedItems>
    </cacheField>
    <cacheField name="Customer ID" numFmtId="0">
      <sharedItems count="1793">
        <s v="CUST3108"/>
        <s v="CUST5523"/>
        <s v="CUST8964"/>
        <s v="CUST6440"/>
        <s v="CUST3389"/>
        <s v="CUST9035"/>
        <s v="CUST2552"/>
        <s v="CUST3601"/>
        <s v="CUST3086"/>
        <s v="CUST5198"/>
        <s v="CUST8367"/>
        <s v="CUST6448"/>
        <s v="CUST5440"/>
        <s v="CUST3438"/>
        <s v="CUST7215"/>
        <s v="CUST6416"/>
        <s v="CUST5657"/>
        <s v="CUST9734"/>
        <s v="CUST1459"/>
        <s v="CUST4671"/>
        <s v="CUST7783"/>
        <s v="CUST1121"/>
        <s v="CUST6744"/>
        <s v="CUST7630"/>
        <s v="CUST4753"/>
        <s v="CUST7567"/>
        <s v="CUST5739"/>
        <s v="CUST2716"/>
        <s v="CUST5475"/>
        <s v="CUST5906"/>
        <s v="CUST8229"/>
        <s v="CUST7424"/>
        <s v="CUST4021"/>
        <s v="CUST5660"/>
        <s v="CUST3442"/>
        <s v="CUST5363"/>
        <s v="CUST4745"/>
        <s v="CUST2757"/>
        <s v="CUST9051"/>
        <s v="CUST7452"/>
        <s v="CUST7395"/>
        <s v="CUST6975"/>
        <s v="CUST6892"/>
        <s v="CUST8357"/>
        <s v="CUST9976"/>
        <s v="CUST2904"/>
        <s v="CUST6626"/>
        <s v="CUST5586"/>
        <s v="CUST5890"/>
        <s v="CUST4190"/>
        <s v="CUST1100"/>
        <s v="CUST2435"/>
        <s v="CUST8775"/>
        <s v="CUST7536"/>
        <s v="CUST5624"/>
        <s v="CUST4637"/>
        <s v="CUST8448"/>
        <s v="CUST1932"/>
        <s v="CUST2599"/>
        <s v="CUST8252"/>
        <s v="CUST2769"/>
        <s v="CUST9384"/>
        <s v="CUST2709"/>
        <s v="CUST9316"/>
        <s v="CUST7989"/>
        <s v="CUST4632"/>
        <s v="CUST7841"/>
        <s v="CUST8014"/>
        <s v="CUST4235"/>
        <s v="CUST8952"/>
        <s v="CUST6845"/>
        <s v="CUST6228"/>
        <s v="CUST4365"/>
        <s v="CUST9897"/>
        <s v="CUST8811"/>
        <s v="CUST3038"/>
        <s v="CUST2799"/>
        <s v="CUST7901"/>
        <s v="CUST8628"/>
        <s v="CUST2825"/>
        <s v="CUST3829"/>
        <s v="CUST1065"/>
        <s v="CUST2270"/>
        <s v="CUST1722"/>
        <s v="CUST9607"/>
        <s v="CUST5358"/>
        <s v="CUST4571"/>
        <s v="CUST4090"/>
        <s v="CUST9746"/>
        <s v="CUST1950"/>
        <s v="CUST7280"/>
        <s v="CUST1485"/>
        <s v="CUST3807"/>
        <s v="CUST9277"/>
        <s v="CUST5031"/>
        <s v="CUST9699"/>
        <s v="CUST7135"/>
        <s v="CUST8140"/>
        <s v="CUST2179"/>
        <s v="CUST4394"/>
        <s v="CUST4150"/>
        <s v="CUST4864"/>
        <s v="CUST1386"/>
        <s v="CUST3867"/>
        <s v="CUST8889"/>
        <s v="CUST6439"/>
        <s v="CUST2664"/>
        <s v="CUST2505"/>
        <s v="CUST9498"/>
        <s v="CUST1976"/>
        <s v="CUST2468"/>
        <s v="CUST8415"/>
        <s v="CUST6420"/>
        <s v="CUST6476"/>
        <s v="CUST7544"/>
        <s v="CUST1175"/>
        <s v="CUST1203"/>
        <s v="CUST6012"/>
        <s v="CUST1844"/>
        <s v="CUST5652"/>
        <s v="CUST3019"/>
        <s v="CUST6060"/>
        <s v="CUST1516"/>
        <s v="CUST9536"/>
        <s v="CUST1137"/>
        <s v="CUST7444"/>
        <s v="CUST4476"/>
        <s v="CUST8823"/>
        <s v="CUST2980"/>
        <s v="CUST5006"/>
        <s v="CUST5732"/>
        <s v="CUST5091"/>
        <s v="CUST4981"/>
        <s v="CUST1362"/>
        <s v="CUST5630"/>
        <s v="CUST2697"/>
        <s v="CUST1615"/>
        <s v="CUST2181"/>
        <s v="CUST6309"/>
        <s v="CUST4243"/>
        <s v="CUST2652"/>
        <s v="CUST4656"/>
        <s v="CUST7265"/>
        <s v="CUST5781"/>
        <s v="CUST6470"/>
        <s v="CUST7985"/>
        <s v="CUST6001"/>
        <s v="CUST6015"/>
        <s v="CUST6733"/>
        <s v="CUST2137"/>
        <s v="CUST2316"/>
        <s v="CUST1268"/>
        <s v="CUST9404"/>
        <s v="CUST2162"/>
        <s v="CUST3692"/>
        <s v="CUST1058"/>
        <s v="CUST9531"/>
        <s v="CUST7125"/>
        <s v="CUST6600"/>
        <s v="CUST7007"/>
        <s v="CUST6112"/>
        <s v="CUST9958"/>
        <s v="CUST9589"/>
        <s v="CUST2926"/>
        <s v="CUST5188"/>
        <s v="CUST7752"/>
        <s v="CUST6096"/>
        <s v="CUST1893"/>
        <s v="CUST6256"/>
        <s v="CUST2522"/>
        <s v="CUST8508"/>
        <s v="CUST3671"/>
        <s v="CUST6945"/>
        <s v="CUST2168"/>
        <s v="CUST9845"/>
        <s v="CUST6310"/>
        <s v="CUST5502"/>
        <s v="CUST6748"/>
        <s v="CUST5998"/>
        <s v="CUST7789"/>
        <s v="CUST7510"/>
        <s v="CUST6157"/>
        <s v="CUST2254"/>
        <s v="CUST4560"/>
        <s v="CUST9841"/>
        <s v="CUST3329"/>
        <s v="CUST6258"/>
        <s v="CUST5638"/>
        <s v="CUST5524"/>
        <s v="CUST3874"/>
        <s v="CUST8872"/>
        <s v="CUST2267"/>
        <s v="CUST9407"/>
        <s v="CUST9187"/>
        <s v="CUST5900"/>
        <s v="CUST9362"/>
        <s v="CUST5498"/>
        <s v="CUST2502"/>
        <s v="CUST4143"/>
        <s v="CUST4923"/>
        <s v="CUST3426"/>
        <s v="CUST4774"/>
        <s v="CUST8966"/>
        <s v="CUST4895"/>
        <s v="CUST2157"/>
        <s v="CUST9350"/>
        <s v="CUST8271"/>
        <s v="CUST4529"/>
        <s v="CUST1191"/>
        <s v="CUST6399"/>
        <s v="CUST1432"/>
        <s v="CUST6766"/>
        <s v="CUST7551"/>
        <s v="CUST2927"/>
        <s v="CUST6791"/>
        <s v="CUST2302"/>
        <s v="CUST2567"/>
        <s v="CUST2322"/>
        <s v="CUST7275"/>
        <s v="CUST7535"/>
        <s v="CUST8994"/>
        <s v="CUST1506"/>
        <s v="CUST1492"/>
        <s v="CUST2099"/>
        <s v="CUST3408"/>
        <s v="CUST9723"/>
        <s v="CUST7195"/>
        <s v="CUST8563"/>
        <s v="CUST7132"/>
        <s v="CUST7969"/>
        <s v="CUST4860"/>
        <s v="CUST6265"/>
        <s v="CUST5496"/>
        <s v="CUST8393"/>
        <s v="CUST3106"/>
        <s v="CUST1260"/>
        <s v="CUST7077"/>
        <s v="CUST3940"/>
        <s v="CUST3634"/>
        <s v="CUST9042"/>
        <s v="CUST7586"/>
        <s v="CUST6468"/>
        <s v="CUST7683"/>
        <s v="CUST8544"/>
        <s v="CUST2029"/>
        <s v="CUST7766"/>
        <s v="CUST7205"/>
        <s v="CUST5390"/>
        <s v="CUST6584"/>
        <s v="CUST9317"/>
        <s v="CUST5881"/>
        <s v="CUST8987"/>
        <s v="CUST5540"/>
        <s v="CUST7249"/>
        <s v="CUST3453"/>
        <s v="CUST9911"/>
        <s v="CUST8606"/>
        <s v="CUST9022"/>
        <s v="CUST8402"/>
        <s v="CUST9762"/>
        <s v="CUST8205"/>
        <s v="CUST6742"/>
        <s v="CUST2725"/>
        <s v="CUST3375"/>
        <s v="CUST5726"/>
        <s v="CUST5018"/>
        <s v="CUST8954"/>
        <s v="CUST6250"/>
        <s v="CUST8084"/>
        <s v="CUST4206"/>
        <s v="CUST7750"/>
        <s v="CUST8005"/>
        <s v="CUST8548"/>
        <s v="CUST3623"/>
        <s v="CUST4858"/>
        <s v="CUST7515"/>
        <s v="CUST4631"/>
        <s v="CUST5257"/>
        <s v="CUST5158"/>
        <s v="CUST4601"/>
        <s v="CUST5230"/>
        <s v="CUST5716"/>
        <s v="CUST2225"/>
        <s v="CUST6179"/>
        <s v="CUST2955"/>
        <s v="CUST8808"/>
        <s v="CUST6666"/>
        <s v="CUST9597"/>
        <s v="CUST1886"/>
        <s v="CUST9332"/>
        <s v="CUST2122"/>
        <s v="CUST7435"/>
        <s v="CUST2616"/>
        <s v="CUST1521"/>
        <s v="CUST7235"/>
        <s v="CUST9421"/>
        <s v="CUST7777"/>
        <s v="CUST2249"/>
        <s v="CUST5738"/>
        <s v="CUST6487"/>
        <s v="CUST3073"/>
        <s v="CUST7627"/>
        <s v="CUST4913"/>
        <s v="CUST6683"/>
        <s v="CUST2058"/>
        <s v="CUST9985"/>
        <s v="CUST8116"/>
        <s v="CUST4246"/>
        <s v="CUST1862"/>
        <s v="CUST9504"/>
        <s v="CUST9148"/>
        <s v="CUST4502"/>
        <s v="CUST8838"/>
        <s v="CUST1309"/>
        <s v="CUST6825"/>
        <s v="CUST2952"/>
        <s v="CUST5299"/>
        <s v="CUST2020"/>
        <s v="CUST7417"/>
        <s v="CUST7041"/>
        <s v="CUST7799"/>
        <s v="CUST5555"/>
        <s v="CUST6280"/>
        <s v="CUST9176"/>
        <s v="CUST1084"/>
        <s v="CUST6953"/>
        <s v="CUST9552"/>
        <s v="CUST6443"/>
        <s v="CUST4867"/>
        <s v="CUST9765"/>
        <s v="CUST1255"/>
        <s v="CUST4518"/>
        <s v="CUST1836"/>
        <s v="CUST5593"/>
        <s v="CUST3542"/>
        <s v="CUST8902"/>
        <s v="CUST8736"/>
        <s v="CUST2734"/>
        <s v="CUST8100"/>
        <s v="CUST5912"/>
        <s v="CUST6958"/>
        <s v="CUST8162"/>
        <s v="CUST6336"/>
        <s v="CUST1736"/>
        <s v="CUST3009"/>
        <s v="CUST9101"/>
        <s v="CUST8124"/>
        <s v="CUST3976"/>
        <s v="CUST2589"/>
        <s v="CUST6328"/>
        <s v="CUST2719"/>
        <s v="CUST6810"/>
        <s v="CUST7831"/>
        <s v="CUST8826"/>
        <s v="CUST7952"/>
        <s v="CUST5027"/>
        <s v="CUST9822"/>
        <s v="CUST3893"/>
        <s v="CUST4638"/>
        <s v="CUST1868"/>
        <s v="CUST8704"/>
        <s v="CUST6325"/>
        <s v="CUST6009"/>
        <s v="CUST1111"/>
        <s v="CUST5690"/>
        <s v="CUST6835"/>
        <s v="CUST3121"/>
        <s v="CUST2611"/>
        <s v="CUST6383"/>
        <s v="CUST4233"/>
        <s v="CUST4119"/>
        <s v="CUST6914"/>
        <s v="CUST2478"/>
        <s v="CUST8277"/>
        <s v="CUST9930"/>
        <s v="CUST1630"/>
        <s v="CUST6963"/>
        <s v="CUST3013"/>
        <s v="CUST9731"/>
        <s v="CUST6777"/>
        <s v="CUST7401"/>
        <s v="CUST5477"/>
        <s v="CUST1903"/>
        <s v="CUST8935"/>
        <s v="CUST5802"/>
        <s v="CUST4285"/>
        <s v="CUST1037"/>
        <s v="CUST7825"/>
        <s v="CUST4171"/>
        <s v="CUST5596"/>
        <s v="CUST2839"/>
        <s v="CUST5985"/>
        <s v="CUST8389"/>
        <s v="CUST2010"/>
        <s v="CUST2059"/>
        <s v="CUST9099"/>
        <s v="CUST7677"/>
        <s v="CUST8530"/>
        <s v="CUST2139"/>
        <s v="CUST4299"/>
        <s v="CUST8208"/>
        <s v="CUST2282"/>
        <s v="CUST3567"/>
        <s v="CUST5133"/>
        <s v="CUST6248"/>
        <s v="CUST5237"/>
        <s v="CUST1843"/>
        <s v="CUST4481"/>
        <s v="CUST7216"/>
        <s v="CUST5379"/>
        <s v="CUST8290"/>
        <s v="CUST5962"/>
        <s v="CUST2290"/>
        <s v="CUST5342"/>
        <s v="CUST5889"/>
        <s v="CUST8914"/>
        <s v="CUST1626"/>
        <s v="CUST8386"/>
        <s v="CUST1371"/>
        <s v="CUST4429"/>
        <s v="CUST9098"/>
        <s v="CUST8267"/>
        <s v="CUST4047"/>
        <s v="CUST7258"/>
        <s v="CUST7333"/>
        <s v="CUST4569"/>
        <s v="CUST2195"/>
        <s v="CUST2826"/>
        <s v="CUST6705"/>
        <s v="CUST2753"/>
        <s v="CUST6461"/>
        <s v="CUST1926"/>
        <s v="CUST3966"/>
        <s v="CUST3170"/>
        <s v="CUST2729"/>
        <s v="CUST7343"/>
        <s v="CUST1760"/>
        <s v="CUST7530"/>
        <s v="CUST2856"/>
        <s v="CUST8536"/>
        <s v="CUST6284"/>
        <s v="CUST2723"/>
        <s v="CUST1154"/>
        <s v="CUST2161"/>
        <s v="CUST6010"/>
        <s v="CUST9568"/>
        <s v="CUST4289"/>
        <s v="CUST9394"/>
        <s v="CUST4484"/>
        <s v="CUST8098"/>
        <s v="CUST8612"/>
        <s v="CUST4611"/>
        <s v="CUST8144"/>
        <s v="CUST6504"/>
        <s v="CUST7222"/>
        <s v="CUST1246"/>
        <s v="CUST2534"/>
        <s v="CUST4673"/>
        <s v="CUST7533"/>
        <s v="CUST4014"/>
        <s v="CUST5507"/>
        <s v="CUST6043"/>
        <s v="CUST3882"/>
        <s v="CUST3057"/>
        <s v="CUST8790"/>
        <s v="CUST3985"/>
        <s v="CUST5566"/>
        <s v="CUST2259"/>
        <s v="CUST3118"/>
        <s v="CUST8463"/>
        <s v="CUST4096"/>
        <s v="CUST7459"/>
        <s v="CUST1235"/>
        <s v="CUST9274"/>
        <s v="CUST4074"/>
        <s v="CUST9298"/>
        <s v="CUST7204"/>
        <s v="CUST3810"/>
        <s v="CUST2472"/>
        <s v="CUST5308"/>
        <s v="CUST5294"/>
        <s v="CUST8296"/>
        <s v="CUST4084"/>
        <s v="CUST7189"/>
        <s v="CUST1857"/>
        <s v="CUST8820"/>
        <s v="CUST2046"/>
        <s v="CUST4032"/>
        <s v="CUST8425"/>
        <s v="CUST4274"/>
        <s v="CUST1754"/>
        <s v="CUST6367"/>
        <s v="CUST8765"/>
        <s v="CUST7365"/>
        <s v="CUST4742"/>
        <s v="CUST5654"/>
        <s v="CUST8884"/>
        <s v="CUST9496"/>
        <s v="CUST1747"/>
        <s v="CUST5915"/>
        <s v="CUST3782"/>
        <s v="CUST9812"/>
        <s v="CUST1146"/>
        <s v="CUST4731"/>
        <s v="CUST5022"/>
        <s v="CUST2370"/>
        <s v="CUST4228"/>
        <s v="CUST7516"/>
        <s v="CUST3444"/>
        <s v="CUST9259"/>
        <s v="CUST7816"/>
        <s v="CUST5059"/>
        <s v="CUST6125"/>
        <s v="CUST8924"/>
        <s v="CUST3558"/>
        <s v="CUST5876"/>
        <s v="CUST5533"/>
        <s v="CUST2359"/>
        <s v="CUST6165"/>
        <s v="CUST2869"/>
        <s v="CUST7527"/>
        <s v="CUST5785"/>
        <s v="CUST4543"/>
        <s v="CUST5607"/>
        <s v="CUST4167"/>
        <s v="CUST5185"/>
        <s v="CUST9546"/>
        <s v="CUST5250"/>
        <s v="CUST3686"/>
        <s v="CUST9071"/>
        <s v="CUST5697"/>
        <s v="CUST1745"/>
        <s v="CUST9463"/>
        <s v="CUST6153"/>
        <s v="CUST4599"/>
        <s v="CUST6315"/>
        <s v="CUST4132"/>
        <s v="CUST8538"/>
        <s v="CUST1608"/>
        <s v="CUST5228"/>
        <s v="CUST5639"/>
        <s v="CUST1658"/>
        <s v="CUST8803"/>
        <s v="CUST8836"/>
        <s v="CUST3914"/>
        <s v="CUST6709"/>
        <s v="CUST7587"/>
        <s v="CUST4735"/>
        <s v="CUST5461"/>
        <s v="CUST6404"/>
        <s v="CUST3278"/>
        <s v="CUST7883"/>
        <s v="CUST4412"/>
        <s v="CUST2115"/>
        <s v="CUST9570"/>
        <s v="CUST9752"/>
        <s v="CUST2796"/>
        <s v="CUST2876"/>
        <s v="CUST8178"/>
        <s v="CUST8496"/>
        <s v="CUST9694"/>
        <s v="CUST1015"/>
        <s v="CUST5954"/>
        <s v="CUST4128"/>
        <s v="CUST1659"/>
        <s v="CUST4776"/>
        <s v="CUST8382"/>
        <s v="CUST6301"/>
        <s v="CUST1169"/>
        <s v="CUST4702"/>
        <s v="CUST5107"/>
        <s v="CUST3815"/>
        <s v="CUST9659"/>
        <s v="CUST5208"/>
        <s v="CUST5548"/>
        <s v="CUST6114"/>
        <s v="CUST2731"/>
        <s v="CUST8650"/>
        <s v="CUST3792"/>
        <s v="CUST1414"/>
        <s v="CUST8321"/>
        <s v="CUST9033"/>
        <s v="CUST2944"/>
        <s v="CUST5061"/>
        <s v="CUST1848"/>
        <s v="CUST7171"/>
        <s v="CUST3670"/>
        <s v="CUST1685"/>
        <s v="CUST4545"/>
        <s v="CUST6568"/>
        <s v="CUST2646"/>
        <s v="CUST7717"/>
        <s v="CUST4062"/>
        <s v="CUST8891"/>
        <s v="CUST5102"/>
        <s v="CUST4330"/>
        <s v="CUST7037"/>
        <s v="CUST5608"/>
        <s v="CUST3011"/>
        <s v="CUST4620"/>
        <s v="CUST2609"/>
        <s v="CUST5670"/>
        <s v="CUST2221"/>
        <s v="CUST5655"/>
        <s v="CUST7562"/>
        <s v="CUST1470"/>
        <s v="CUST6641"/>
        <s v="CUST4926"/>
        <s v="CUST1918"/>
        <s v="CUST9171"/>
        <s v="CUST8432"/>
        <s v="CUST9890"/>
        <s v="CUST7624"/>
        <s v="CUST4102"/>
        <s v="CUST4473"/>
        <s v="CUST7796"/>
        <s v="CUST7393"/>
        <s v="CUST1349"/>
        <s v="CUST9583"/>
        <s v="CUST9931"/>
        <s v="CUST2433"/>
        <s v="CUST1036"/>
        <s v="CUST6943"/>
        <s v="CUST3305"/>
        <s v="CUST6949"/>
        <s v="CUST6147"/>
        <s v="CUST5977"/>
        <s v="CUST2425"/>
        <s v="CUST8033"/>
        <s v="CUST1428"/>
        <s v="CUST1391"/>
        <s v="CUST8027"/>
        <s v="CUST9909"/>
        <s v="CUST8048"/>
        <s v="CUST9682"/>
        <s v="CUST4395"/>
        <s v="CUST4662"/>
        <s v="CUST4221"/>
        <s v="CUST3413"/>
        <s v="CUST1189"/>
        <s v="CUST2481"/>
        <s v="CUST3164"/>
        <s v="CUST5736"/>
        <s v="CUST3504"/>
        <s v="CUST8494"/>
        <s v="CUST5041"/>
        <s v="CUST6485"/>
        <s v="CUST3745"/>
        <s v="CUST6144"/>
        <s v="CUST9306"/>
        <s v="CUST4509"/>
        <s v="CUST9043"/>
        <s v="CUST3631"/>
        <s v="CUST7659"/>
        <s v="CUST8121"/>
        <s v="CUST1671"/>
        <s v="CUST4362"/>
        <s v="CUST3208"/>
        <s v="CUST3881"/>
        <s v="CUST2829"/>
        <s v="CUST5324"/>
        <s v="CUST2391"/>
        <s v="CUST2579"/>
        <s v="CUST1742"/>
        <s v="CUST2996"/>
        <s v="CUST3039"/>
        <s v="CUST6457"/>
        <s v="CUST2849"/>
        <s v="CUST7477"/>
        <s v="CUST7109"/>
        <s v="CUST7940"/>
        <s v="CUST6502"/>
        <s v="CUST4402"/>
        <s v="CUST6793"/>
        <s v="CUST4255"/>
        <s v="CUST5453"/>
        <s v="CUST6680"/>
        <s v="CUST5564"/>
        <s v="CUST5431"/>
        <s v="CUST4156"/>
        <s v="CUST7315"/>
        <s v="CUST6460"/>
        <s v="CUST6480"/>
        <s v="CUST3712"/>
        <s v="CUST2061"/>
        <s v="CUST3719"/>
        <s v="CUST4460"/>
        <s v="CUST2830"/>
        <s v="CUST6888"/>
        <s v="CUST8965"/>
        <s v="CUST6090"/>
        <s v="CUST5406"/>
        <s v="CUST9017"/>
        <s v="CUST6563"/>
        <s v="CUST1776"/>
        <s v="CUST7502"/>
        <s v="CUST2872"/>
        <s v="CUST7708"/>
        <s v="CUST9028"/>
        <s v="CUST1568"/>
        <s v="CUST3133"/>
        <s v="CUST4433"/>
        <s v="CUST5765"/>
        <s v="CUST9156"/>
        <s v="CUST6960"/>
        <s v="CUST1415"/>
        <s v="CUST3911"/>
        <s v="CUST8665"/>
        <s v="CUST5942"/>
        <s v="CUST6657"/>
        <s v="CUST4851"/>
        <s v="CUST7294"/>
        <s v="CUST2127"/>
        <s v="CUST4675"/>
        <s v="CUST8400"/>
        <s v="CUST8328"/>
        <s v="CUST7172"/>
        <s v="CUST7972"/>
        <s v="CUST6501"/>
        <s v="CUST5261"/>
        <s v="CUST3028"/>
        <s v="CUST9360"/>
        <s v="CUST5313"/>
        <s v="CUST9644"/>
        <s v="CUST6078"/>
        <s v="CUST6075"/>
        <s v="CUST2551"/>
        <s v="CUST9792"/>
        <s v="CUST1502"/>
        <s v="CUST5252"/>
        <s v="CUST7184"/>
        <s v="CUST4984"/>
        <s v="CUST1898"/>
        <s v="CUST9231"/>
        <s v="CUST2291"/>
        <s v="CUST4849"/>
        <s v="CUST5958"/>
        <s v="CUST5787"/>
        <s v="CUST7150"/>
        <s v="CUST7980"/>
        <s v="CUST3135"/>
        <s v="CUST3517"/>
        <s v="CUST3778"/>
        <s v="CUST4321"/>
        <s v="CUST4942"/>
        <s v="CUST1451"/>
        <s v="CUST8253"/>
        <s v="CUST5631"/>
        <s v="CUST1229"/>
        <s v="CUST2617"/>
        <s v="CUST7409"/>
        <s v="CUST1256"/>
        <s v="CUST8366"/>
        <s v="CUST1321"/>
        <s v="CUST8780"/>
        <s v="CUST9266"/>
        <s v="CUST4511"/>
        <s v="CUST8616"/>
        <s v="CUST7289"/>
        <s v="CUST7917"/>
        <s v="CUST2165"/>
        <s v="CUST9941"/>
        <s v="CUST1047"/>
        <s v="CUST3113"/>
        <s v="CUST2991"/>
        <s v="CUST1179"/>
        <s v="CUST4946"/>
        <s v="CUST7049"/>
        <s v="CUST3174"/>
        <s v="CUST6099"/>
        <s v="CUST2814"/>
        <s v="CUST8051"/>
        <s v="CUST7749"/>
        <s v="CUST5459"/>
        <s v="CUST1598"/>
        <s v="CUST8989"/>
        <s v="CUST7033"/>
        <s v="CUST7722"/>
        <s v="CUST3203"/>
        <s v="CUST9484"/>
        <s v="CUST3806"/>
        <s v="CUST7392"/>
        <s v="CUST4970"/>
        <s v="CUST9610"/>
        <s v="CUST7180"/>
        <s v="CUST4585"/>
        <s v="CUST2679"/>
        <s v="CUST3992"/>
        <s v="CUST7428"/>
        <s v="CUST1209"/>
        <s v="CUST3740"/>
        <s v="CUST1222"/>
        <s v="CUST1811"/>
        <s v="CUST3907"/>
        <s v="CUST8499"/>
        <s v="CUST2843"/>
        <s v="CUST7388"/>
        <s v="CUST1461"/>
        <s v="CUST7178"/>
        <s v="CUST5955"/>
        <s v="CUST3759"/>
        <s v="CUST3070"/>
        <s v="CUST8986"/>
        <s v="CUST7548"/>
        <s v="CUST1238"/>
        <s v="CUST3858"/>
        <s v="CUST1784"/>
        <s v="CUST2202"/>
        <s v="CUST4184"/>
        <s v="CUST5981"/>
        <s v="CUST5510"/>
        <s v="CUST8484"/>
        <s v="CUST4450"/>
        <s v="CUST5089"/>
        <s v="CUST5118"/>
        <s v="CUST4817"/>
        <s v="CUST2838"/>
        <s v="CUST6996"/>
        <s v="CUST3830"/>
        <s v="CUST7492"/>
        <s v="CUST7678"/>
        <s v="CUST1195"/>
        <s v="CUST4120"/>
        <s v="CUST1147"/>
        <s v="CUST2031"/>
        <s v="CUST9016"/>
        <s v="CUST2216"/>
        <s v="CUST8874"/>
        <s v="CUST5073"/>
        <s v="CUST3578"/>
        <s v="CUST5974"/>
        <s v="CUST2396"/>
        <s v="CUST6952"/>
        <s v="CUST3816"/>
        <s v="CUST8029"/>
        <s v="CUST5688"/>
        <s v="CUST3811"/>
        <s v="CUST2054"/>
        <s v="CUST2448"/>
        <s v="CUST7723"/>
        <s v="CUST2584"/>
        <s v="CUST3961"/>
        <s v="CUST3606"/>
        <s v="CUST9515"/>
        <s v="CUST4685"/>
        <s v="CUST1177"/>
        <s v="CUST8591"/>
        <s v="CUST7134"/>
        <s v="CUST9155"/>
        <s v="CUST2779"/>
        <s v="CUST1287"/>
        <s v="CUST3833"/>
        <s v="CUST4710"/>
        <s v="CUST8408"/>
        <s v="CUST2509"/>
        <s v="CUST4789"/>
        <s v="CUST4706"/>
        <s v="CUST8401"/>
        <s v="CUST9023"/>
        <s v="CUST5232"/>
        <s v="CUST4252"/>
        <s v="CUST7241"/>
        <s v="CUST3499"/>
        <s v="CUST8993"/>
        <s v="CUST5967"/>
        <s v="CUST7058"/>
        <s v="CUST2367"/>
        <s v="CUST7746"/>
        <s v="CUST7302"/>
        <s v="CUST4078"/>
        <s v="CUST1732"/>
        <s v="CUST9256"/>
        <s v="CUST9445"/>
        <s v="CUST7615"/>
        <s v="CUST5135"/>
        <s v="CUST8805"/>
        <s v="CUST8063"/>
        <s v="CUST4377"/>
        <s v="CUST8420"/>
        <s v="CUST3492"/>
        <s v="CUST2426"/>
        <s v="CUST5182"/>
        <s v="CUST8518"/>
        <s v="CUST1509"/>
        <s v="CUST6652"/>
        <s v="CUST1155"/>
        <s v="CUST4801"/>
        <s v="CUST9780"/>
        <s v="CUST6421"/>
        <s v="CUST2164"/>
        <s v="CUST5833"/>
        <s v="CUST2264"/>
        <s v="CUST2924"/>
        <s v="CUST1372"/>
        <s v="CUST7040"/>
        <s v="CUST4392"/>
        <s v="CUST5531"/>
        <s v="CUST7573"/>
        <s v="CUST9801"/>
        <s v="CUST2851"/>
        <s v="CUST2658"/>
        <s v="CUST9297"/>
        <s v="CUST3072"/>
        <s v="CUST9344"/>
        <s v="CUST2198"/>
        <s v="CUST8981"/>
        <s v="CUST4490"/>
        <s v="CUST8511"/>
        <s v="CUST7323"/>
        <s v="CUST2518"/>
        <s v="CUST7200"/>
        <s v="CUST5178"/>
        <s v="CUST3583"/>
        <s v="CUST3400"/>
        <s v="CUST2613"/>
        <s v="CUST8852"/>
        <s v="CUST8740"/>
        <s v="CUST4813"/>
        <s v="CUST5126"/>
        <s v="CUST5598"/>
        <s v="CUST6677"/>
        <s v="CUST8391"/>
        <s v="CUST6528"/>
        <s v="CUST4103"/>
        <s v="CUST5159"/>
        <s v="CUST9735"/>
        <s v="CUST6275"/>
        <s v="CUST1190"/>
        <s v="CUST9238"/>
        <s v="CUST2759"/>
        <s v="CUST6091"/>
        <s v="CUST9311"/>
        <s v="CUST4897"/>
        <s v="CUST9483"/>
        <s v="CUST6312"/>
        <s v="CUST6423"/>
        <s v="CUST6013"/>
        <s v="CUST4746"/>
        <s v="CUST6660"/>
        <s v="CUST6534"/>
        <s v="CUST4703"/>
        <s v="CUST4969"/>
        <s v="CUST7113"/>
        <s v="CUST3512"/>
        <s v="CUST9508"/>
        <s v="CUST1241"/>
        <s v="CUST5590"/>
        <s v="CUST1031"/>
        <s v="CUST8685"/>
        <s v="CUST1350"/>
        <s v="CUST3925"/>
        <s v="CUST1267"/>
        <s v="CUST6445"/>
        <s v="CUST4138"/>
        <s v="CUST9106"/>
        <s v="CUST3790"/>
        <s v="CUST5994"/>
        <s v="CUST8880"/>
        <s v="CUST5511"/>
        <s v="CUST6695"/>
        <s v="CUST8724"/>
        <s v="CUST4733"/>
        <s v="CUST5500"/>
        <s v="CUST5567"/>
        <s v="CUST4633"/>
        <s v="CUST7490"/>
        <s v="CUST9353"/>
        <s v="CUST4956"/>
        <s v="CUST5322"/>
        <s v="CUST1769"/>
        <s v="CUST7805"/>
        <s v="CUST5123"/>
        <s v="CUST5767"/>
        <s v="CUST1676"/>
        <s v="CUST3158"/>
        <s v="CUST3609"/>
        <s v="CUST7881"/>
        <s v="CUST6939"/>
        <s v="CUST1453"/>
        <s v="CUST1840"/>
        <s v="CUST9660"/>
        <s v="CUST4963"/>
        <s v="CUST1985"/>
        <s v="CUST7276"/>
        <s v="CUST4805"/>
        <s v="CUST2332"/>
        <s v="CUST7596"/>
        <s v="CUST7591"/>
        <s v="CUST5963"/>
        <s v="CUST5086"/>
        <s v="CUST5235"/>
        <s v="CUST2730"/>
        <s v="CUST1895"/>
        <s v="CUST5444"/>
        <s v="CUST9541"/>
        <s v="CUST3418"/>
        <s v="CUST9179"/>
        <s v="CUST4487"/>
        <s v="CUST1573"/>
        <s v="CUST6611"/>
        <s v="CUST7418"/>
        <s v="CUST1980"/>
        <s v="CUST4033"/>
        <s v="CUST5872"/>
        <s v="CUST8042"/>
        <s v="CUST2371"/>
        <s v="CUST1342"/>
        <s v="CUST6597"/>
        <s v="CUST4077"/>
        <s v="CUST1331"/>
        <s v="CUST3451"/>
        <s v="CUST7129"/>
        <s v="CUST4041"/>
        <s v="CUST2761"/>
        <s v="CUST9050"/>
        <s v="CUST3899"/>
        <s v="CUST6566"/>
        <s v="CUST9041"/>
        <s v="CUST2305"/>
        <s v="CUST8948"/>
        <s v="CUST8939"/>
        <s v="CUST1212"/>
        <s v="CUST2993"/>
        <s v="CUST5173"/>
        <s v="CUST8597"/>
        <s v="CUST4943"/>
        <s v="CUST7231"/>
        <s v="CUST7260"/>
        <s v="CUST1790"/>
        <s v="CUST3061"/>
        <s v="CUST8529"/>
        <s v="CUST7738"/>
        <s v="CUST7961"/>
        <s v="CUST9588"/>
        <s v="CUST7528"/>
        <s v="CUST1493"/>
        <s v="CUST9887"/>
        <s v="CUST4317"/>
        <s v="CUST5380"/>
        <s v="CUST5863"/>
        <s v="CUST8476"/>
        <s v="CUST7858"/>
        <s v="CUST6123"/>
        <s v="CUST6585"/>
        <s v="CUST5824"/>
        <s v="CUST2108"/>
        <s v="CUST8015"/>
        <s v="CUST8079"/>
        <s v="CUST1921"/>
        <s v="CUST4000"/>
        <s v="CUST3758"/>
        <s v="CUST1444"/>
        <s v="CUST9934"/>
        <s v="CUST1672"/>
        <s v="CUST7967"/>
        <s v="CUST6670"/>
        <s v="CUST4204"/>
        <s v="CUST3780"/>
        <s v="CUST6756"/>
        <s v="CUST1940"/>
        <s v="CUST1841"/>
        <s v="CUST2917"/>
        <s v="CUST2736"/>
        <s v="CUST6257"/>
        <s v="CUST5421"/>
        <s v="CUST1663"/>
        <s v="CUST3974"/>
        <s v="CUST3562"/>
        <s v="CUST3083"/>
        <s v="CUST6575"/>
        <s v="CUST6878"/>
        <s v="CUST4411"/>
        <s v="CUST9764"/>
        <s v="CUST7699"/>
        <s v="CUST4105"/>
        <s v="CUST8151"/>
        <s v="CUST9295"/>
        <s v="CUST8883"/>
        <s v="CUST2705"/>
        <s v="CUST5588"/>
        <s v="CUST8866"/>
        <s v="CUST7324"/>
        <s v="CUST5192"/>
        <s v="CUST4379"/>
        <s v="CUST3505"/>
        <s v="CUST4406"/>
        <s v="CUST4280"/>
        <s v="CUST9224"/>
        <s v="CUST3226"/>
        <s v="CUST3233"/>
        <s v="CUST2989"/>
        <s v="CUST6932"/>
        <s v="CUST2737"/>
        <s v="CUST7628"/>
        <s v="CUST7089"/>
        <s v="CUST3919"/>
        <s v="CUST5913"/>
        <s v="CUST9497"/>
        <s v="CUST3005"/>
        <s v="CUST5797"/>
        <s v="CUST4573"/>
        <s v="CUST9844"/>
        <s v="CUST7406"/>
        <s v="CUST7337"/>
        <s v="CUST1078"/>
        <s v="CUST6121"/>
        <s v="CUST5641"/>
        <s v="CUST9698"/>
        <s v="CUST1023"/>
        <s v="CUST2008"/>
        <s v="CUST1634"/>
        <s v="CUST2410"/>
        <s v="CUST3310"/>
        <s v="CUST7930"/>
        <s v="CUST3557"/>
        <s v="CUST5337"/>
        <s v="CUST3298"/>
        <s v="CUST4152"/>
        <s v="CUST2395"/>
        <s v="CUST6642"/>
        <s v="CUST2024"/>
        <s v="CUST6035"/>
        <s v="CUST9038"/>
        <s v="CUST6798"/>
        <s v="CUST8234"/>
        <s v="CUST8916"/>
        <s v="CUST6374"/>
        <s v="CUST9221"/>
        <s v="CUST6806"/>
        <s v="CUST6467"/>
        <s v="CUST8201"/>
        <s v="CUST4939"/>
        <s v="CUST7919"/>
        <s v="CUST3216"/>
        <s v="CUST6904"/>
        <s v="CUST6854"/>
        <s v="CUST1953"/>
        <s v="CUST9010"/>
        <s v="CUST8661"/>
        <s v="CUST5154"/>
        <s v="CUST2231"/>
        <s v="CUST9683"/>
        <s v="CUST3831"/>
        <s v="CUST1489"/>
        <s v="CUST6077"/>
        <s v="CUST9261"/>
        <s v="CUST6990"/>
        <s v="CUST3326"/>
        <s v="CUST2525"/>
        <s v="CUST2199"/>
        <s v="CUST9345"/>
        <s v="CUST6171"/>
        <s v="CUST9833"/>
        <s v="CUST8832"/>
        <s v="CUST6261"/>
        <s v="CUST3026"/>
        <s v="CUST3776"/>
        <s v="CUST5170"/>
        <s v="CUST3570"/>
        <s v="CUST6863"/>
        <s v="CUST2967"/>
        <s v="CUST5700"/>
        <s v="CUST1942"/>
        <s v="CUST1427"/>
        <s v="CUST2742"/>
        <s v="CUST5175"/>
        <s v="CUST9255"/>
        <s v="CUST5806"/>
        <s v="CUST1233"/>
        <s v="CUST4075"/>
        <s v="CUST4242"/>
        <s v="CUST3746"/>
        <s v="CUST8709"/>
        <s v="CUST5284"/>
        <s v="CUST9198"/>
        <s v="CUST2590"/>
        <s v="CUST4563"/>
        <s v="CUST8060"/>
        <s v="CUST2280"/>
        <s v="CUST4245"/>
        <s v="CUST1803"/>
        <s v="CUST6140"/>
        <s v="CUST5866"/>
        <s v="CUST7070"/>
        <s v="CUST1744"/>
        <s v="CUST7974"/>
        <s v="CUST1339"/>
        <s v="CUST3943"/>
        <s v="CUST8307"/>
        <s v="CUST2678"/>
        <s v="CUST6973"/>
        <s v="CUST5731"/>
        <s v="CUST4250"/>
        <s v="CUST2812"/>
        <s v="CUST7577"/>
        <s v="CUST3701"/>
        <s v="CUST4862"/>
        <s v="CUST4928"/>
        <s v="CUST7455"/>
        <s v="CUST5026"/>
        <s v="CUST8932"/>
        <s v="CUST9422"/>
        <s v="CUST3014"/>
        <s v="CUST9475"/>
        <s v="CUST4148"/>
        <s v="CUST1684"/>
        <s v="CUST1466"/>
        <s v="CUST3580"/>
        <s v="CUST5694"/>
        <s v="CUST2650"/>
        <s v="CUST3477"/>
        <s v="CUST4378"/>
        <s v="CUST5165"/>
        <s v="CUST3202"/>
        <s v="CUST1471"/>
        <s v="CUST9333"/>
        <s v="CUST1164"/>
        <s v="CUST6037"/>
        <s v="CUST2867"/>
        <s v="CUST6645"/>
        <s v="CUST4915"/>
        <s v="CUST4272"/>
        <s v="CUST2520"/>
        <s v="CUST8976"/>
        <s v="CUST4972"/>
        <s v="CUST9066"/>
        <s v="CUST1086"/>
        <s v="CUST4405"/>
        <s v="CUST8635"/>
        <s v="CUST6615"/>
        <s v="CUST9538"/>
        <s v="CUST4740"/>
        <s v="CUST7072"/>
        <s v="CUST3551"/>
        <s v="CUST7935"/>
        <s v="CUST2659"/>
        <s v="CUST8377"/>
        <s v="CUST5024"/>
        <s v="CUST7781"/>
        <s v="CUST6298"/>
        <s v="CUST6517"/>
        <s v="CUST8670"/>
        <s v="CUST9091"/>
        <s v="CUST7697"/>
        <s v="CUST1655"/>
        <s v="CUST8502"/>
        <s v="CUST6230"/>
        <s v="CUST8773"/>
        <s v="CUST2053"/>
        <s v="CUST6341"/>
        <s v="CUST8551"/>
        <s v="CUST2251"/>
        <s v="CUST9895"/>
        <s v="CUST3651"/>
        <s v="CUST3619"/>
        <s v="CUST4629"/>
        <s v="CUST7016"/>
        <s v="CUST2343"/>
        <s v="CUST6788"/>
        <s v="CUST6624"/>
        <s v="CUST8216"/>
        <s v="CUST2735"/>
        <s v="CUST6466"/>
        <s v="CUST3182"/>
        <s v="CUST4263"/>
        <s v="CUST8139"/>
        <s v="CUST6933"/>
        <s v="CUST3099"/>
        <s v="CUST5462"/>
        <s v="CUST9196"/>
        <s v="CUST2445"/>
        <s v="CUST4129"/>
        <s v="CUST6227"/>
        <s v="CUST3177"/>
        <s v="CUST9462"/>
        <s v="CUST9804"/>
        <s v="CUST4835"/>
        <s v="CUST8470"/>
        <s v="CUST2519"/>
        <s v="CUST8019"/>
        <s v="CUST8410"/>
        <s v="CUST2110"/>
        <s v="CUST1538"/>
        <s v="CUST7524"/>
        <s v="CUST8066"/>
        <s v="CUST4941"/>
        <s v="CUST4491"/>
        <s v="CUST1919"/>
        <s v="CUST1764"/>
        <s v="CUST9328"/>
        <s v="CUST6802"/>
        <s v="CUST4331"/>
        <s v="CUST5740"/>
        <s v="CUST3944"/>
        <s v="CUST5346"/>
        <s v="CUST2570"/>
        <s v="CUST6875"/>
        <s v="CUST7339"/>
        <s v="CUST8010"/>
        <s v="CUST5325"/>
        <s v="CUST7857"/>
        <s v="CUST5369"/>
        <s v="CUST7402"/>
        <s v="CUST7245"/>
        <s v="CUST4765"/>
        <s v="CUST6588"/>
        <s v="CUST8977"/>
        <s v="CUST1661"/>
        <s v="CUST2339"/>
        <s v="CUST5066"/>
        <s v="CUST3560"/>
        <s v="CUST3195"/>
        <s v="CUST5433"/>
        <s v="CUST8908"/>
        <s v="CUST2654"/>
        <s v="CUST7020"/>
        <s v="CUST7404"/>
        <s v="CUST4947"/>
        <s v="CUST3824"/>
        <s v="CUST4505"/>
        <s v="CUST1550"/>
        <s v="CUST3768"/>
        <s v="CUST2185"/>
        <s v="CUST1001"/>
        <s v="CUST1024"/>
        <s v="CUST1995"/>
        <s v="CUST7772"/>
        <s v="CUST6771"/>
        <s v="CUST6669"/>
        <s v="CUST2831"/>
        <s v="CUST3625"/>
        <s v="CUST5625"/>
        <s v="CUST9829"/>
        <s v="CUST5897"/>
        <s v="CUST6946"/>
        <s v="CUST6555"/>
        <s v="CUST9551"/>
        <s v="CUST3970"/>
        <s v="CUST1835"/>
        <s v="CUST3661"/>
        <s v="CUST1936"/>
        <s v="CUST8315"/>
        <s v="CUST9629"/>
        <s v="CUST9619"/>
        <s v="CUST4006"/>
        <s v="CUST2818"/>
        <s v="CUST4382"/>
        <s v="CUST4741"/>
        <s v="CUST8526"/>
        <s v="CUST4354"/>
        <s v="CUST9677"/>
        <s v="CUST3359"/>
        <s v="CUST9230"/>
        <s v="CUST6775"/>
        <s v="CUST5837"/>
        <s v="CUST6906"/>
        <s v="CUST3885"/>
        <s v="CUST6598"/>
        <s v="CUST2243"/>
        <s v="CUST4281"/>
        <s v="CUST3797"/>
        <s v="CUST8632"/>
        <s v="CUST4470"/>
        <s v="CUST8153"/>
        <s v="CUST8128"/>
        <s v="CUST4262"/>
        <s v="CUST4993"/>
        <s v="CUST3229"/>
        <s v="CUST6379"/>
        <s v="CUST1896"/>
        <s v="CUST1616"/>
        <s v="CUST5333"/>
        <s v="CUST4222"/>
        <s v="CUST9776"/>
        <s v="CUST2342"/>
        <s v="CUST4843"/>
        <s v="CUST3694"/>
        <s v="CUST7059"/>
        <s v="CUST5945"/>
        <s v="CUST6474"/>
        <s v="CUST4448"/>
        <s v="CUST5351"/>
        <s v="CUST3652"/>
        <s v="CUST9390"/>
        <s v="CUST2467"/>
        <s v="CUST4333"/>
        <s v="CUST8125"/>
        <s v="CUST8743"/>
        <s v="CUST2183"/>
        <s v="CUST3240"/>
        <s v="CUST3555"/>
        <s v="CUST4554"/>
        <s v="CUST2572"/>
        <s v="CUST3297"/>
        <s v="CUST6920"/>
        <s v="CUST4422"/>
        <s v="CUST9085"/>
        <s v="CUST9559"/>
        <s v="CUST8154"/>
        <s v="CUST5180"/>
        <s v="CUST3293"/>
        <s v="CUST8756"/>
        <s v="CUST3875"/>
        <s v="CUST2879"/>
        <s v="CUST5988"/>
        <s v="CUST9999"/>
        <s v="CUST3582"/>
        <s v="CUST9576"/>
        <s v="CUST3644"/>
        <s v="CUST1363"/>
        <s v="CUST9938"/>
        <s v="CUST3145"/>
        <s v="CUST4698"/>
        <s v="CUST1125"/>
        <s v="CUST3519"/>
        <s v="CUST1075"/>
        <s v="CUST7853"/>
        <s v="CUST7951"/>
        <s v="CUST2226"/>
        <s v="CUST7824"/>
        <s v="CUST8587"/>
        <s v="CUST6026"/>
        <s v="CUST6145"/>
        <s v="CUST5003"/>
        <s v="CUST5651"/>
        <s v="CUST8146"/>
        <s v="CUST3946"/>
        <s v="CUST9761"/>
        <s v="CUST4990"/>
        <s v="CUST4966"/>
        <s v="CUST1728"/>
        <s v="CUST2312"/>
        <s v="CUST5990"/>
        <s v="CUST7298"/>
        <s v="CUST3633"/>
        <s v="CUST1905"/>
        <s v="CUST4665"/>
        <s v="CUST5001"/>
        <s v="CUST7793"/>
        <s v="CUST1456"/>
        <s v="CUST8716"/>
        <s v="CUST9687"/>
        <s v="CUST1687"/>
        <s v="CUST4982"/>
        <s v="CUST5858"/>
        <s v="CUST6548"/>
        <s v="CUST3066"/>
        <s v="CUST4549"/>
        <s v="CUST3380"/>
        <s v="CUST8868"/>
        <s v="CUST9747"/>
        <s v="CUST1239"/>
        <s v="CUST1254"/>
        <s v="CUST4104"/>
        <s v="CUST9123"/>
        <s v="CUST5401"/>
        <s v="CUST4516"/>
        <s v="CUST8603"/>
        <s v="CUST1419"/>
        <s v="CUST2428"/>
        <s v="CUST6921"/>
        <s v="CUST1299"/>
        <s v="CUST1062"/>
        <s v="CUST8907"/>
        <s v="CUST1854"/>
        <s v="CUST9415"/>
        <s v="CUST8097"/>
        <s v="CUST4785"/>
        <s v="CUST8103"/>
        <s v="CUST3340"/>
        <s v="CUST6454"/>
        <s v="CUST5464"/>
        <s v="CUST7814"/>
        <s v="CUST8454"/>
        <s v="CUST3710"/>
        <s v="CUST1139"/>
        <s v="CUST2421"/>
        <s v="CUST5572"/>
        <s v="CUST5904"/>
        <s v="CUST6900"/>
        <s v="CUST8621"/>
        <s v="CUST9448"/>
        <s v="CUST5826"/>
        <s v="CUST2350"/>
        <s v="CUST5776"/>
        <s v="CUST9560"/>
        <s v="CUST5780"/>
        <s v="CUST6048"/>
        <s v="CUST4976"/>
        <s v="CUST4691"/>
        <s v="CUST6498"/>
        <s v="CUST8717"/>
        <s v="CUST4430"/>
        <s v="CUST4575"/>
        <s v="CUST1813"/>
        <s v="CUST5087"/>
        <s v="CUST2184"/>
        <s v="CUST9052"/>
        <s v="CUST9372"/>
        <s v="CUST6831"/>
        <s v="CUST9572"/>
        <s v="CUST2474"/>
        <s v="CUST8513"/>
        <s v="CUST9093"/>
        <s v="CUST9312"/>
        <s v="CUST3841"/>
        <s v="CUST9848"/>
        <s v="CUST6586"/>
        <s v="CUST5960"/>
        <s v="CUST9430"/>
        <s v="CUST4401"/>
        <s v="CUST4552"/>
        <s v="CUST3301"/>
        <s v="CUST9860"/>
        <s v="CUST7765"/>
        <s v="CUST1434"/>
        <s v="CUST3545"/>
        <s v="CUST8073"/>
        <s v="CUST8999"/>
        <s v="CUST7256"/>
        <s v="CUST4875"/>
        <s v="CUST5098"/>
        <s v="CUST2640"/>
        <s v="CUST9575"/>
        <s v="CUST8988"/>
        <s v="CUST7885"/>
        <s v="CUST9615"/>
        <s v="CUST6410"/>
        <s v="CUST6688"/>
        <s v="CUST5830"/>
        <s v="CUST1800"/>
        <s v="CUST5371"/>
        <s v="CUST4513"/>
        <s v="CUST6065"/>
        <s v="CUST9431"/>
        <s v="CUST9014"/>
        <s v="CUST9834"/>
        <s v="CUST1367"/>
        <s v="CUST1917"/>
        <s v="CUST3955"/>
        <s v="CUST9503"/>
        <s v="CUST3529"/>
        <s v="CUST5425"/>
        <s v="CUST7473"/>
        <s v="CUST4329"/>
        <s v="CUST9724"/>
        <s v="CUST3894"/>
        <s v="CUST8150"/>
        <s v="CUST5707"/>
        <s v="CUST4582"/>
        <s v="CUST6858"/>
        <s v="CUST9357"/>
        <s v="CUST7162"/>
        <s v="CUST5143"/>
        <s v="CUST3695"/>
        <s v="CUST2718"/>
        <s v="CUST7194"/>
        <s v="CUST4891"/>
        <s v="CUST5039"/>
        <s v="CUST1558"/>
        <s v="CUST9119"/>
        <s v="CUST1435"/>
        <s v="CUST7304"/>
        <s v="CUST6044"/>
        <s v="CUST7888"/>
        <s v="CUST6862"/>
        <s v="CUST2666"/>
        <s v="CUST6338"/>
        <s v="CUST2493"/>
        <s v="CUST1946"/>
        <s v="CUST7439"/>
        <s v="CUST7770"/>
        <s v="CUST9881"/>
        <s v="CUST3862"/>
        <s v="CUST2857"/>
        <s v="CUST8327"/>
        <s v="CUST8169"/>
        <s v="CUST9997"/>
        <s v="CUST3685"/>
        <s v="CUST8453"/>
        <s v="CUST3809"/>
        <s v="CUST2112"/>
        <s v="CUST3291"/>
        <s v="CUST4727"/>
        <s v="CUST3186"/>
        <s v="CUST7300"/>
        <s v="CUST3594"/>
        <s v="CUST2356"/>
        <s v="CUST2449"/>
        <s v="CUST2320"/>
        <s v="CUST6481"/>
        <s v="CUST6040"/>
        <s v="CUST8278"/>
        <s v="CUST2694"/>
        <s v="CUST3367"/>
        <s v="CUST9526"/>
        <s v="CUST8006"/>
        <s v="CUST6740"/>
        <s v="CUST7658"/>
        <s v="CUST3155"/>
        <s v="CUST8873"/>
        <s v="CUST6395"/>
        <s v="CUST9535"/>
        <s v="CUST8188"/>
        <s v="CUST2405"/>
        <s v="CUST4850"/>
        <s v="CUST7031"/>
        <s v="CUST4407"/>
        <s v="CUST9153"/>
        <s v="CUST4057"/>
        <s v="CUST5216"/>
        <s v="CUST8631"/>
        <s v="CUST6552"/>
        <s v="CUST5634"/>
        <s v="CUST4602"/>
        <s v="CUST1726"/>
        <s v="CUST4998"/>
        <s v="CUST3244"/>
        <s v="CUST8514"/>
        <s v="CUST6414"/>
        <s v="CUST6531"/>
        <s v="CUST8577"/>
        <s v="CUST6713"/>
        <s v="CUST6500"/>
        <s v="CUST9751"/>
        <s v="CUST8206"/>
        <s v="CUST1156"/>
        <s v="CUST1613"/>
        <s v="CUST3998"/>
        <s v="CUST8165"/>
        <s v="CUST3134"/>
        <s v="CUST6207"/>
        <s v="CUST7592"/>
        <s v="CUST5212"/>
        <s v="CUST2321"/>
        <s v="CUST1374"/>
        <s v="CUST8695"/>
        <s v="CUST8163"/>
        <s v="CUST6174"/>
        <s v="CUST9151"/>
        <s v="CUST5487"/>
        <s v="CUST7794"/>
        <s v="CUST1973"/>
        <s v="CUST6637"/>
        <s v="CUST6008"/>
        <s v="CUST5898"/>
        <s v="CUST3622"/>
        <s v="CUST3784"/>
        <s v="CUST2713"/>
        <s v="CUST4925"/>
        <s v="CUST3869"/>
        <s v="CUST4482"/>
        <s v="CUST5480"/>
        <s v="CUST5653"/>
        <s v="CUST5851"/>
        <s v="CUST1324"/>
        <s v="CUST7352"/>
        <s v="CUST4910"/>
        <s v="CUST9657"/>
        <s v="CUST4614"/>
        <s v="CUST3311"/>
        <s v="CUST8573"/>
        <s v="CUST1251"/>
        <s v="CUST6117"/>
        <s v="CUST8068"/>
        <s v="CUST3900"/>
        <s v="CUST9202"/>
        <s v="CUST1838"/>
        <s v="CUST6109"/>
        <s v="CUST1122"/>
        <s v="CUST6866"/>
        <s v="CUST7015"/>
        <s v="CUST6282"/>
        <s v="CUST3767"/>
        <s v="CUST3922"/>
        <s v="CUST7389"/>
        <s v="CUST3190"/>
        <s v="CUST2992"/>
        <s v="CUST7330"/>
        <s v="CUST6214"/>
        <s v="CUST3561"/>
        <s v="CUST9970"/>
        <s v="CUST2317"/>
        <s v="CUST4762"/>
        <s v="CUST4953"/>
        <s v="CUST3120"/>
        <s v="CUST3628"/>
        <s v="CUST9175"/>
        <s v="CUST1172"/>
        <s v="CUST8901"/>
        <s v="CUST7890"/>
        <s v="CUST3849"/>
        <s v="CUST6186"/>
        <s v="CUST3179"/>
        <s v="CUST2293"/>
        <s v="CUST1775"/>
        <s v="CUST5999"/>
        <s v="CUST3465"/>
        <s v="CUST7807"/>
        <s v="CUST6101"/>
        <s v="CUST6650"/>
        <s v="CUST5069"/>
        <s v="CUST6954"/>
        <s v="CUST3048"/>
        <s v="CUST5383"/>
        <s v="CUST2412"/>
        <s v="CUST9473"/>
        <s v="CUST7775"/>
        <s v="CUST8112"/>
        <s v="CUST7958"/>
        <s v="CUST5693"/>
        <s v="CUST7691"/>
        <s v="CUST9855"/>
        <s v="CUST6707"/>
        <s v="CUST3395"/>
        <s v="CUST8657"/>
        <s v="CUST5720"/>
        <s v="CUST6995"/>
        <s v="CUST8585"/>
        <s v="CUST6426"/>
        <s v="CUST1142"/>
        <s v="CUST2311"/>
        <s v="CUST8554"/>
        <s v="CUST4811"/>
        <s v="CUST6884"/>
        <s v="CUST1399"/>
        <s v="CUST6311"/>
        <s v="CUST5397"/>
        <s v="CUST2593"/>
        <s v="CUST4130"/>
        <s v="CUST1476"/>
        <s v="CUST4607"/>
        <s v="CUST5258"/>
        <s v="CUST2028"/>
        <s v="CUST6674"/>
        <s v="CUST8210"/>
        <s v="CUST9528"/>
        <s v="CUST9139"/>
        <s v="CUST3217"/>
        <s v="CUST1265"/>
        <s v="CUST7904"/>
        <s v="CUST7169"/>
        <s v="CUST7788"/>
        <s v="CUST9789"/>
        <s v="CUST8576"/>
        <s v="CUST1353"/>
        <s v="CUST9770"/>
        <s v="CUST1131"/>
        <s v="CUST2263"/>
        <s v="CUST1938"/>
        <s v="CUST5296"/>
        <s v="CUST7597"/>
        <s v="CUST4229"/>
        <s v="CUST5398"/>
        <s v="CUST7221"/>
        <s v="CUST2738"/>
        <s v="CUST3643"/>
        <s v="CUST1346"/>
        <s v="CUST3016"/>
        <s v="CUST9426"/>
        <s v="CUST1541"/>
        <s v="CUST1358"/>
        <s v="CUST8067"/>
        <s v="CUST3127"/>
        <s v="CUST6724"/>
        <s v="CUST4787"/>
        <s v="CUST8059"/>
        <s v="CUST8041"/>
        <s v="CUST8579"/>
        <s v="CUST6472"/>
        <s v="CUST1587"/>
        <s v="CUST8777"/>
        <s v="CUST1547"/>
        <s v="CUST6029"/>
        <s v="CUST4385"/>
        <s v="CUST4176"/>
        <s v="CUST7206"/>
        <s v="CUST2352"/>
        <s v="CUST4349"/>
        <s v="CUST4022"/>
        <s v="CUST2404"/>
        <s v="CUST4557"/>
        <s v="CUST4441"/>
        <s v="CUST8483"/>
        <s v="CUST3981"/>
        <s v="CUST3213"/>
        <s v="CUST3706"/>
        <s v="CUST7268"/>
        <s v="CUST3368"/>
        <s v="CUST5807"/>
        <s v="CUST6370"/>
        <s v="CUST8746"/>
        <s v="CUST4777"/>
      </sharedItems>
    </cacheField>
    <cacheField name="Customer Location" numFmtId="0">
      <sharedItems count="8">
        <s v="Miami"/>
        <s v="Seattle"/>
        <s v="Los Angeles"/>
        <s v="New York"/>
        <s v="Chicago"/>
        <s v="San Francisco"/>
        <s v="Phoenix"/>
        <s v="Houston"/>
      </sharedItems>
    </cacheField>
    <cacheField name="Issue Category" numFmtId="0">
      <sharedItems count="6">
        <s v="Account Access"/>
        <s v="Technical Support"/>
        <s v="Billing"/>
        <s v="Refund Request"/>
        <s v="Order Issue"/>
        <s v="General Inquiry"/>
      </sharedItems>
    </cacheField>
    <cacheField name="Priority Level" numFmtId="0">
      <sharedItems count="4">
        <s v="Urgent"/>
        <s v="Low"/>
        <s v="High"/>
        <s v="Medium"/>
      </sharedItems>
    </cacheField>
    <cacheField name="Communication Channel" numFmtId="0">
      <sharedItems count="5">
        <s v="Email"/>
        <s v="Social Media"/>
        <s v="Live Chat"/>
        <s v="Phone"/>
        <s v="Help Center"/>
      </sharedItems>
    </cacheField>
    <cacheField name="Response Time (hrs)" numFmtId="0">
      <sharedItems containsSemiMixedTypes="0" containsString="0" containsNumber="1" containsInteger="1" minValue="1" maxValue="12" count="12">
        <n v="1"/>
        <n v="8"/>
        <n v="9"/>
        <n v="7"/>
        <n v="4"/>
        <n v="6"/>
        <n v="12"/>
        <n v="3"/>
        <n v="5"/>
        <n v="10"/>
        <n v="2"/>
        <n v="11"/>
      </sharedItems>
    </cacheField>
    <cacheField name="Resolution Time (hrs)" numFmtId="0">
      <sharedItems containsSemiMixedTypes="0" containsString="0" containsNumber="1" containsInteger="1" minValue="0" maxValue="48" count="49">
        <n v="45"/>
        <n v="43"/>
        <n v="44"/>
        <n v="12"/>
        <n v="40"/>
        <n v="32"/>
        <n v="13"/>
        <n v="3"/>
        <n v="0"/>
        <n v="42"/>
        <n v="24"/>
        <n v="47"/>
        <n v="39"/>
        <n v="30"/>
        <n v="23"/>
        <n v="29"/>
        <n v="38"/>
        <n v="8"/>
        <n v="11"/>
        <n v="14"/>
        <n v="27"/>
        <n v="15"/>
        <n v="7"/>
        <n v="41"/>
        <n v="33"/>
        <n v="17"/>
        <n v="34"/>
        <n v="10"/>
        <n v="4"/>
        <n v="9"/>
        <n v="35"/>
        <n v="46"/>
        <n v="6"/>
        <n v="37"/>
        <n v="21"/>
        <n v="31"/>
        <n v="36"/>
        <n v="28"/>
        <n v="2"/>
        <n v="16"/>
        <n v="48"/>
        <n v="18"/>
        <n v="25"/>
        <n v="20"/>
        <n v="19"/>
        <n v="1"/>
        <n v="5"/>
        <n v="26"/>
        <n v="22"/>
      </sharedItems>
    </cacheField>
    <cacheField name="Escalation Level" numFmtId="0">
      <sharedItems containsSemiMixedTypes="0" containsString="0" containsNumber="1" containsInteger="1" minValue="0" maxValue="3" count="4">
        <n v="0"/>
        <n v="3"/>
        <n v="2"/>
        <n v="1"/>
      </sharedItems>
    </cacheField>
    <cacheField name="Agent ID" numFmtId="0">
      <sharedItems count="815">
        <s v="AGT929"/>
        <s v="AGT399"/>
        <s v="AGT882"/>
        <s v="AGT146"/>
        <s v="AGT414"/>
        <s v="AGT354"/>
        <s v="AGT986"/>
        <s v="AGT208"/>
        <s v="AGT975"/>
        <s v="AGT135"/>
        <s v="AGT996"/>
        <s v="AGT502"/>
        <s v="AGT533"/>
        <s v="AGT859"/>
        <s v="AGT207"/>
        <s v="AGT721"/>
        <s v="AGT898"/>
        <s v="AGT672"/>
        <s v="AGT668"/>
        <s v="AGT881"/>
        <s v="AGT149"/>
        <s v="AGT670"/>
        <s v="AGT955"/>
        <s v="AGT711"/>
        <s v="AGT979"/>
        <s v="AGT111"/>
        <s v="AGT489"/>
        <s v="AGT214"/>
        <s v="AGT558"/>
        <s v="AGT372"/>
        <s v="AGT579"/>
        <s v="AGT787"/>
        <s v="AGT608"/>
        <s v="AGT890"/>
        <s v="AGT374"/>
        <s v="AGT155"/>
        <s v="AGT958"/>
        <s v="AGT606"/>
        <s v="AGT845"/>
        <s v="AGT879"/>
        <s v="AGT916"/>
        <s v="AGT943"/>
        <s v="AGT251"/>
        <s v="AGT887"/>
        <s v="AGT869"/>
        <s v="AGT733"/>
        <s v="AGT848"/>
        <s v="AGT730"/>
        <s v="AGT183"/>
        <s v="AGT303"/>
        <s v="AGT826"/>
        <s v="AGT404"/>
        <s v="AGT770"/>
        <s v="AGT814"/>
        <s v="AGT768"/>
        <s v="AGT720"/>
        <s v="AGT461"/>
        <s v="AGT268"/>
        <s v="AGT377"/>
        <s v="AGT519"/>
        <s v="AGT952"/>
        <s v="AGT431"/>
        <s v="AGT843"/>
        <s v="AGT931"/>
        <s v="AGT343"/>
        <s v="AGT946"/>
        <s v="AGT963"/>
        <s v="AGT970"/>
        <s v="AGT778"/>
        <s v="AGT676"/>
        <s v="AGT654"/>
        <s v="AGT732"/>
        <s v="AGT369"/>
        <s v="AGT897"/>
        <s v="AGT966"/>
        <s v="AGT745"/>
        <s v="AGT440"/>
        <s v="AGT301"/>
        <s v="AGT647"/>
        <s v="AGT488"/>
        <s v="AGT924"/>
        <s v="AGT585"/>
        <s v="AGT936"/>
        <s v="AGT860"/>
        <s v="AGT956"/>
        <s v="AGT618"/>
        <s v="AGT195"/>
        <s v="AGT509"/>
        <s v="AGT472"/>
        <s v="AGT507"/>
        <s v="AGT226"/>
        <s v="AGT165"/>
        <s v="AGT699"/>
        <s v="AGT617"/>
        <s v="AGT565"/>
        <s v="AGT506"/>
        <s v="AGT161"/>
        <s v="AGT468"/>
        <s v="AGT786"/>
        <s v="AGT886"/>
        <s v="AGT238"/>
        <s v="AGT190"/>
        <s v="AGT400"/>
        <s v="AGT762"/>
        <s v="AGT203"/>
        <s v="AGT792"/>
        <s v="AGT725"/>
        <s v="AGT920"/>
        <s v="AGT708"/>
        <s v="AGT761"/>
        <s v="AGT980"/>
        <s v="AGT817"/>
        <s v="AGT368"/>
        <s v="AGT593"/>
        <s v="AGT330"/>
        <s v="AGT624"/>
        <s v="AGT357"/>
        <s v="AGT409"/>
        <s v="AGT333"/>
        <s v="AGT744"/>
        <s v="AGT965"/>
        <s v="AGT476"/>
        <s v="AGT807"/>
        <s v="AGT391"/>
        <s v="AGT141"/>
        <s v="AGT927"/>
        <s v="AGT478"/>
        <s v="AGT394"/>
        <s v="AGT591"/>
        <s v="AGT885"/>
        <s v="AGT773"/>
        <s v="AGT964"/>
        <s v="AGT340"/>
        <s v="AGT683"/>
        <s v="AGT466"/>
        <s v="AGT769"/>
        <s v="AGT338"/>
        <s v="AGT838"/>
        <s v="AGT813"/>
        <s v="AGT717"/>
        <s v="AGT169"/>
        <s v="AGT674"/>
        <s v="AGT196"/>
        <s v="AGT764"/>
        <s v="AGT493"/>
        <s v="AGT211"/>
        <s v="AGT375"/>
        <s v="AGT587"/>
        <s v="AGT538"/>
        <s v="AGT801"/>
        <s v="AGT398"/>
        <s v="AGT234"/>
        <s v="AGT483"/>
        <s v="AGT499"/>
        <s v="AGT983"/>
        <s v="AGT948"/>
        <s v="AGT127"/>
        <s v="AGT615"/>
        <s v="AGT511"/>
        <s v="AGT469"/>
        <s v="AGT471"/>
        <s v="AGT749"/>
        <s v="AGT774"/>
        <s v="AGT164"/>
        <s v="AGT261"/>
        <s v="AGT756"/>
        <s v="AGT216"/>
        <s v="AGT747"/>
        <s v="AGT861"/>
        <s v="AGT482"/>
        <s v="AGT108"/>
        <s v="AGT173"/>
        <s v="AGT896"/>
        <s v="AGT302"/>
        <s v="AGT598"/>
        <s v="AGT465"/>
        <s v="AGT103"/>
        <s v="AGT317"/>
        <s v="AGT576"/>
        <s v="AGT856"/>
        <s v="AGT376"/>
        <s v="AGT517"/>
        <s v="AGT114"/>
        <s v="AGT168"/>
        <s v="AGT611"/>
        <s v="AGT424"/>
        <s v="AGT329"/>
        <s v="AGT660"/>
        <s v="AGT609"/>
        <s v="AGT100"/>
        <s v="AGT486"/>
        <s v="AGT294"/>
        <s v="AGT661"/>
        <s v="AGT200"/>
        <s v="AGT262"/>
        <s v="AGT345"/>
        <s v="AGT349"/>
        <s v="AGT430"/>
        <s v="AGT360"/>
        <s v="AGT691"/>
        <s v="AGT613"/>
        <s v="AGT554"/>
        <s v="AGT120"/>
        <s v="AGT991"/>
        <s v="AGT581"/>
        <s v="AGT906"/>
        <s v="AGT693"/>
        <s v="AGT295"/>
        <s v="AGT187"/>
        <s v="AGT795"/>
        <s v="AGT690"/>
        <s v="AGT735"/>
        <s v="AGT535"/>
        <s v="AGT578"/>
        <s v="AGT680"/>
        <s v="AGT365"/>
        <s v="AGT781"/>
        <s v="AGT242"/>
        <s v="AGT257"/>
        <s v="AGT401"/>
        <s v="AGT981"/>
        <s v="AGT326"/>
        <s v="AGT496"/>
        <s v="AGT312"/>
        <s v="AGT641"/>
        <s v="AGT358"/>
        <s v="AGT463"/>
        <s v="AGT810"/>
        <s v="AGT178"/>
        <s v="AGT444"/>
        <s v="AGT182"/>
        <s v="AGT243"/>
        <s v="AGT537"/>
        <s v="AGT292"/>
        <s v="AGT719"/>
        <s v="AGT992"/>
        <s v="AGT876"/>
        <s v="AGT288"/>
        <s v="AGT839"/>
        <s v="AGT993"/>
        <s v="AGT320"/>
        <s v="AGT342"/>
        <s v="AGT267"/>
        <s v="AGT872"/>
        <s v="AGT583"/>
        <s v="AGT630"/>
        <s v="AGT577"/>
        <s v="AGT995"/>
        <s v="AGT264"/>
        <s v="AGT332"/>
        <s v="AGT985"/>
        <s v="AGT529"/>
        <s v="AGT457"/>
        <s v="AGT878"/>
        <s v="AGT934"/>
        <s v="AGT176"/>
        <s v="AGT213"/>
        <s v="AGT244"/>
        <s v="AGT741"/>
        <s v="AGT540"/>
        <s v="AGT498"/>
        <s v="AGT215"/>
        <s v="AGT638"/>
        <s v="AGT669"/>
        <s v="AGT410"/>
        <s v="AGT550"/>
        <s v="AGT905"/>
        <s v="AGT418"/>
        <s v="AGT526"/>
        <s v="AGT945"/>
        <s v="AGT544"/>
        <s v="AGT794"/>
        <s v="AGT147"/>
        <s v="AGT436"/>
        <s v="AGT790"/>
        <s v="AGT694"/>
        <s v="AGT706"/>
        <s v="AGT361"/>
        <s v="AGT989"/>
        <s v="AGT389"/>
        <s v="AGT323"/>
        <s v="AGT921"/>
        <s v="AGT548"/>
        <s v="AGT836"/>
        <s v="AGT570"/>
        <s v="AGT382"/>
        <s v="AGT610"/>
        <s v="AGT154"/>
        <s v="AGT804"/>
        <s v="AGT258"/>
        <s v="AGT392"/>
        <s v="AGT219"/>
        <s v="AGT779"/>
        <s v="AGT767"/>
        <s v="AGT819"/>
        <s v="AGT695"/>
        <s v="AGT194"/>
        <s v="AGT740"/>
        <s v="AGT102"/>
        <s v="AGT850"/>
        <s v="AGT265"/>
        <s v="AGT557"/>
        <s v="AGT276"/>
        <s v="AGT666"/>
        <s v="AGT505"/>
        <s v="AGT432"/>
        <s v="AGT938"/>
        <s v="AGT862"/>
        <s v="AGT353"/>
        <s v="AGT473"/>
        <s v="AGT246"/>
        <s v="AGT314"/>
        <s v="AGT545"/>
        <s v="AGT521"/>
        <s v="AGT247"/>
        <s v="AGT723"/>
        <s v="AGT998"/>
        <s v="AGT837"/>
        <s v="AGT528"/>
        <s v="AGT818"/>
        <s v="AGT129"/>
        <s v="AGT124"/>
        <s v="AGT170"/>
        <s v="AGT137"/>
        <s v="AGT889"/>
        <s v="AGT864"/>
        <s v="AGT159"/>
        <s v="AGT328"/>
        <s v="AGT901"/>
        <s v="AGT627"/>
        <s v="AGT823"/>
        <s v="AGT420"/>
        <s v="AGT279"/>
        <s v="AGT643"/>
        <s v="AGT228"/>
        <s v="AGT865"/>
        <s v="AGT847"/>
        <s v="AGT158"/>
        <s v="AGT278"/>
        <s v="AGT559"/>
        <s v="AGT403"/>
        <s v="AGT412"/>
        <s v="AGT549"/>
        <s v="AGT106"/>
        <s v="AGT973"/>
        <s v="AGT458"/>
        <s v="AGT514"/>
        <s v="AGT846"/>
        <s v="AGT249"/>
        <s v="AGT115"/>
        <s v="AGT116"/>
        <s v="AGT782"/>
        <s v="AGT423"/>
        <s v="AGT821"/>
        <s v="AGT405"/>
        <s v="AGT705"/>
        <s v="AGT710"/>
        <s v="AGT367"/>
        <s v="AGT662"/>
        <s v="AGT462"/>
        <s v="AGT500"/>
        <s v="AGT370"/>
        <s v="AGT193"/>
        <s v="AGT450"/>
        <s v="AGT663"/>
        <s v="AGT830"/>
        <s v="AGT191"/>
        <s v="AGT153"/>
        <s v="AGT841"/>
        <s v="AGT477"/>
        <s v="AGT892"/>
        <s v="AGT724"/>
        <s v="AGT619"/>
        <s v="AGT162"/>
        <s v="AGT522"/>
        <s v="AGT174"/>
        <s v="AGT438"/>
        <s v="AGT494"/>
        <s v="AGT855"/>
        <s v="AGT443"/>
        <s v="AGT373"/>
        <s v="AGT907"/>
        <s v="AGT157"/>
        <s v="AGT304"/>
        <s v="AGT566"/>
        <s v="AGT718"/>
        <s v="AGT895"/>
        <s v="AGT940"/>
        <s v="AGT308"/>
        <s v="AGT130"/>
        <s v="AGT541"/>
        <s v="AGT229"/>
        <s v="AGT240"/>
        <s v="AGT411"/>
        <s v="AGT933"/>
        <s v="AGT571"/>
        <s v="AGT754"/>
        <s v="AGT449"/>
        <s v="AGT532"/>
        <s v="AGT746"/>
        <s v="AGT926"/>
        <s v="AGT678"/>
        <s v="AGT217"/>
        <s v="AGT201"/>
        <s v="AGT487"/>
        <s v="AGT263"/>
        <s v="AGT516"/>
        <s v="AGT518"/>
        <s v="AGT275"/>
        <s v="AGT322"/>
        <s v="AGT553"/>
        <s v="AGT590"/>
        <s v="AGT722"/>
        <s v="AGT491"/>
        <s v="AGT685"/>
        <s v="AGT299"/>
        <s v="AGT151"/>
        <s v="AGT337"/>
        <s v="AGT175"/>
        <s v="AGT567"/>
        <s v="AGT871"/>
        <s v="AGT572"/>
        <s v="AGT640"/>
        <s v="AGT248"/>
        <s v="AGT547"/>
        <s v="AGT682"/>
        <s v="AGT982"/>
        <s v="AGT344"/>
        <s v="AGT359"/>
        <s v="AGT552"/>
        <s v="AGT833"/>
        <s v="AGT230"/>
        <s v="AGT913"/>
        <s v="AGT421"/>
        <s v="AGT439"/>
        <s v="AGT390"/>
        <s v="AGT218"/>
        <s v="AGT679"/>
        <s v="AGT700"/>
        <s v="AGT266"/>
        <s v="AGT142"/>
        <s v="AGT798"/>
        <s v="AGT607"/>
        <s v="AGT812"/>
        <s v="AGT854"/>
        <s v="AGT968"/>
        <s v="AGT122"/>
        <s v="AGT319"/>
        <s v="AGT277"/>
        <s v="AGT272"/>
        <s v="AGT829"/>
        <s v="AGT363"/>
        <s v="AGT134"/>
        <s v="AGT237"/>
        <s v="AGT210"/>
        <s v="AGT530"/>
        <s v="AGT415"/>
        <s v="AGT702"/>
        <s v="AGT167"/>
        <s v="AGT434"/>
        <s v="AGT311"/>
        <s v="AGT852"/>
        <s v="AGT701"/>
        <s v="AGT824"/>
        <s v="AGT959"/>
        <s v="AGT254"/>
        <s v="AGT166"/>
        <s v="AGT800"/>
        <s v="AGT297"/>
        <s v="AGT849"/>
        <s v="AGT107"/>
        <s v="AGT348"/>
        <s v="AGT874"/>
        <s v="AGT144"/>
        <s v="AGT802"/>
        <s v="AGT556"/>
        <s v="AGT597"/>
        <s v="AGT283"/>
        <s v="AGT755"/>
        <s v="AGT455"/>
        <s v="AGT942"/>
        <s v="AGT433"/>
        <s v="AGT595"/>
        <s v="AGT775"/>
        <s v="AGT378"/>
        <s v="AGT110"/>
        <s v="AGT825"/>
        <s v="AGT503"/>
        <s v="AGT633"/>
        <s v="AGT625"/>
        <s v="AGT281"/>
        <s v="AGT978"/>
        <s v="AGT949"/>
        <s v="AGT309"/>
        <s v="AGT453"/>
        <s v="AGT803"/>
        <s v="AGT381"/>
        <s v="AGT894"/>
        <s v="AGT601"/>
        <s v="AGT822"/>
        <s v="AGT388"/>
        <s v="AGT900"/>
        <s v="AGT492"/>
        <s v="AGT620"/>
        <s v="AGT752"/>
        <s v="AGT150"/>
        <s v="AGT132"/>
        <s v="AGT727"/>
        <s v="AGT417"/>
        <s v="AGT960"/>
        <s v="AGT364"/>
        <s v="AGT831"/>
        <s v="AGT131"/>
        <s v="AGT893"/>
        <s v="AGT209"/>
        <s v="AGT808"/>
        <s v="AGT844"/>
        <s v="AGT596"/>
        <s v="AGT688"/>
        <s v="AGT212"/>
        <s v="AGT911"/>
        <s v="AGT269"/>
        <s v="AGT112"/>
        <s v="AGT286"/>
        <s v="AGT851"/>
        <s v="AGT828"/>
        <s v="AGT427"/>
        <s v="AGT485"/>
        <s v="AGT490"/>
        <s v="AGT512"/>
        <s v="AGT772"/>
        <s v="AGT523"/>
        <s v="AGT603"/>
        <s v="AGT671"/>
        <s v="AGT225"/>
        <s v="AGT101"/>
        <s v="AGT520"/>
        <s v="AGT961"/>
        <s v="AGT346"/>
        <s v="AGT287"/>
        <s v="AGT652"/>
        <s v="AGT259"/>
        <s v="AGT402"/>
        <s v="AGT355"/>
        <s v="AGT867"/>
        <s v="AGT280"/>
        <s v="AGT709"/>
        <s v="AGT873"/>
        <s v="AGT467"/>
        <s v="AGT564"/>
        <s v="AGT997"/>
        <s v="AGT580"/>
        <s v="AGT937"/>
        <s v="AGT994"/>
        <s v="AGT605"/>
        <s v="AGT185"/>
        <s v="AGT950"/>
        <s v="AGT250"/>
        <s v="AGT352"/>
        <s v="AGT835"/>
        <s v="AGT395"/>
        <s v="AGT827"/>
        <s v="AGT574"/>
        <s v="AGT452"/>
        <s v="AGT408"/>
        <s v="AGT285"/>
        <s v="AGT765"/>
        <s v="AGT953"/>
        <s v="AGT714"/>
        <s v="AGT713"/>
        <s v="AGT783"/>
        <s v="AGT686"/>
        <s v="AGT397"/>
        <s v="AGT602"/>
        <s v="AGT205"/>
        <s v="AGT915"/>
        <s v="AGT902"/>
        <s v="AGT464"/>
        <s v="AGT777"/>
        <s v="AGT589"/>
        <s v="AGT673"/>
        <s v="AGT888"/>
        <s v="AGT121"/>
        <s v="AGT698"/>
        <s v="AGT113"/>
        <s v="AGT241"/>
        <s v="AGT380"/>
        <s v="AGT899"/>
        <s v="AGT914"/>
        <s v="AGT840"/>
        <s v="AGT501"/>
        <s v="AGT253"/>
        <s v="AGT954"/>
        <s v="AGT416"/>
        <s v="AGT987"/>
        <s v="AGT524"/>
        <s v="AGT448"/>
        <s v="AGT316"/>
        <s v="AGT232"/>
        <s v="AGT622"/>
        <s v="AGT480"/>
        <s v="AGT543"/>
        <s v="AGT445"/>
        <s v="AGT667"/>
        <s v="AGT842"/>
        <s v="AGT171"/>
        <s v="AGT612"/>
        <s v="AGT235"/>
        <s v="AGT820"/>
        <s v="AGT199"/>
        <s v="AGT600"/>
        <s v="AGT696"/>
        <s v="AGT481"/>
        <s v="AGT510"/>
        <s v="AGT546"/>
        <s v="AGT753"/>
        <s v="AGT441"/>
        <s v="AGT634"/>
        <s v="AGT621"/>
        <s v="AGT757"/>
        <s v="AGT188"/>
        <s v="AGT922"/>
        <s v="AGT653"/>
        <s v="AGT325"/>
        <s v="AGT919"/>
        <s v="AGT629"/>
        <s v="AGT760"/>
        <s v="AGT853"/>
        <s v="AGT799"/>
        <s v="AGT984"/>
        <s v="AGT447"/>
        <s v="AGT716"/>
        <s v="AGT796"/>
        <s v="AGT877"/>
        <s v="AGT231"/>
        <s v="AGT648"/>
        <s v="AGT236"/>
        <s v="AGT655"/>
        <s v="AGT999"/>
        <s v="AGT442"/>
        <s v="AGT784"/>
        <s v="AGT656"/>
        <s v="AGT726"/>
        <s v="AGT324"/>
        <s v="AGT941"/>
        <s v="AGT306"/>
        <s v="AGT336"/>
        <s v="AGT880"/>
        <s v="AGT928"/>
        <s v="AGT967"/>
        <s v="AGT551"/>
        <s v="AGT692"/>
        <s v="AGT366"/>
        <s v="AGT573"/>
        <s v="AGT715"/>
        <s v="AGT972"/>
        <s v="AGT126"/>
        <s v="AGT197"/>
        <s v="AGT750"/>
        <s v="AGT307"/>
        <s v="AGT136"/>
        <s v="AGT260"/>
        <s v="AGT604"/>
        <s v="AGT407"/>
        <s v="AGT334"/>
        <s v="AGT139"/>
        <s v="AGT614"/>
        <s v="AGT912"/>
        <s v="AGT684"/>
        <s v="AGT118"/>
        <s v="AGT731"/>
        <s v="AGT632"/>
        <s v="AGT923"/>
        <s v="AGT734"/>
        <s v="AGT635"/>
        <s v="AGT703"/>
        <s v="AGT460"/>
        <s v="AGT252"/>
        <s v="AGT739"/>
        <s v="AGT298"/>
        <s v="AGT305"/>
        <s v="AGT133"/>
        <s v="AGT903"/>
        <s v="AGT677"/>
        <s v="AGT273"/>
        <s v="AGT910"/>
        <s v="AGT805"/>
        <s v="AGT293"/>
        <s v="AGT561"/>
        <s v="AGT192"/>
        <s v="AGT793"/>
        <s v="AGT371"/>
        <s v="AGT870"/>
        <s v="AGT290"/>
        <s v="AGT766"/>
        <s v="AGT785"/>
        <s v="AGT858"/>
        <s v="AGT866"/>
        <s v="AGT425"/>
        <s v="AGT495"/>
        <s v="AGT645"/>
        <s v="AGT180"/>
        <s v="AGT736"/>
        <s v="AGT224"/>
        <s v="AGT875"/>
        <s v="AGT300"/>
        <s v="AGT204"/>
        <s v="AGT289"/>
        <s v="AGT413"/>
        <s v="AGT555"/>
        <s v="AGT834"/>
        <s v="AGT384"/>
        <s v="AGT186"/>
        <s v="AGT525"/>
        <s v="AGT271"/>
        <s v="AGT321"/>
        <s v="AGT470"/>
        <s v="AGT536"/>
        <s v="AGT239"/>
        <s v="AGT351"/>
        <s v="AGT646"/>
        <s v="AGT428"/>
        <s v="AGT704"/>
        <s v="AGT437"/>
        <s v="AGT339"/>
        <s v="AGT475"/>
        <s v="AGT594"/>
        <s v="AGT707"/>
        <s v="AGT868"/>
        <s v="AGT117"/>
        <s v="AGT644"/>
        <s v="AGT451"/>
        <s v="AGT623"/>
        <s v="AGT179"/>
        <s v="AGT119"/>
        <s v="AGT599"/>
        <s v="AGT527"/>
        <s v="AGT932"/>
        <s v="AGT687"/>
        <s v="AGT957"/>
        <s v="AGT270"/>
        <s v="AGT172"/>
        <s v="AGT350"/>
        <s v="AGT221"/>
        <s v="AGT689"/>
        <s v="AGT651"/>
        <s v="AGT282"/>
        <s v="AGT206"/>
        <s v="AGT908"/>
        <s v="AGT181"/>
        <s v="AGT657"/>
        <s v="AGT184"/>
        <s v="AGT223"/>
        <s v="AGT884"/>
        <s v="AGT513"/>
        <s v="AGT904"/>
        <s v="AGT335"/>
        <s v="AGT586"/>
        <s v="AGT789"/>
        <s v="AGT857"/>
        <s v="AGT341"/>
        <s v="AGT140"/>
        <s v="AGT105"/>
        <s v="AGT588"/>
        <s v="AGT637"/>
        <s v="AGT918"/>
        <s v="AGT284"/>
        <s v="AGT951"/>
        <s v="AGT935"/>
        <s v="AGT125"/>
        <s v="AGT534"/>
        <s v="AGT160"/>
        <s v="AGT515"/>
        <s v="AGT974"/>
        <s v="AGT446"/>
        <s v="AGT456"/>
        <s v="AGT245"/>
        <s v="AGT104"/>
        <s v="AGT737"/>
        <s v="AGT426"/>
        <s v="AGT310"/>
        <s v="AGT386"/>
        <s v="AGT406"/>
        <s v="AGT642"/>
        <s v="AGT362"/>
        <s v="AGT863"/>
        <s v="AGT504"/>
        <s v="AGT220"/>
        <s v="AGT990"/>
        <s v="AGT429"/>
        <s v="AGT626"/>
        <s v="AGT274"/>
        <s v="AGT917"/>
        <s v="AGT531"/>
        <s v="AGT123"/>
        <s v="AGT969"/>
        <s v="AGT639"/>
        <s v="AGT665"/>
        <s v="AGT909"/>
        <s v="AGT156"/>
        <s v="AGT109"/>
        <s v="AGT177"/>
        <s v="AGT560"/>
        <s v="AGT832"/>
        <s v="AGT128"/>
        <s v="AGT379"/>
        <s v="AGT474"/>
        <s v="AGT143"/>
        <s v="AGT198"/>
        <s v="AGT681"/>
        <s v="AGT925"/>
        <s v="AGT256"/>
        <s v="AGT891"/>
        <s v="AGT729"/>
        <s v="AGT584"/>
      </sharedItems>
    </cacheField>
    <cacheField name="Department" numFmtId="0">
      <sharedItems count="5">
        <s v="Retention"/>
        <s v="Billing"/>
        <s v="Customer Service"/>
        <s v="Fraud Prevention"/>
        <s v="Tech Support"/>
      </sharedItems>
    </cacheField>
    <cacheField name="Agent Rating" numFmtId="0">
      <sharedItems containsSemiMixedTypes="0" containsString="0" containsNumber="1" minValue="0" maxValue="5" count="42">
        <n v="2.1"/>
        <n v="2"/>
        <n v="4.5999999999999996"/>
        <n v="2.2000000000000002"/>
        <n v="4.4000000000000004"/>
        <n v="1.3"/>
        <n v="2.7"/>
        <n v="1.9"/>
        <n v="4.9000000000000004"/>
        <n v="0"/>
        <n v="1.1000000000000001"/>
        <n v="1.5"/>
        <n v="3"/>
        <n v="2.5"/>
        <n v="4"/>
        <n v="4.2"/>
        <n v="2.6"/>
        <n v="3.6"/>
        <n v="3.3"/>
        <n v="2.9"/>
        <n v="3.4"/>
        <n v="1.6"/>
        <n v="3.2"/>
        <n v="4.0999999999999996"/>
        <n v="2.4"/>
        <n v="4.3"/>
        <n v="1.2"/>
        <n v="1"/>
        <n v="3.5"/>
        <n v="1.4"/>
        <n v="4.8"/>
        <n v="3.7"/>
        <n v="3.8"/>
        <n v="1.7"/>
        <n v="3.1"/>
        <n v="1.8"/>
        <n v="3.9"/>
        <n v="5"/>
        <n v="4.5"/>
        <n v="4.7"/>
        <n v="2.8"/>
        <n v="2.2999999999999998"/>
      </sharedItems>
    </cacheField>
    <cacheField name="Customer Feedback" numFmtId="0">
      <sharedItems count="5">
        <s v="Unsatisfied"/>
        <s v="Took Too Long"/>
        <s v="Issue Resolved"/>
        <s v="n/a"/>
        <s v="Satisfied"/>
      </sharedItems>
    </cacheField>
  </cacheFields>
  <extLst>
    <ext xmlns:x14="http://schemas.microsoft.com/office/spreadsheetml/2009/9/main" uri="{725AE2AE-9491-48be-B2B4-4EB974FC3084}">
      <x14:pivotCacheDefinition pivotCacheId="1614628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x v="0"/>
    <x v="0"/>
    <x v="0"/>
    <x v="0"/>
    <x v="0"/>
    <x v="0"/>
    <x v="0"/>
    <x v="0"/>
    <x v="0"/>
    <x v="0"/>
    <x v="0"/>
    <x v="0"/>
  </r>
  <r>
    <x v="1"/>
    <x v="0"/>
    <x v="0"/>
    <x v="0"/>
    <x v="1"/>
    <x v="1"/>
    <x v="1"/>
    <x v="0"/>
    <x v="1"/>
    <x v="1"/>
    <x v="1"/>
    <x v="0"/>
    <x v="1"/>
    <x v="1"/>
    <x v="1"/>
    <x v="1"/>
  </r>
  <r>
    <x v="2"/>
    <x v="0"/>
    <x v="0"/>
    <x v="0"/>
    <x v="2"/>
    <x v="1"/>
    <x v="2"/>
    <x v="1"/>
    <x v="1"/>
    <x v="2"/>
    <x v="2"/>
    <x v="0"/>
    <x v="2"/>
    <x v="2"/>
    <x v="2"/>
    <x v="1"/>
  </r>
  <r>
    <x v="3"/>
    <x v="0"/>
    <x v="0"/>
    <x v="0"/>
    <x v="3"/>
    <x v="0"/>
    <x v="1"/>
    <x v="1"/>
    <x v="2"/>
    <x v="0"/>
    <x v="3"/>
    <x v="0"/>
    <x v="3"/>
    <x v="3"/>
    <x v="3"/>
    <x v="0"/>
  </r>
  <r>
    <x v="4"/>
    <x v="0"/>
    <x v="0"/>
    <x v="0"/>
    <x v="4"/>
    <x v="1"/>
    <x v="3"/>
    <x v="2"/>
    <x v="0"/>
    <x v="3"/>
    <x v="4"/>
    <x v="0"/>
    <x v="4"/>
    <x v="4"/>
    <x v="4"/>
    <x v="2"/>
  </r>
  <r>
    <x v="5"/>
    <x v="0"/>
    <x v="0"/>
    <x v="0"/>
    <x v="5"/>
    <x v="2"/>
    <x v="4"/>
    <x v="1"/>
    <x v="3"/>
    <x v="1"/>
    <x v="5"/>
    <x v="0"/>
    <x v="5"/>
    <x v="0"/>
    <x v="5"/>
    <x v="3"/>
  </r>
  <r>
    <x v="6"/>
    <x v="0"/>
    <x v="0"/>
    <x v="0"/>
    <x v="6"/>
    <x v="3"/>
    <x v="0"/>
    <x v="0"/>
    <x v="4"/>
    <x v="3"/>
    <x v="6"/>
    <x v="0"/>
    <x v="6"/>
    <x v="2"/>
    <x v="6"/>
    <x v="1"/>
  </r>
  <r>
    <x v="7"/>
    <x v="0"/>
    <x v="0"/>
    <x v="0"/>
    <x v="7"/>
    <x v="3"/>
    <x v="5"/>
    <x v="1"/>
    <x v="3"/>
    <x v="0"/>
    <x v="0"/>
    <x v="0"/>
    <x v="7"/>
    <x v="1"/>
    <x v="7"/>
    <x v="3"/>
  </r>
  <r>
    <x v="8"/>
    <x v="0"/>
    <x v="0"/>
    <x v="0"/>
    <x v="8"/>
    <x v="1"/>
    <x v="4"/>
    <x v="3"/>
    <x v="2"/>
    <x v="4"/>
    <x v="7"/>
    <x v="0"/>
    <x v="8"/>
    <x v="1"/>
    <x v="8"/>
    <x v="0"/>
  </r>
  <r>
    <x v="9"/>
    <x v="0"/>
    <x v="0"/>
    <x v="0"/>
    <x v="9"/>
    <x v="1"/>
    <x v="2"/>
    <x v="3"/>
    <x v="0"/>
    <x v="2"/>
    <x v="0"/>
    <x v="0"/>
    <x v="9"/>
    <x v="4"/>
    <x v="2"/>
    <x v="2"/>
  </r>
  <r>
    <x v="10"/>
    <x v="0"/>
    <x v="1"/>
    <x v="1"/>
    <x v="10"/>
    <x v="4"/>
    <x v="3"/>
    <x v="3"/>
    <x v="0"/>
    <x v="5"/>
    <x v="8"/>
    <x v="1"/>
    <x v="10"/>
    <x v="2"/>
    <x v="9"/>
    <x v="4"/>
  </r>
  <r>
    <x v="11"/>
    <x v="0"/>
    <x v="0"/>
    <x v="0"/>
    <x v="11"/>
    <x v="1"/>
    <x v="3"/>
    <x v="1"/>
    <x v="2"/>
    <x v="2"/>
    <x v="9"/>
    <x v="0"/>
    <x v="11"/>
    <x v="1"/>
    <x v="5"/>
    <x v="4"/>
  </r>
  <r>
    <x v="12"/>
    <x v="0"/>
    <x v="0"/>
    <x v="0"/>
    <x v="12"/>
    <x v="5"/>
    <x v="4"/>
    <x v="2"/>
    <x v="0"/>
    <x v="6"/>
    <x v="1"/>
    <x v="0"/>
    <x v="12"/>
    <x v="0"/>
    <x v="10"/>
    <x v="1"/>
  </r>
  <r>
    <x v="13"/>
    <x v="0"/>
    <x v="0"/>
    <x v="0"/>
    <x v="13"/>
    <x v="3"/>
    <x v="5"/>
    <x v="0"/>
    <x v="4"/>
    <x v="4"/>
    <x v="10"/>
    <x v="0"/>
    <x v="13"/>
    <x v="4"/>
    <x v="11"/>
    <x v="4"/>
  </r>
  <r>
    <x v="14"/>
    <x v="0"/>
    <x v="0"/>
    <x v="0"/>
    <x v="14"/>
    <x v="0"/>
    <x v="5"/>
    <x v="3"/>
    <x v="1"/>
    <x v="7"/>
    <x v="11"/>
    <x v="0"/>
    <x v="14"/>
    <x v="4"/>
    <x v="7"/>
    <x v="3"/>
  </r>
  <r>
    <x v="15"/>
    <x v="0"/>
    <x v="0"/>
    <x v="0"/>
    <x v="15"/>
    <x v="0"/>
    <x v="1"/>
    <x v="0"/>
    <x v="0"/>
    <x v="4"/>
    <x v="0"/>
    <x v="0"/>
    <x v="15"/>
    <x v="2"/>
    <x v="12"/>
    <x v="4"/>
  </r>
  <r>
    <x v="16"/>
    <x v="0"/>
    <x v="0"/>
    <x v="0"/>
    <x v="16"/>
    <x v="0"/>
    <x v="4"/>
    <x v="3"/>
    <x v="2"/>
    <x v="3"/>
    <x v="2"/>
    <x v="0"/>
    <x v="16"/>
    <x v="3"/>
    <x v="13"/>
    <x v="0"/>
  </r>
  <r>
    <x v="17"/>
    <x v="0"/>
    <x v="0"/>
    <x v="0"/>
    <x v="17"/>
    <x v="5"/>
    <x v="5"/>
    <x v="2"/>
    <x v="0"/>
    <x v="8"/>
    <x v="12"/>
    <x v="0"/>
    <x v="17"/>
    <x v="1"/>
    <x v="14"/>
    <x v="4"/>
  </r>
  <r>
    <x v="18"/>
    <x v="0"/>
    <x v="0"/>
    <x v="0"/>
    <x v="18"/>
    <x v="0"/>
    <x v="1"/>
    <x v="3"/>
    <x v="3"/>
    <x v="9"/>
    <x v="13"/>
    <x v="0"/>
    <x v="18"/>
    <x v="0"/>
    <x v="15"/>
    <x v="1"/>
  </r>
  <r>
    <x v="19"/>
    <x v="0"/>
    <x v="0"/>
    <x v="0"/>
    <x v="19"/>
    <x v="4"/>
    <x v="2"/>
    <x v="2"/>
    <x v="0"/>
    <x v="8"/>
    <x v="14"/>
    <x v="0"/>
    <x v="19"/>
    <x v="2"/>
    <x v="16"/>
    <x v="4"/>
  </r>
  <r>
    <x v="20"/>
    <x v="0"/>
    <x v="0"/>
    <x v="0"/>
    <x v="20"/>
    <x v="3"/>
    <x v="2"/>
    <x v="3"/>
    <x v="0"/>
    <x v="6"/>
    <x v="15"/>
    <x v="0"/>
    <x v="20"/>
    <x v="3"/>
    <x v="14"/>
    <x v="3"/>
  </r>
  <r>
    <x v="21"/>
    <x v="0"/>
    <x v="1"/>
    <x v="2"/>
    <x v="21"/>
    <x v="1"/>
    <x v="1"/>
    <x v="0"/>
    <x v="1"/>
    <x v="7"/>
    <x v="8"/>
    <x v="0"/>
    <x v="21"/>
    <x v="0"/>
    <x v="9"/>
    <x v="4"/>
  </r>
  <r>
    <x v="22"/>
    <x v="0"/>
    <x v="0"/>
    <x v="0"/>
    <x v="22"/>
    <x v="3"/>
    <x v="0"/>
    <x v="0"/>
    <x v="4"/>
    <x v="10"/>
    <x v="16"/>
    <x v="0"/>
    <x v="22"/>
    <x v="1"/>
    <x v="17"/>
    <x v="1"/>
  </r>
  <r>
    <x v="23"/>
    <x v="0"/>
    <x v="0"/>
    <x v="0"/>
    <x v="23"/>
    <x v="0"/>
    <x v="0"/>
    <x v="0"/>
    <x v="1"/>
    <x v="5"/>
    <x v="12"/>
    <x v="0"/>
    <x v="23"/>
    <x v="1"/>
    <x v="18"/>
    <x v="4"/>
  </r>
  <r>
    <x v="24"/>
    <x v="0"/>
    <x v="0"/>
    <x v="0"/>
    <x v="24"/>
    <x v="6"/>
    <x v="5"/>
    <x v="2"/>
    <x v="0"/>
    <x v="9"/>
    <x v="17"/>
    <x v="0"/>
    <x v="24"/>
    <x v="3"/>
    <x v="19"/>
    <x v="3"/>
  </r>
  <r>
    <x v="25"/>
    <x v="0"/>
    <x v="0"/>
    <x v="0"/>
    <x v="25"/>
    <x v="5"/>
    <x v="3"/>
    <x v="3"/>
    <x v="0"/>
    <x v="0"/>
    <x v="18"/>
    <x v="0"/>
    <x v="25"/>
    <x v="4"/>
    <x v="20"/>
    <x v="3"/>
  </r>
  <r>
    <x v="26"/>
    <x v="0"/>
    <x v="0"/>
    <x v="0"/>
    <x v="26"/>
    <x v="2"/>
    <x v="5"/>
    <x v="2"/>
    <x v="4"/>
    <x v="3"/>
    <x v="4"/>
    <x v="0"/>
    <x v="26"/>
    <x v="0"/>
    <x v="21"/>
    <x v="2"/>
  </r>
  <r>
    <x v="27"/>
    <x v="0"/>
    <x v="0"/>
    <x v="0"/>
    <x v="27"/>
    <x v="2"/>
    <x v="0"/>
    <x v="0"/>
    <x v="3"/>
    <x v="8"/>
    <x v="19"/>
    <x v="0"/>
    <x v="27"/>
    <x v="4"/>
    <x v="0"/>
    <x v="2"/>
  </r>
  <r>
    <x v="28"/>
    <x v="0"/>
    <x v="0"/>
    <x v="0"/>
    <x v="28"/>
    <x v="5"/>
    <x v="2"/>
    <x v="1"/>
    <x v="0"/>
    <x v="0"/>
    <x v="20"/>
    <x v="0"/>
    <x v="28"/>
    <x v="2"/>
    <x v="22"/>
    <x v="1"/>
  </r>
  <r>
    <x v="29"/>
    <x v="0"/>
    <x v="0"/>
    <x v="0"/>
    <x v="29"/>
    <x v="6"/>
    <x v="0"/>
    <x v="2"/>
    <x v="2"/>
    <x v="5"/>
    <x v="3"/>
    <x v="0"/>
    <x v="29"/>
    <x v="1"/>
    <x v="23"/>
    <x v="4"/>
  </r>
  <r>
    <x v="30"/>
    <x v="0"/>
    <x v="0"/>
    <x v="0"/>
    <x v="30"/>
    <x v="4"/>
    <x v="1"/>
    <x v="0"/>
    <x v="1"/>
    <x v="5"/>
    <x v="21"/>
    <x v="0"/>
    <x v="30"/>
    <x v="4"/>
    <x v="16"/>
    <x v="0"/>
  </r>
  <r>
    <x v="31"/>
    <x v="0"/>
    <x v="0"/>
    <x v="0"/>
    <x v="31"/>
    <x v="7"/>
    <x v="5"/>
    <x v="2"/>
    <x v="4"/>
    <x v="5"/>
    <x v="14"/>
    <x v="0"/>
    <x v="31"/>
    <x v="0"/>
    <x v="6"/>
    <x v="0"/>
  </r>
  <r>
    <x v="32"/>
    <x v="0"/>
    <x v="1"/>
    <x v="3"/>
    <x v="32"/>
    <x v="3"/>
    <x v="5"/>
    <x v="3"/>
    <x v="4"/>
    <x v="9"/>
    <x v="8"/>
    <x v="0"/>
    <x v="32"/>
    <x v="1"/>
    <x v="9"/>
    <x v="0"/>
  </r>
  <r>
    <x v="33"/>
    <x v="0"/>
    <x v="0"/>
    <x v="0"/>
    <x v="33"/>
    <x v="4"/>
    <x v="1"/>
    <x v="2"/>
    <x v="0"/>
    <x v="1"/>
    <x v="22"/>
    <x v="0"/>
    <x v="33"/>
    <x v="0"/>
    <x v="20"/>
    <x v="1"/>
  </r>
  <r>
    <x v="34"/>
    <x v="0"/>
    <x v="0"/>
    <x v="0"/>
    <x v="34"/>
    <x v="0"/>
    <x v="3"/>
    <x v="2"/>
    <x v="2"/>
    <x v="2"/>
    <x v="23"/>
    <x v="0"/>
    <x v="34"/>
    <x v="4"/>
    <x v="24"/>
    <x v="4"/>
  </r>
  <r>
    <x v="35"/>
    <x v="0"/>
    <x v="0"/>
    <x v="0"/>
    <x v="35"/>
    <x v="1"/>
    <x v="0"/>
    <x v="1"/>
    <x v="1"/>
    <x v="6"/>
    <x v="24"/>
    <x v="0"/>
    <x v="35"/>
    <x v="1"/>
    <x v="16"/>
    <x v="0"/>
  </r>
  <r>
    <x v="36"/>
    <x v="0"/>
    <x v="0"/>
    <x v="0"/>
    <x v="36"/>
    <x v="3"/>
    <x v="3"/>
    <x v="1"/>
    <x v="3"/>
    <x v="0"/>
    <x v="25"/>
    <x v="0"/>
    <x v="36"/>
    <x v="0"/>
    <x v="17"/>
    <x v="2"/>
  </r>
  <r>
    <x v="37"/>
    <x v="0"/>
    <x v="0"/>
    <x v="0"/>
    <x v="37"/>
    <x v="5"/>
    <x v="3"/>
    <x v="1"/>
    <x v="1"/>
    <x v="7"/>
    <x v="5"/>
    <x v="0"/>
    <x v="37"/>
    <x v="1"/>
    <x v="3"/>
    <x v="3"/>
  </r>
  <r>
    <x v="38"/>
    <x v="0"/>
    <x v="0"/>
    <x v="0"/>
    <x v="38"/>
    <x v="0"/>
    <x v="1"/>
    <x v="1"/>
    <x v="2"/>
    <x v="4"/>
    <x v="26"/>
    <x v="0"/>
    <x v="38"/>
    <x v="1"/>
    <x v="3"/>
    <x v="4"/>
  </r>
  <r>
    <x v="39"/>
    <x v="0"/>
    <x v="0"/>
    <x v="0"/>
    <x v="39"/>
    <x v="1"/>
    <x v="3"/>
    <x v="1"/>
    <x v="3"/>
    <x v="6"/>
    <x v="5"/>
    <x v="0"/>
    <x v="39"/>
    <x v="0"/>
    <x v="23"/>
    <x v="0"/>
  </r>
  <r>
    <x v="40"/>
    <x v="0"/>
    <x v="0"/>
    <x v="0"/>
    <x v="40"/>
    <x v="0"/>
    <x v="1"/>
    <x v="0"/>
    <x v="0"/>
    <x v="7"/>
    <x v="27"/>
    <x v="0"/>
    <x v="40"/>
    <x v="1"/>
    <x v="0"/>
    <x v="4"/>
  </r>
  <r>
    <x v="41"/>
    <x v="0"/>
    <x v="0"/>
    <x v="0"/>
    <x v="41"/>
    <x v="7"/>
    <x v="2"/>
    <x v="2"/>
    <x v="3"/>
    <x v="5"/>
    <x v="28"/>
    <x v="0"/>
    <x v="41"/>
    <x v="1"/>
    <x v="17"/>
    <x v="3"/>
  </r>
  <r>
    <x v="42"/>
    <x v="0"/>
    <x v="0"/>
    <x v="0"/>
    <x v="42"/>
    <x v="5"/>
    <x v="4"/>
    <x v="3"/>
    <x v="2"/>
    <x v="11"/>
    <x v="29"/>
    <x v="0"/>
    <x v="42"/>
    <x v="2"/>
    <x v="25"/>
    <x v="2"/>
  </r>
  <r>
    <x v="43"/>
    <x v="0"/>
    <x v="0"/>
    <x v="0"/>
    <x v="43"/>
    <x v="3"/>
    <x v="0"/>
    <x v="3"/>
    <x v="4"/>
    <x v="9"/>
    <x v="30"/>
    <x v="0"/>
    <x v="43"/>
    <x v="2"/>
    <x v="3"/>
    <x v="3"/>
  </r>
  <r>
    <x v="44"/>
    <x v="0"/>
    <x v="0"/>
    <x v="0"/>
    <x v="44"/>
    <x v="6"/>
    <x v="0"/>
    <x v="2"/>
    <x v="4"/>
    <x v="10"/>
    <x v="31"/>
    <x v="0"/>
    <x v="44"/>
    <x v="4"/>
    <x v="26"/>
    <x v="4"/>
  </r>
  <r>
    <x v="45"/>
    <x v="0"/>
    <x v="1"/>
    <x v="2"/>
    <x v="45"/>
    <x v="0"/>
    <x v="0"/>
    <x v="0"/>
    <x v="3"/>
    <x v="4"/>
    <x v="8"/>
    <x v="0"/>
    <x v="45"/>
    <x v="2"/>
    <x v="9"/>
    <x v="3"/>
  </r>
  <r>
    <x v="46"/>
    <x v="0"/>
    <x v="0"/>
    <x v="0"/>
    <x v="46"/>
    <x v="3"/>
    <x v="3"/>
    <x v="1"/>
    <x v="3"/>
    <x v="1"/>
    <x v="28"/>
    <x v="0"/>
    <x v="46"/>
    <x v="3"/>
    <x v="0"/>
    <x v="1"/>
  </r>
  <r>
    <x v="47"/>
    <x v="0"/>
    <x v="0"/>
    <x v="0"/>
    <x v="47"/>
    <x v="4"/>
    <x v="5"/>
    <x v="3"/>
    <x v="3"/>
    <x v="5"/>
    <x v="3"/>
    <x v="0"/>
    <x v="47"/>
    <x v="3"/>
    <x v="7"/>
    <x v="0"/>
  </r>
  <r>
    <x v="48"/>
    <x v="0"/>
    <x v="0"/>
    <x v="0"/>
    <x v="48"/>
    <x v="1"/>
    <x v="5"/>
    <x v="3"/>
    <x v="3"/>
    <x v="11"/>
    <x v="32"/>
    <x v="0"/>
    <x v="48"/>
    <x v="4"/>
    <x v="1"/>
    <x v="4"/>
  </r>
  <r>
    <x v="49"/>
    <x v="0"/>
    <x v="1"/>
    <x v="2"/>
    <x v="49"/>
    <x v="4"/>
    <x v="3"/>
    <x v="1"/>
    <x v="4"/>
    <x v="6"/>
    <x v="8"/>
    <x v="0"/>
    <x v="49"/>
    <x v="0"/>
    <x v="9"/>
    <x v="4"/>
  </r>
  <r>
    <x v="50"/>
    <x v="0"/>
    <x v="0"/>
    <x v="0"/>
    <x v="50"/>
    <x v="0"/>
    <x v="2"/>
    <x v="1"/>
    <x v="1"/>
    <x v="9"/>
    <x v="33"/>
    <x v="0"/>
    <x v="50"/>
    <x v="2"/>
    <x v="27"/>
    <x v="0"/>
  </r>
  <r>
    <x v="51"/>
    <x v="0"/>
    <x v="0"/>
    <x v="0"/>
    <x v="51"/>
    <x v="1"/>
    <x v="4"/>
    <x v="1"/>
    <x v="2"/>
    <x v="11"/>
    <x v="5"/>
    <x v="0"/>
    <x v="51"/>
    <x v="0"/>
    <x v="21"/>
    <x v="1"/>
  </r>
  <r>
    <x v="52"/>
    <x v="0"/>
    <x v="0"/>
    <x v="0"/>
    <x v="52"/>
    <x v="7"/>
    <x v="0"/>
    <x v="2"/>
    <x v="1"/>
    <x v="7"/>
    <x v="31"/>
    <x v="0"/>
    <x v="52"/>
    <x v="0"/>
    <x v="16"/>
    <x v="2"/>
  </r>
  <r>
    <x v="53"/>
    <x v="0"/>
    <x v="1"/>
    <x v="3"/>
    <x v="53"/>
    <x v="2"/>
    <x v="4"/>
    <x v="3"/>
    <x v="4"/>
    <x v="5"/>
    <x v="8"/>
    <x v="2"/>
    <x v="53"/>
    <x v="3"/>
    <x v="9"/>
    <x v="3"/>
  </r>
  <r>
    <x v="54"/>
    <x v="0"/>
    <x v="0"/>
    <x v="0"/>
    <x v="54"/>
    <x v="2"/>
    <x v="5"/>
    <x v="1"/>
    <x v="0"/>
    <x v="11"/>
    <x v="2"/>
    <x v="0"/>
    <x v="54"/>
    <x v="1"/>
    <x v="5"/>
    <x v="0"/>
  </r>
  <r>
    <x v="55"/>
    <x v="0"/>
    <x v="0"/>
    <x v="0"/>
    <x v="55"/>
    <x v="2"/>
    <x v="1"/>
    <x v="0"/>
    <x v="4"/>
    <x v="2"/>
    <x v="34"/>
    <x v="0"/>
    <x v="55"/>
    <x v="3"/>
    <x v="18"/>
    <x v="0"/>
  </r>
  <r>
    <x v="56"/>
    <x v="0"/>
    <x v="0"/>
    <x v="0"/>
    <x v="56"/>
    <x v="0"/>
    <x v="5"/>
    <x v="1"/>
    <x v="1"/>
    <x v="9"/>
    <x v="5"/>
    <x v="0"/>
    <x v="56"/>
    <x v="0"/>
    <x v="28"/>
    <x v="3"/>
  </r>
  <r>
    <x v="57"/>
    <x v="0"/>
    <x v="0"/>
    <x v="0"/>
    <x v="57"/>
    <x v="2"/>
    <x v="5"/>
    <x v="3"/>
    <x v="1"/>
    <x v="8"/>
    <x v="3"/>
    <x v="0"/>
    <x v="57"/>
    <x v="4"/>
    <x v="29"/>
    <x v="1"/>
  </r>
  <r>
    <x v="58"/>
    <x v="0"/>
    <x v="0"/>
    <x v="0"/>
    <x v="58"/>
    <x v="5"/>
    <x v="2"/>
    <x v="1"/>
    <x v="3"/>
    <x v="0"/>
    <x v="17"/>
    <x v="0"/>
    <x v="58"/>
    <x v="3"/>
    <x v="1"/>
    <x v="4"/>
  </r>
  <r>
    <x v="59"/>
    <x v="0"/>
    <x v="0"/>
    <x v="0"/>
    <x v="59"/>
    <x v="7"/>
    <x v="5"/>
    <x v="2"/>
    <x v="4"/>
    <x v="11"/>
    <x v="34"/>
    <x v="0"/>
    <x v="59"/>
    <x v="3"/>
    <x v="24"/>
    <x v="0"/>
  </r>
  <r>
    <x v="60"/>
    <x v="0"/>
    <x v="0"/>
    <x v="0"/>
    <x v="60"/>
    <x v="4"/>
    <x v="3"/>
    <x v="0"/>
    <x v="2"/>
    <x v="2"/>
    <x v="10"/>
    <x v="0"/>
    <x v="60"/>
    <x v="2"/>
    <x v="30"/>
    <x v="2"/>
  </r>
  <r>
    <x v="61"/>
    <x v="0"/>
    <x v="1"/>
    <x v="2"/>
    <x v="61"/>
    <x v="2"/>
    <x v="4"/>
    <x v="2"/>
    <x v="0"/>
    <x v="5"/>
    <x v="8"/>
    <x v="0"/>
    <x v="14"/>
    <x v="2"/>
    <x v="9"/>
    <x v="4"/>
  </r>
  <r>
    <x v="62"/>
    <x v="0"/>
    <x v="1"/>
    <x v="3"/>
    <x v="62"/>
    <x v="2"/>
    <x v="3"/>
    <x v="2"/>
    <x v="3"/>
    <x v="9"/>
    <x v="8"/>
    <x v="1"/>
    <x v="61"/>
    <x v="0"/>
    <x v="9"/>
    <x v="3"/>
  </r>
  <r>
    <x v="63"/>
    <x v="0"/>
    <x v="0"/>
    <x v="0"/>
    <x v="63"/>
    <x v="0"/>
    <x v="4"/>
    <x v="3"/>
    <x v="4"/>
    <x v="11"/>
    <x v="27"/>
    <x v="0"/>
    <x v="62"/>
    <x v="3"/>
    <x v="0"/>
    <x v="2"/>
  </r>
  <r>
    <x v="64"/>
    <x v="0"/>
    <x v="1"/>
    <x v="2"/>
    <x v="64"/>
    <x v="1"/>
    <x v="0"/>
    <x v="3"/>
    <x v="2"/>
    <x v="2"/>
    <x v="8"/>
    <x v="0"/>
    <x v="63"/>
    <x v="2"/>
    <x v="9"/>
    <x v="1"/>
  </r>
  <r>
    <x v="65"/>
    <x v="0"/>
    <x v="0"/>
    <x v="0"/>
    <x v="65"/>
    <x v="0"/>
    <x v="2"/>
    <x v="1"/>
    <x v="1"/>
    <x v="4"/>
    <x v="12"/>
    <x v="0"/>
    <x v="64"/>
    <x v="2"/>
    <x v="31"/>
    <x v="3"/>
  </r>
  <r>
    <x v="66"/>
    <x v="0"/>
    <x v="1"/>
    <x v="3"/>
    <x v="66"/>
    <x v="2"/>
    <x v="4"/>
    <x v="0"/>
    <x v="0"/>
    <x v="4"/>
    <x v="8"/>
    <x v="3"/>
    <x v="65"/>
    <x v="1"/>
    <x v="9"/>
    <x v="3"/>
  </r>
  <r>
    <x v="67"/>
    <x v="0"/>
    <x v="0"/>
    <x v="0"/>
    <x v="67"/>
    <x v="1"/>
    <x v="3"/>
    <x v="1"/>
    <x v="3"/>
    <x v="11"/>
    <x v="27"/>
    <x v="0"/>
    <x v="66"/>
    <x v="2"/>
    <x v="18"/>
    <x v="0"/>
  </r>
  <r>
    <x v="68"/>
    <x v="0"/>
    <x v="0"/>
    <x v="0"/>
    <x v="68"/>
    <x v="4"/>
    <x v="1"/>
    <x v="0"/>
    <x v="4"/>
    <x v="9"/>
    <x v="20"/>
    <x v="0"/>
    <x v="67"/>
    <x v="2"/>
    <x v="16"/>
    <x v="3"/>
  </r>
  <r>
    <x v="69"/>
    <x v="0"/>
    <x v="0"/>
    <x v="0"/>
    <x v="69"/>
    <x v="2"/>
    <x v="3"/>
    <x v="2"/>
    <x v="0"/>
    <x v="10"/>
    <x v="1"/>
    <x v="0"/>
    <x v="68"/>
    <x v="1"/>
    <x v="32"/>
    <x v="0"/>
  </r>
  <r>
    <x v="70"/>
    <x v="0"/>
    <x v="0"/>
    <x v="0"/>
    <x v="70"/>
    <x v="5"/>
    <x v="4"/>
    <x v="3"/>
    <x v="4"/>
    <x v="5"/>
    <x v="17"/>
    <x v="0"/>
    <x v="69"/>
    <x v="4"/>
    <x v="22"/>
    <x v="3"/>
  </r>
  <r>
    <x v="71"/>
    <x v="0"/>
    <x v="0"/>
    <x v="0"/>
    <x v="71"/>
    <x v="7"/>
    <x v="5"/>
    <x v="1"/>
    <x v="0"/>
    <x v="10"/>
    <x v="35"/>
    <x v="0"/>
    <x v="70"/>
    <x v="1"/>
    <x v="33"/>
    <x v="1"/>
  </r>
  <r>
    <x v="72"/>
    <x v="0"/>
    <x v="0"/>
    <x v="0"/>
    <x v="72"/>
    <x v="3"/>
    <x v="2"/>
    <x v="3"/>
    <x v="4"/>
    <x v="1"/>
    <x v="0"/>
    <x v="0"/>
    <x v="71"/>
    <x v="4"/>
    <x v="19"/>
    <x v="4"/>
  </r>
  <r>
    <x v="73"/>
    <x v="0"/>
    <x v="0"/>
    <x v="0"/>
    <x v="73"/>
    <x v="0"/>
    <x v="4"/>
    <x v="3"/>
    <x v="4"/>
    <x v="3"/>
    <x v="36"/>
    <x v="0"/>
    <x v="72"/>
    <x v="0"/>
    <x v="34"/>
    <x v="4"/>
  </r>
  <r>
    <x v="74"/>
    <x v="0"/>
    <x v="1"/>
    <x v="3"/>
    <x v="74"/>
    <x v="6"/>
    <x v="3"/>
    <x v="3"/>
    <x v="4"/>
    <x v="5"/>
    <x v="8"/>
    <x v="2"/>
    <x v="73"/>
    <x v="2"/>
    <x v="9"/>
    <x v="3"/>
  </r>
  <r>
    <x v="75"/>
    <x v="0"/>
    <x v="0"/>
    <x v="0"/>
    <x v="75"/>
    <x v="4"/>
    <x v="3"/>
    <x v="2"/>
    <x v="4"/>
    <x v="4"/>
    <x v="37"/>
    <x v="0"/>
    <x v="74"/>
    <x v="2"/>
    <x v="5"/>
    <x v="1"/>
  </r>
  <r>
    <x v="76"/>
    <x v="0"/>
    <x v="0"/>
    <x v="0"/>
    <x v="76"/>
    <x v="4"/>
    <x v="3"/>
    <x v="0"/>
    <x v="4"/>
    <x v="2"/>
    <x v="28"/>
    <x v="0"/>
    <x v="75"/>
    <x v="1"/>
    <x v="7"/>
    <x v="4"/>
  </r>
  <r>
    <x v="77"/>
    <x v="0"/>
    <x v="0"/>
    <x v="0"/>
    <x v="77"/>
    <x v="6"/>
    <x v="0"/>
    <x v="1"/>
    <x v="0"/>
    <x v="10"/>
    <x v="14"/>
    <x v="0"/>
    <x v="76"/>
    <x v="4"/>
    <x v="31"/>
    <x v="3"/>
  </r>
  <r>
    <x v="78"/>
    <x v="0"/>
    <x v="0"/>
    <x v="0"/>
    <x v="78"/>
    <x v="2"/>
    <x v="2"/>
    <x v="1"/>
    <x v="3"/>
    <x v="5"/>
    <x v="19"/>
    <x v="0"/>
    <x v="77"/>
    <x v="1"/>
    <x v="35"/>
    <x v="4"/>
  </r>
  <r>
    <x v="79"/>
    <x v="0"/>
    <x v="0"/>
    <x v="0"/>
    <x v="79"/>
    <x v="5"/>
    <x v="5"/>
    <x v="3"/>
    <x v="3"/>
    <x v="4"/>
    <x v="33"/>
    <x v="0"/>
    <x v="78"/>
    <x v="1"/>
    <x v="22"/>
    <x v="3"/>
  </r>
  <r>
    <x v="80"/>
    <x v="0"/>
    <x v="0"/>
    <x v="0"/>
    <x v="80"/>
    <x v="0"/>
    <x v="5"/>
    <x v="1"/>
    <x v="1"/>
    <x v="3"/>
    <x v="6"/>
    <x v="0"/>
    <x v="79"/>
    <x v="3"/>
    <x v="35"/>
    <x v="3"/>
  </r>
  <r>
    <x v="81"/>
    <x v="0"/>
    <x v="0"/>
    <x v="0"/>
    <x v="81"/>
    <x v="3"/>
    <x v="5"/>
    <x v="3"/>
    <x v="3"/>
    <x v="10"/>
    <x v="20"/>
    <x v="0"/>
    <x v="80"/>
    <x v="4"/>
    <x v="36"/>
    <x v="2"/>
  </r>
  <r>
    <x v="82"/>
    <x v="0"/>
    <x v="0"/>
    <x v="0"/>
    <x v="82"/>
    <x v="7"/>
    <x v="5"/>
    <x v="3"/>
    <x v="2"/>
    <x v="6"/>
    <x v="32"/>
    <x v="0"/>
    <x v="81"/>
    <x v="1"/>
    <x v="36"/>
    <x v="1"/>
  </r>
  <r>
    <x v="83"/>
    <x v="0"/>
    <x v="0"/>
    <x v="0"/>
    <x v="83"/>
    <x v="5"/>
    <x v="4"/>
    <x v="3"/>
    <x v="4"/>
    <x v="5"/>
    <x v="6"/>
    <x v="0"/>
    <x v="82"/>
    <x v="4"/>
    <x v="37"/>
    <x v="0"/>
  </r>
  <r>
    <x v="84"/>
    <x v="0"/>
    <x v="1"/>
    <x v="2"/>
    <x v="84"/>
    <x v="4"/>
    <x v="5"/>
    <x v="1"/>
    <x v="2"/>
    <x v="3"/>
    <x v="8"/>
    <x v="0"/>
    <x v="83"/>
    <x v="3"/>
    <x v="9"/>
    <x v="2"/>
  </r>
  <r>
    <x v="85"/>
    <x v="0"/>
    <x v="0"/>
    <x v="0"/>
    <x v="85"/>
    <x v="5"/>
    <x v="3"/>
    <x v="2"/>
    <x v="1"/>
    <x v="11"/>
    <x v="7"/>
    <x v="0"/>
    <x v="84"/>
    <x v="2"/>
    <x v="23"/>
    <x v="1"/>
  </r>
  <r>
    <x v="86"/>
    <x v="0"/>
    <x v="0"/>
    <x v="0"/>
    <x v="86"/>
    <x v="1"/>
    <x v="2"/>
    <x v="3"/>
    <x v="1"/>
    <x v="10"/>
    <x v="0"/>
    <x v="0"/>
    <x v="85"/>
    <x v="0"/>
    <x v="4"/>
    <x v="1"/>
  </r>
  <r>
    <x v="87"/>
    <x v="0"/>
    <x v="0"/>
    <x v="0"/>
    <x v="87"/>
    <x v="6"/>
    <x v="1"/>
    <x v="0"/>
    <x v="2"/>
    <x v="11"/>
    <x v="38"/>
    <x v="0"/>
    <x v="86"/>
    <x v="2"/>
    <x v="12"/>
    <x v="0"/>
  </r>
  <r>
    <x v="88"/>
    <x v="0"/>
    <x v="0"/>
    <x v="0"/>
    <x v="88"/>
    <x v="2"/>
    <x v="2"/>
    <x v="3"/>
    <x v="4"/>
    <x v="4"/>
    <x v="33"/>
    <x v="0"/>
    <x v="87"/>
    <x v="3"/>
    <x v="0"/>
    <x v="1"/>
  </r>
  <r>
    <x v="89"/>
    <x v="0"/>
    <x v="0"/>
    <x v="0"/>
    <x v="89"/>
    <x v="0"/>
    <x v="1"/>
    <x v="3"/>
    <x v="2"/>
    <x v="6"/>
    <x v="25"/>
    <x v="0"/>
    <x v="88"/>
    <x v="1"/>
    <x v="23"/>
    <x v="4"/>
  </r>
  <r>
    <x v="90"/>
    <x v="0"/>
    <x v="0"/>
    <x v="0"/>
    <x v="90"/>
    <x v="6"/>
    <x v="4"/>
    <x v="0"/>
    <x v="3"/>
    <x v="4"/>
    <x v="4"/>
    <x v="0"/>
    <x v="89"/>
    <x v="0"/>
    <x v="8"/>
    <x v="2"/>
  </r>
  <r>
    <x v="91"/>
    <x v="0"/>
    <x v="0"/>
    <x v="0"/>
    <x v="91"/>
    <x v="3"/>
    <x v="5"/>
    <x v="3"/>
    <x v="1"/>
    <x v="1"/>
    <x v="22"/>
    <x v="0"/>
    <x v="90"/>
    <x v="0"/>
    <x v="26"/>
    <x v="1"/>
  </r>
  <r>
    <x v="92"/>
    <x v="0"/>
    <x v="0"/>
    <x v="0"/>
    <x v="92"/>
    <x v="7"/>
    <x v="2"/>
    <x v="3"/>
    <x v="4"/>
    <x v="5"/>
    <x v="4"/>
    <x v="0"/>
    <x v="91"/>
    <x v="2"/>
    <x v="3"/>
    <x v="4"/>
  </r>
  <r>
    <x v="93"/>
    <x v="0"/>
    <x v="0"/>
    <x v="0"/>
    <x v="93"/>
    <x v="3"/>
    <x v="3"/>
    <x v="3"/>
    <x v="3"/>
    <x v="8"/>
    <x v="2"/>
    <x v="0"/>
    <x v="92"/>
    <x v="4"/>
    <x v="11"/>
    <x v="4"/>
  </r>
  <r>
    <x v="94"/>
    <x v="0"/>
    <x v="0"/>
    <x v="0"/>
    <x v="94"/>
    <x v="2"/>
    <x v="3"/>
    <x v="1"/>
    <x v="0"/>
    <x v="1"/>
    <x v="31"/>
    <x v="0"/>
    <x v="93"/>
    <x v="2"/>
    <x v="17"/>
    <x v="2"/>
  </r>
  <r>
    <x v="95"/>
    <x v="0"/>
    <x v="0"/>
    <x v="0"/>
    <x v="95"/>
    <x v="6"/>
    <x v="2"/>
    <x v="0"/>
    <x v="2"/>
    <x v="8"/>
    <x v="38"/>
    <x v="0"/>
    <x v="1"/>
    <x v="0"/>
    <x v="4"/>
    <x v="4"/>
  </r>
  <r>
    <x v="96"/>
    <x v="0"/>
    <x v="0"/>
    <x v="0"/>
    <x v="96"/>
    <x v="6"/>
    <x v="4"/>
    <x v="1"/>
    <x v="1"/>
    <x v="7"/>
    <x v="39"/>
    <x v="0"/>
    <x v="94"/>
    <x v="2"/>
    <x v="14"/>
    <x v="4"/>
  </r>
  <r>
    <x v="97"/>
    <x v="0"/>
    <x v="0"/>
    <x v="0"/>
    <x v="97"/>
    <x v="3"/>
    <x v="5"/>
    <x v="3"/>
    <x v="3"/>
    <x v="11"/>
    <x v="10"/>
    <x v="0"/>
    <x v="95"/>
    <x v="1"/>
    <x v="25"/>
    <x v="0"/>
  </r>
  <r>
    <x v="98"/>
    <x v="0"/>
    <x v="1"/>
    <x v="2"/>
    <x v="98"/>
    <x v="0"/>
    <x v="0"/>
    <x v="3"/>
    <x v="3"/>
    <x v="10"/>
    <x v="8"/>
    <x v="0"/>
    <x v="96"/>
    <x v="1"/>
    <x v="9"/>
    <x v="2"/>
  </r>
  <r>
    <x v="99"/>
    <x v="0"/>
    <x v="0"/>
    <x v="0"/>
    <x v="99"/>
    <x v="6"/>
    <x v="3"/>
    <x v="0"/>
    <x v="2"/>
    <x v="7"/>
    <x v="7"/>
    <x v="0"/>
    <x v="97"/>
    <x v="2"/>
    <x v="4"/>
    <x v="2"/>
  </r>
  <r>
    <x v="100"/>
    <x v="0"/>
    <x v="0"/>
    <x v="0"/>
    <x v="100"/>
    <x v="4"/>
    <x v="1"/>
    <x v="1"/>
    <x v="0"/>
    <x v="6"/>
    <x v="9"/>
    <x v="0"/>
    <x v="98"/>
    <x v="4"/>
    <x v="7"/>
    <x v="2"/>
  </r>
  <r>
    <x v="101"/>
    <x v="0"/>
    <x v="1"/>
    <x v="3"/>
    <x v="101"/>
    <x v="3"/>
    <x v="1"/>
    <x v="0"/>
    <x v="0"/>
    <x v="8"/>
    <x v="8"/>
    <x v="3"/>
    <x v="99"/>
    <x v="2"/>
    <x v="9"/>
    <x v="1"/>
  </r>
  <r>
    <x v="102"/>
    <x v="0"/>
    <x v="0"/>
    <x v="0"/>
    <x v="102"/>
    <x v="3"/>
    <x v="0"/>
    <x v="2"/>
    <x v="3"/>
    <x v="7"/>
    <x v="20"/>
    <x v="0"/>
    <x v="100"/>
    <x v="3"/>
    <x v="3"/>
    <x v="1"/>
  </r>
  <r>
    <x v="103"/>
    <x v="0"/>
    <x v="0"/>
    <x v="0"/>
    <x v="103"/>
    <x v="0"/>
    <x v="5"/>
    <x v="2"/>
    <x v="3"/>
    <x v="10"/>
    <x v="22"/>
    <x v="0"/>
    <x v="101"/>
    <x v="4"/>
    <x v="0"/>
    <x v="1"/>
  </r>
  <r>
    <x v="104"/>
    <x v="0"/>
    <x v="0"/>
    <x v="0"/>
    <x v="104"/>
    <x v="5"/>
    <x v="4"/>
    <x v="0"/>
    <x v="0"/>
    <x v="11"/>
    <x v="40"/>
    <x v="0"/>
    <x v="102"/>
    <x v="4"/>
    <x v="19"/>
    <x v="4"/>
  </r>
  <r>
    <x v="105"/>
    <x v="0"/>
    <x v="0"/>
    <x v="0"/>
    <x v="105"/>
    <x v="1"/>
    <x v="1"/>
    <x v="1"/>
    <x v="0"/>
    <x v="8"/>
    <x v="34"/>
    <x v="0"/>
    <x v="103"/>
    <x v="0"/>
    <x v="19"/>
    <x v="1"/>
  </r>
  <r>
    <x v="106"/>
    <x v="0"/>
    <x v="0"/>
    <x v="0"/>
    <x v="106"/>
    <x v="5"/>
    <x v="2"/>
    <x v="3"/>
    <x v="4"/>
    <x v="3"/>
    <x v="20"/>
    <x v="0"/>
    <x v="104"/>
    <x v="4"/>
    <x v="32"/>
    <x v="2"/>
  </r>
  <r>
    <x v="107"/>
    <x v="0"/>
    <x v="0"/>
    <x v="0"/>
    <x v="107"/>
    <x v="1"/>
    <x v="4"/>
    <x v="0"/>
    <x v="3"/>
    <x v="1"/>
    <x v="14"/>
    <x v="0"/>
    <x v="105"/>
    <x v="3"/>
    <x v="38"/>
    <x v="2"/>
  </r>
  <r>
    <x v="108"/>
    <x v="0"/>
    <x v="0"/>
    <x v="0"/>
    <x v="6"/>
    <x v="5"/>
    <x v="2"/>
    <x v="0"/>
    <x v="0"/>
    <x v="9"/>
    <x v="41"/>
    <x v="0"/>
    <x v="106"/>
    <x v="3"/>
    <x v="26"/>
    <x v="1"/>
  </r>
  <r>
    <x v="109"/>
    <x v="0"/>
    <x v="0"/>
    <x v="0"/>
    <x v="100"/>
    <x v="7"/>
    <x v="5"/>
    <x v="0"/>
    <x v="0"/>
    <x v="8"/>
    <x v="17"/>
    <x v="0"/>
    <x v="107"/>
    <x v="2"/>
    <x v="13"/>
    <x v="2"/>
  </r>
  <r>
    <x v="110"/>
    <x v="0"/>
    <x v="0"/>
    <x v="0"/>
    <x v="108"/>
    <x v="6"/>
    <x v="5"/>
    <x v="3"/>
    <x v="3"/>
    <x v="8"/>
    <x v="27"/>
    <x v="0"/>
    <x v="108"/>
    <x v="1"/>
    <x v="34"/>
    <x v="2"/>
  </r>
  <r>
    <x v="111"/>
    <x v="0"/>
    <x v="1"/>
    <x v="3"/>
    <x v="109"/>
    <x v="6"/>
    <x v="1"/>
    <x v="1"/>
    <x v="4"/>
    <x v="2"/>
    <x v="8"/>
    <x v="2"/>
    <x v="109"/>
    <x v="1"/>
    <x v="9"/>
    <x v="3"/>
  </r>
  <r>
    <x v="112"/>
    <x v="0"/>
    <x v="1"/>
    <x v="2"/>
    <x v="110"/>
    <x v="7"/>
    <x v="2"/>
    <x v="2"/>
    <x v="0"/>
    <x v="9"/>
    <x v="8"/>
    <x v="0"/>
    <x v="110"/>
    <x v="2"/>
    <x v="9"/>
    <x v="2"/>
  </r>
  <r>
    <x v="113"/>
    <x v="0"/>
    <x v="1"/>
    <x v="3"/>
    <x v="111"/>
    <x v="6"/>
    <x v="2"/>
    <x v="3"/>
    <x v="0"/>
    <x v="11"/>
    <x v="8"/>
    <x v="3"/>
    <x v="67"/>
    <x v="1"/>
    <x v="9"/>
    <x v="4"/>
  </r>
  <r>
    <x v="114"/>
    <x v="0"/>
    <x v="0"/>
    <x v="0"/>
    <x v="112"/>
    <x v="0"/>
    <x v="0"/>
    <x v="1"/>
    <x v="1"/>
    <x v="4"/>
    <x v="2"/>
    <x v="0"/>
    <x v="111"/>
    <x v="1"/>
    <x v="21"/>
    <x v="1"/>
  </r>
  <r>
    <x v="115"/>
    <x v="0"/>
    <x v="0"/>
    <x v="0"/>
    <x v="113"/>
    <x v="7"/>
    <x v="3"/>
    <x v="2"/>
    <x v="1"/>
    <x v="8"/>
    <x v="38"/>
    <x v="0"/>
    <x v="112"/>
    <x v="1"/>
    <x v="5"/>
    <x v="1"/>
  </r>
  <r>
    <x v="116"/>
    <x v="0"/>
    <x v="0"/>
    <x v="0"/>
    <x v="114"/>
    <x v="2"/>
    <x v="0"/>
    <x v="2"/>
    <x v="4"/>
    <x v="9"/>
    <x v="6"/>
    <x v="0"/>
    <x v="113"/>
    <x v="2"/>
    <x v="27"/>
    <x v="0"/>
  </r>
  <r>
    <x v="117"/>
    <x v="0"/>
    <x v="0"/>
    <x v="0"/>
    <x v="115"/>
    <x v="5"/>
    <x v="5"/>
    <x v="3"/>
    <x v="0"/>
    <x v="10"/>
    <x v="36"/>
    <x v="0"/>
    <x v="105"/>
    <x v="1"/>
    <x v="11"/>
    <x v="1"/>
  </r>
  <r>
    <x v="118"/>
    <x v="0"/>
    <x v="0"/>
    <x v="0"/>
    <x v="116"/>
    <x v="2"/>
    <x v="1"/>
    <x v="2"/>
    <x v="3"/>
    <x v="11"/>
    <x v="28"/>
    <x v="0"/>
    <x v="114"/>
    <x v="0"/>
    <x v="2"/>
    <x v="0"/>
  </r>
  <r>
    <x v="119"/>
    <x v="0"/>
    <x v="0"/>
    <x v="0"/>
    <x v="117"/>
    <x v="4"/>
    <x v="0"/>
    <x v="0"/>
    <x v="2"/>
    <x v="2"/>
    <x v="29"/>
    <x v="0"/>
    <x v="115"/>
    <x v="1"/>
    <x v="31"/>
    <x v="2"/>
  </r>
  <r>
    <x v="120"/>
    <x v="0"/>
    <x v="0"/>
    <x v="0"/>
    <x v="118"/>
    <x v="1"/>
    <x v="2"/>
    <x v="2"/>
    <x v="4"/>
    <x v="11"/>
    <x v="11"/>
    <x v="0"/>
    <x v="116"/>
    <x v="0"/>
    <x v="31"/>
    <x v="1"/>
  </r>
  <r>
    <x v="121"/>
    <x v="0"/>
    <x v="0"/>
    <x v="0"/>
    <x v="119"/>
    <x v="7"/>
    <x v="4"/>
    <x v="2"/>
    <x v="1"/>
    <x v="2"/>
    <x v="5"/>
    <x v="0"/>
    <x v="117"/>
    <x v="0"/>
    <x v="3"/>
    <x v="2"/>
  </r>
  <r>
    <x v="122"/>
    <x v="0"/>
    <x v="0"/>
    <x v="0"/>
    <x v="120"/>
    <x v="4"/>
    <x v="4"/>
    <x v="2"/>
    <x v="2"/>
    <x v="6"/>
    <x v="7"/>
    <x v="0"/>
    <x v="118"/>
    <x v="2"/>
    <x v="39"/>
    <x v="4"/>
  </r>
  <r>
    <x v="123"/>
    <x v="0"/>
    <x v="1"/>
    <x v="1"/>
    <x v="121"/>
    <x v="3"/>
    <x v="0"/>
    <x v="1"/>
    <x v="3"/>
    <x v="8"/>
    <x v="8"/>
    <x v="1"/>
    <x v="119"/>
    <x v="1"/>
    <x v="9"/>
    <x v="2"/>
  </r>
  <r>
    <x v="124"/>
    <x v="0"/>
    <x v="0"/>
    <x v="0"/>
    <x v="122"/>
    <x v="2"/>
    <x v="2"/>
    <x v="3"/>
    <x v="1"/>
    <x v="7"/>
    <x v="10"/>
    <x v="0"/>
    <x v="120"/>
    <x v="0"/>
    <x v="18"/>
    <x v="3"/>
  </r>
  <r>
    <x v="125"/>
    <x v="0"/>
    <x v="1"/>
    <x v="3"/>
    <x v="123"/>
    <x v="4"/>
    <x v="5"/>
    <x v="2"/>
    <x v="4"/>
    <x v="1"/>
    <x v="8"/>
    <x v="0"/>
    <x v="121"/>
    <x v="1"/>
    <x v="9"/>
    <x v="2"/>
  </r>
  <r>
    <x v="126"/>
    <x v="0"/>
    <x v="0"/>
    <x v="0"/>
    <x v="124"/>
    <x v="6"/>
    <x v="0"/>
    <x v="0"/>
    <x v="0"/>
    <x v="5"/>
    <x v="25"/>
    <x v="0"/>
    <x v="121"/>
    <x v="4"/>
    <x v="26"/>
    <x v="3"/>
  </r>
  <r>
    <x v="127"/>
    <x v="0"/>
    <x v="0"/>
    <x v="0"/>
    <x v="125"/>
    <x v="0"/>
    <x v="4"/>
    <x v="2"/>
    <x v="1"/>
    <x v="9"/>
    <x v="31"/>
    <x v="0"/>
    <x v="122"/>
    <x v="2"/>
    <x v="15"/>
    <x v="4"/>
  </r>
  <r>
    <x v="128"/>
    <x v="0"/>
    <x v="0"/>
    <x v="0"/>
    <x v="126"/>
    <x v="0"/>
    <x v="0"/>
    <x v="1"/>
    <x v="0"/>
    <x v="5"/>
    <x v="31"/>
    <x v="0"/>
    <x v="123"/>
    <x v="3"/>
    <x v="24"/>
    <x v="1"/>
  </r>
  <r>
    <x v="129"/>
    <x v="0"/>
    <x v="0"/>
    <x v="0"/>
    <x v="127"/>
    <x v="0"/>
    <x v="0"/>
    <x v="2"/>
    <x v="2"/>
    <x v="11"/>
    <x v="42"/>
    <x v="0"/>
    <x v="124"/>
    <x v="4"/>
    <x v="28"/>
    <x v="2"/>
  </r>
  <r>
    <x v="130"/>
    <x v="0"/>
    <x v="1"/>
    <x v="2"/>
    <x v="128"/>
    <x v="4"/>
    <x v="0"/>
    <x v="2"/>
    <x v="3"/>
    <x v="7"/>
    <x v="8"/>
    <x v="0"/>
    <x v="125"/>
    <x v="2"/>
    <x v="9"/>
    <x v="2"/>
  </r>
  <r>
    <x v="131"/>
    <x v="0"/>
    <x v="0"/>
    <x v="0"/>
    <x v="129"/>
    <x v="4"/>
    <x v="0"/>
    <x v="2"/>
    <x v="3"/>
    <x v="2"/>
    <x v="3"/>
    <x v="0"/>
    <x v="126"/>
    <x v="4"/>
    <x v="13"/>
    <x v="4"/>
  </r>
  <r>
    <x v="132"/>
    <x v="0"/>
    <x v="0"/>
    <x v="0"/>
    <x v="130"/>
    <x v="5"/>
    <x v="5"/>
    <x v="0"/>
    <x v="0"/>
    <x v="4"/>
    <x v="11"/>
    <x v="0"/>
    <x v="85"/>
    <x v="3"/>
    <x v="27"/>
    <x v="1"/>
  </r>
  <r>
    <x v="133"/>
    <x v="0"/>
    <x v="0"/>
    <x v="0"/>
    <x v="131"/>
    <x v="1"/>
    <x v="3"/>
    <x v="1"/>
    <x v="3"/>
    <x v="2"/>
    <x v="10"/>
    <x v="0"/>
    <x v="46"/>
    <x v="2"/>
    <x v="20"/>
    <x v="3"/>
  </r>
  <r>
    <x v="134"/>
    <x v="0"/>
    <x v="0"/>
    <x v="0"/>
    <x v="132"/>
    <x v="3"/>
    <x v="5"/>
    <x v="3"/>
    <x v="4"/>
    <x v="5"/>
    <x v="3"/>
    <x v="0"/>
    <x v="127"/>
    <x v="1"/>
    <x v="24"/>
    <x v="0"/>
  </r>
  <r>
    <x v="135"/>
    <x v="0"/>
    <x v="0"/>
    <x v="0"/>
    <x v="133"/>
    <x v="7"/>
    <x v="5"/>
    <x v="1"/>
    <x v="4"/>
    <x v="9"/>
    <x v="31"/>
    <x v="0"/>
    <x v="128"/>
    <x v="3"/>
    <x v="8"/>
    <x v="0"/>
  </r>
  <r>
    <x v="136"/>
    <x v="0"/>
    <x v="1"/>
    <x v="1"/>
    <x v="134"/>
    <x v="7"/>
    <x v="0"/>
    <x v="2"/>
    <x v="4"/>
    <x v="3"/>
    <x v="8"/>
    <x v="3"/>
    <x v="129"/>
    <x v="2"/>
    <x v="9"/>
    <x v="3"/>
  </r>
  <r>
    <x v="137"/>
    <x v="0"/>
    <x v="1"/>
    <x v="2"/>
    <x v="135"/>
    <x v="5"/>
    <x v="3"/>
    <x v="3"/>
    <x v="1"/>
    <x v="3"/>
    <x v="8"/>
    <x v="0"/>
    <x v="130"/>
    <x v="1"/>
    <x v="9"/>
    <x v="4"/>
  </r>
  <r>
    <x v="138"/>
    <x v="0"/>
    <x v="0"/>
    <x v="0"/>
    <x v="136"/>
    <x v="4"/>
    <x v="5"/>
    <x v="2"/>
    <x v="2"/>
    <x v="9"/>
    <x v="23"/>
    <x v="0"/>
    <x v="131"/>
    <x v="2"/>
    <x v="10"/>
    <x v="4"/>
  </r>
  <r>
    <x v="139"/>
    <x v="0"/>
    <x v="0"/>
    <x v="0"/>
    <x v="137"/>
    <x v="2"/>
    <x v="0"/>
    <x v="1"/>
    <x v="3"/>
    <x v="11"/>
    <x v="16"/>
    <x v="0"/>
    <x v="83"/>
    <x v="4"/>
    <x v="12"/>
    <x v="2"/>
  </r>
  <r>
    <x v="140"/>
    <x v="0"/>
    <x v="0"/>
    <x v="0"/>
    <x v="138"/>
    <x v="0"/>
    <x v="5"/>
    <x v="1"/>
    <x v="3"/>
    <x v="8"/>
    <x v="16"/>
    <x v="0"/>
    <x v="59"/>
    <x v="2"/>
    <x v="8"/>
    <x v="1"/>
  </r>
  <r>
    <x v="141"/>
    <x v="0"/>
    <x v="0"/>
    <x v="0"/>
    <x v="139"/>
    <x v="6"/>
    <x v="1"/>
    <x v="0"/>
    <x v="4"/>
    <x v="10"/>
    <x v="43"/>
    <x v="0"/>
    <x v="132"/>
    <x v="3"/>
    <x v="27"/>
    <x v="4"/>
  </r>
  <r>
    <x v="142"/>
    <x v="0"/>
    <x v="1"/>
    <x v="3"/>
    <x v="140"/>
    <x v="1"/>
    <x v="5"/>
    <x v="2"/>
    <x v="1"/>
    <x v="0"/>
    <x v="8"/>
    <x v="0"/>
    <x v="133"/>
    <x v="4"/>
    <x v="9"/>
    <x v="1"/>
  </r>
  <r>
    <x v="143"/>
    <x v="0"/>
    <x v="0"/>
    <x v="0"/>
    <x v="141"/>
    <x v="6"/>
    <x v="0"/>
    <x v="1"/>
    <x v="2"/>
    <x v="8"/>
    <x v="31"/>
    <x v="0"/>
    <x v="134"/>
    <x v="3"/>
    <x v="19"/>
    <x v="0"/>
  </r>
  <r>
    <x v="144"/>
    <x v="0"/>
    <x v="0"/>
    <x v="0"/>
    <x v="142"/>
    <x v="6"/>
    <x v="5"/>
    <x v="3"/>
    <x v="4"/>
    <x v="7"/>
    <x v="21"/>
    <x v="0"/>
    <x v="135"/>
    <x v="2"/>
    <x v="3"/>
    <x v="3"/>
  </r>
  <r>
    <x v="145"/>
    <x v="0"/>
    <x v="0"/>
    <x v="0"/>
    <x v="143"/>
    <x v="3"/>
    <x v="2"/>
    <x v="3"/>
    <x v="4"/>
    <x v="11"/>
    <x v="30"/>
    <x v="0"/>
    <x v="98"/>
    <x v="0"/>
    <x v="38"/>
    <x v="2"/>
  </r>
  <r>
    <x v="146"/>
    <x v="0"/>
    <x v="0"/>
    <x v="0"/>
    <x v="144"/>
    <x v="4"/>
    <x v="1"/>
    <x v="1"/>
    <x v="0"/>
    <x v="0"/>
    <x v="33"/>
    <x v="0"/>
    <x v="50"/>
    <x v="3"/>
    <x v="18"/>
    <x v="0"/>
  </r>
  <r>
    <x v="147"/>
    <x v="0"/>
    <x v="0"/>
    <x v="0"/>
    <x v="76"/>
    <x v="3"/>
    <x v="1"/>
    <x v="1"/>
    <x v="3"/>
    <x v="11"/>
    <x v="44"/>
    <x v="0"/>
    <x v="136"/>
    <x v="3"/>
    <x v="25"/>
    <x v="0"/>
  </r>
  <r>
    <x v="148"/>
    <x v="0"/>
    <x v="0"/>
    <x v="0"/>
    <x v="145"/>
    <x v="7"/>
    <x v="0"/>
    <x v="0"/>
    <x v="2"/>
    <x v="7"/>
    <x v="16"/>
    <x v="0"/>
    <x v="137"/>
    <x v="3"/>
    <x v="14"/>
    <x v="3"/>
  </r>
  <r>
    <x v="149"/>
    <x v="0"/>
    <x v="0"/>
    <x v="0"/>
    <x v="146"/>
    <x v="7"/>
    <x v="5"/>
    <x v="1"/>
    <x v="1"/>
    <x v="8"/>
    <x v="39"/>
    <x v="0"/>
    <x v="138"/>
    <x v="0"/>
    <x v="31"/>
    <x v="0"/>
  </r>
  <r>
    <x v="150"/>
    <x v="0"/>
    <x v="0"/>
    <x v="0"/>
    <x v="147"/>
    <x v="7"/>
    <x v="5"/>
    <x v="2"/>
    <x v="1"/>
    <x v="5"/>
    <x v="9"/>
    <x v="0"/>
    <x v="139"/>
    <x v="4"/>
    <x v="11"/>
    <x v="4"/>
  </r>
  <r>
    <x v="151"/>
    <x v="0"/>
    <x v="0"/>
    <x v="0"/>
    <x v="148"/>
    <x v="2"/>
    <x v="0"/>
    <x v="2"/>
    <x v="1"/>
    <x v="11"/>
    <x v="3"/>
    <x v="0"/>
    <x v="140"/>
    <x v="0"/>
    <x v="30"/>
    <x v="0"/>
  </r>
  <r>
    <x v="152"/>
    <x v="0"/>
    <x v="0"/>
    <x v="0"/>
    <x v="149"/>
    <x v="4"/>
    <x v="5"/>
    <x v="0"/>
    <x v="2"/>
    <x v="7"/>
    <x v="29"/>
    <x v="0"/>
    <x v="141"/>
    <x v="0"/>
    <x v="29"/>
    <x v="0"/>
  </r>
  <r>
    <x v="153"/>
    <x v="0"/>
    <x v="0"/>
    <x v="0"/>
    <x v="150"/>
    <x v="7"/>
    <x v="5"/>
    <x v="0"/>
    <x v="2"/>
    <x v="7"/>
    <x v="11"/>
    <x v="0"/>
    <x v="142"/>
    <x v="0"/>
    <x v="8"/>
    <x v="0"/>
  </r>
  <r>
    <x v="154"/>
    <x v="0"/>
    <x v="0"/>
    <x v="0"/>
    <x v="151"/>
    <x v="3"/>
    <x v="3"/>
    <x v="1"/>
    <x v="3"/>
    <x v="2"/>
    <x v="3"/>
    <x v="0"/>
    <x v="143"/>
    <x v="0"/>
    <x v="10"/>
    <x v="2"/>
  </r>
  <r>
    <x v="155"/>
    <x v="0"/>
    <x v="1"/>
    <x v="2"/>
    <x v="152"/>
    <x v="2"/>
    <x v="3"/>
    <x v="0"/>
    <x v="4"/>
    <x v="6"/>
    <x v="8"/>
    <x v="0"/>
    <x v="144"/>
    <x v="3"/>
    <x v="9"/>
    <x v="4"/>
  </r>
  <r>
    <x v="156"/>
    <x v="0"/>
    <x v="0"/>
    <x v="0"/>
    <x v="153"/>
    <x v="7"/>
    <x v="0"/>
    <x v="2"/>
    <x v="2"/>
    <x v="8"/>
    <x v="41"/>
    <x v="0"/>
    <x v="145"/>
    <x v="0"/>
    <x v="36"/>
    <x v="3"/>
  </r>
  <r>
    <x v="157"/>
    <x v="0"/>
    <x v="0"/>
    <x v="0"/>
    <x v="154"/>
    <x v="7"/>
    <x v="5"/>
    <x v="1"/>
    <x v="2"/>
    <x v="1"/>
    <x v="24"/>
    <x v="0"/>
    <x v="146"/>
    <x v="3"/>
    <x v="40"/>
    <x v="1"/>
  </r>
  <r>
    <x v="158"/>
    <x v="0"/>
    <x v="0"/>
    <x v="0"/>
    <x v="155"/>
    <x v="0"/>
    <x v="1"/>
    <x v="2"/>
    <x v="4"/>
    <x v="10"/>
    <x v="40"/>
    <x v="0"/>
    <x v="147"/>
    <x v="0"/>
    <x v="8"/>
    <x v="3"/>
  </r>
  <r>
    <x v="159"/>
    <x v="0"/>
    <x v="0"/>
    <x v="0"/>
    <x v="156"/>
    <x v="6"/>
    <x v="4"/>
    <x v="2"/>
    <x v="0"/>
    <x v="6"/>
    <x v="45"/>
    <x v="0"/>
    <x v="148"/>
    <x v="0"/>
    <x v="17"/>
    <x v="3"/>
  </r>
  <r>
    <x v="160"/>
    <x v="0"/>
    <x v="0"/>
    <x v="0"/>
    <x v="157"/>
    <x v="2"/>
    <x v="5"/>
    <x v="2"/>
    <x v="2"/>
    <x v="3"/>
    <x v="36"/>
    <x v="0"/>
    <x v="149"/>
    <x v="1"/>
    <x v="10"/>
    <x v="4"/>
  </r>
  <r>
    <x v="161"/>
    <x v="0"/>
    <x v="0"/>
    <x v="0"/>
    <x v="158"/>
    <x v="4"/>
    <x v="5"/>
    <x v="2"/>
    <x v="4"/>
    <x v="5"/>
    <x v="33"/>
    <x v="0"/>
    <x v="150"/>
    <x v="1"/>
    <x v="19"/>
    <x v="3"/>
  </r>
  <r>
    <x v="162"/>
    <x v="0"/>
    <x v="0"/>
    <x v="0"/>
    <x v="159"/>
    <x v="7"/>
    <x v="0"/>
    <x v="2"/>
    <x v="0"/>
    <x v="6"/>
    <x v="26"/>
    <x v="0"/>
    <x v="151"/>
    <x v="3"/>
    <x v="13"/>
    <x v="3"/>
  </r>
  <r>
    <x v="163"/>
    <x v="0"/>
    <x v="0"/>
    <x v="0"/>
    <x v="160"/>
    <x v="3"/>
    <x v="2"/>
    <x v="1"/>
    <x v="3"/>
    <x v="10"/>
    <x v="30"/>
    <x v="0"/>
    <x v="152"/>
    <x v="0"/>
    <x v="30"/>
    <x v="0"/>
  </r>
  <r>
    <x v="164"/>
    <x v="0"/>
    <x v="0"/>
    <x v="0"/>
    <x v="161"/>
    <x v="1"/>
    <x v="5"/>
    <x v="0"/>
    <x v="0"/>
    <x v="1"/>
    <x v="32"/>
    <x v="0"/>
    <x v="23"/>
    <x v="3"/>
    <x v="19"/>
    <x v="0"/>
  </r>
  <r>
    <x v="165"/>
    <x v="0"/>
    <x v="0"/>
    <x v="0"/>
    <x v="162"/>
    <x v="2"/>
    <x v="3"/>
    <x v="1"/>
    <x v="1"/>
    <x v="2"/>
    <x v="1"/>
    <x v="0"/>
    <x v="153"/>
    <x v="0"/>
    <x v="18"/>
    <x v="2"/>
  </r>
  <r>
    <x v="166"/>
    <x v="0"/>
    <x v="0"/>
    <x v="0"/>
    <x v="163"/>
    <x v="3"/>
    <x v="3"/>
    <x v="2"/>
    <x v="0"/>
    <x v="9"/>
    <x v="45"/>
    <x v="0"/>
    <x v="154"/>
    <x v="4"/>
    <x v="39"/>
    <x v="3"/>
  </r>
  <r>
    <x v="167"/>
    <x v="0"/>
    <x v="0"/>
    <x v="0"/>
    <x v="164"/>
    <x v="0"/>
    <x v="1"/>
    <x v="0"/>
    <x v="2"/>
    <x v="8"/>
    <x v="33"/>
    <x v="0"/>
    <x v="155"/>
    <x v="0"/>
    <x v="20"/>
    <x v="3"/>
  </r>
  <r>
    <x v="168"/>
    <x v="0"/>
    <x v="0"/>
    <x v="0"/>
    <x v="165"/>
    <x v="1"/>
    <x v="4"/>
    <x v="2"/>
    <x v="0"/>
    <x v="3"/>
    <x v="15"/>
    <x v="0"/>
    <x v="156"/>
    <x v="2"/>
    <x v="10"/>
    <x v="3"/>
  </r>
  <r>
    <x v="169"/>
    <x v="0"/>
    <x v="0"/>
    <x v="0"/>
    <x v="166"/>
    <x v="2"/>
    <x v="2"/>
    <x v="3"/>
    <x v="3"/>
    <x v="7"/>
    <x v="21"/>
    <x v="0"/>
    <x v="157"/>
    <x v="1"/>
    <x v="30"/>
    <x v="3"/>
  </r>
  <r>
    <x v="170"/>
    <x v="0"/>
    <x v="0"/>
    <x v="0"/>
    <x v="167"/>
    <x v="2"/>
    <x v="4"/>
    <x v="1"/>
    <x v="0"/>
    <x v="10"/>
    <x v="5"/>
    <x v="0"/>
    <x v="122"/>
    <x v="3"/>
    <x v="0"/>
    <x v="3"/>
  </r>
  <r>
    <x v="171"/>
    <x v="0"/>
    <x v="0"/>
    <x v="0"/>
    <x v="168"/>
    <x v="4"/>
    <x v="0"/>
    <x v="0"/>
    <x v="0"/>
    <x v="9"/>
    <x v="39"/>
    <x v="0"/>
    <x v="158"/>
    <x v="2"/>
    <x v="18"/>
    <x v="1"/>
  </r>
  <r>
    <x v="172"/>
    <x v="0"/>
    <x v="0"/>
    <x v="0"/>
    <x v="169"/>
    <x v="5"/>
    <x v="5"/>
    <x v="1"/>
    <x v="0"/>
    <x v="9"/>
    <x v="46"/>
    <x v="0"/>
    <x v="93"/>
    <x v="0"/>
    <x v="31"/>
    <x v="1"/>
  </r>
  <r>
    <x v="173"/>
    <x v="0"/>
    <x v="0"/>
    <x v="0"/>
    <x v="170"/>
    <x v="6"/>
    <x v="2"/>
    <x v="2"/>
    <x v="4"/>
    <x v="6"/>
    <x v="9"/>
    <x v="0"/>
    <x v="159"/>
    <x v="0"/>
    <x v="40"/>
    <x v="1"/>
  </r>
  <r>
    <x v="174"/>
    <x v="0"/>
    <x v="0"/>
    <x v="0"/>
    <x v="171"/>
    <x v="0"/>
    <x v="5"/>
    <x v="1"/>
    <x v="1"/>
    <x v="5"/>
    <x v="6"/>
    <x v="0"/>
    <x v="160"/>
    <x v="3"/>
    <x v="31"/>
    <x v="3"/>
  </r>
  <r>
    <x v="175"/>
    <x v="0"/>
    <x v="0"/>
    <x v="0"/>
    <x v="172"/>
    <x v="6"/>
    <x v="2"/>
    <x v="2"/>
    <x v="2"/>
    <x v="5"/>
    <x v="9"/>
    <x v="0"/>
    <x v="161"/>
    <x v="3"/>
    <x v="16"/>
    <x v="3"/>
  </r>
  <r>
    <x v="176"/>
    <x v="0"/>
    <x v="0"/>
    <x v="0"/>
    <x v="173"/>
    <x v="7"/>
    <x v="1"/>
    <x v="2"/>
    <x v="2"/>
    <x v="6"/>
    <x v="47"/>
    <x v="0"/>
    <x v="162"/>
    <x v="4"/>
    <x v="3"/>
    <x v="3"/>
  </r>
  <r>
    <x v="177"/>
    <x v="0"/>
    <x v="0"/>
    <x v="0"/>
    <x v="174"/>
    <x v="0"/>
    <x v="2"/>
    <x v="3"/>
    <x v="1"/>
    <x v="9"/>
    <x v="30"/>
    <x v="0"/>
    <x v="163"/>
    <x v="4"/>
    <x v="13"/>
    <x v="1"/>
  </r>
  <r>
    <x v="178"/>
    <x v="0"/>
    <x v="0"/>
    <x v="0"/>
    <x v="175"/>
    <x v="7"/>
    <x v="4"/>
    <x v="2"/>
    <x v="2"/>
    <x v="10"/>
    <x v="46"/>
    <x v="0"/>
    <x v="164"/>
    <x v="0"/>
    <x v="20"/>
    <x v="4"/>
  </r>
  <r>
    <x v="179"/>
    <x v="0"/>
    <x v="0"/>
    <x v="0"/>
    <x v="176"/>
    <x v="1"/>
    <x v="0"/>
    <x v="1"/>
    <x v="0"/>
    <x v="4"/>
    <x v="39"/>
    <x v="0"/>
    <x v="165"/>
    <x v="4"/>
    <x v="11"/>
    <x v="2"/>
  </r>
  <r>
    <x v="180"/>
    <x v="0"/>
    <x v="0"/>
    <x v="0"/>
    <x v="177"/>
    <x v="0"/>
    <x v="4"/>
    <x v="1"/>
    <x v="0"/>
    <x v="3"/>
    <x v="3"/>
    <x v="0"/>
    <x v="166"/>
    <x v="3"/>
    <x v="8"/>
    <x v="2"/>
  </r>
  <r>
    <x v="181"/>
    <x v="0"/>
    <x v="0"/>
    <x v="0"/>
    <x v="178"/>
    <x v="3"/>
    <x v="5"/>
    <x v="1"/>
    <x v="3"/>
    <x v="7"/>
    <x v="40"/>
    <x v="0"/>
    <x v="23"/>
    <x v="0"/>
    <x v="23"/>
    <x v="3"/>
  </r>
  <r>
    <x v="182"/>
    <x v="0"/>
    <x v="0"/>
    <x v="0"/>
    <x v="179"/>
    <x v="1"/>
    <x v="0"/>
    <x v="0"/>
    <x v="4"/>
    <x v="4"/>
    <x v="37"/>
    <x v="0"/>
    <x v="11"/>
    <x v="0"/>
    <x v="18"/>
    <x v="4"/>
  </r>
  <r>
    <x v="183"/>
    <x v="0"/>
    <x v="0"/>
    <x v="0"/>
    <x v="180"/>
    <x v="7"/>
    <x v="3"/>
    <x v="2"/>
    <x v="4"/>
    <x v="1"/>
    <x v="21"/>
    <x v="0"/>
    <x v="167"/>
    <x v="3"/>
    <x v="38"/>
    <x v="3"/>
  </r>
  <r>
    <x v="184"/>
    <x v="0"/>
    <x v="0"/>
    <x v="0"/>
    <x v="181"/>
    <x v="1"/>
    <x v="0"/>
    <x v="0"/>
    <x v="2"/>
    <x v="7"/>
    <x v="14"/>
    <x v="0"/>
    <x v="168"/>
    <x v="4"/>
    <x v="6"/>
    <x v="1"/>
  </r>
  <r>
    <x v="185"/>
    <x v="0"/>
    <x v="0"/>
    <x v="0"/>
    <x v="182"/>
    <x v="4"/>
    <x v="4"/>
    <x v="3"/>
    <x v="2"/>
    <x v="0"/>
    <x v="9"/>
    <x v="0"/>
    <x v="169"/>
    <x v="3"/>
    <x v="1"/>
    <x v="4"/>
  </r>
  <r>
    <x v="186"/>
    <x v="0"/>
    <x v="0"/>
    <x v="0"/>
    <x v="183"/>
    <x v="5"/>
    <x v="5"/>
    <x v="3"/>
    <x v="0"/>
    <x v="3"/>
    <x v="27"/>
    <x v="0"/>
    <x v="170"/>
    <x v="4"/>
    <x v="30"/>
    <x v="1"/>
  </r>
  <r>
    <x v="187"/>
    <x v="0"/>
    <x v="0"/>
    <x v="0"/>
    <x v="184"/>
    <x v="7"/>
    <x v="1"/>
    <x v="2"/>
    <x v="0"/>
    <x v="11"/>
    <x v="17"/>
    <x v="0"/>
    <x v="171"/>
    <x v="1"/>
    <x v="38"/>
    <x v="4"/>
  </r>
  <r>
    <x v="188"/>
    <x v="0"/>
    <x v="0"/>
    <x v="0"/>
    <x v="185"/>
    <x v="2"/>
    <x v="4"/>
    <x v="2"/>
    <x v="2"/>
    <x v="3"/>
    <x v="47"/>
    <x v="0"/>
    <x v="172"/>
    <x v="2"/>
    <x v="12"/>
    <x v="3"/>
  </r>
  <r>
    <x v="189"/>
    <x v="0"/>
    <x v="0"/>
    <x v="0"/>
    <x v="186"/>
    <x v="2"/>
    <x v="5"/>
    <x v="0"/>
    <x v="0"/>
    <x v="8"/>
    <x v="3"/>
    <x v="0"/>
    <x v="89"/>
    <x v="0"/>
    <x v="19"/>
    <x v="0"/>
  </r>
  <r>
    <x v="190"/>
    <x v="0"/>
    <x v="0"/>
    <x v="0"/>
    <x v="187"/>
    <x v="1"/>
    <x v="1"/>
    <x v="2"/>
    <x v="2"/>
    <x v="1"/>
    <x v="32"/>
    <x v="0"/>
    <x v="173"/>
    <x v="3"/>
    <x v="28"/>
    <x v="1"/>
  </r>
  <r>
    <x v="191"/>
    <x v="0"/>
    <x v="1"/>
    <x v="2"/>
    <x v="188"/>
    <x v="1"/>
    <x v="5"/>
    <x v="0"/>
    <x v="0"/>
    <x v="1"/>
    <x v="8"/>
    <x v="0"/>
    <x v="174"/>
    <x v="1"/>
    <x v="9"/>
    <x v="2"/>
  </r>
  <r>
    <x v="192"/>
    <x v="0"/>
    <x v="0"/>
    <x v="0"/>
    <x v="189"/>
    <x v="2"/>
    <x v="2"/>
    <x v="0"/>
    <x v="1"/>
    <x v="7"/>
    <x v="1"/>
    <x v="0"/>
    <x v="175"/>
    <x v="1"/>
    <x v="5"/>
    <x v="1"/>
  </r>
  <r>
    <x v="193"/>
    <x v="0"/>
    <x v="0"/>
    <x v="0"/>
    <x v="190"/>
    <x v="2"/>
    <x v="5"/>
    <x v="2"/>
    <x v="1"/>
    <x v="1"/>
    <x v="38"/>
    <x v="0"/>
    <x v="176"/>
    <x v="3"/>
    <x v="6"/>
    <x v="4"/>
  </r>
  <r>
    <x v="194"/>
    <x v="0"/>
    <x v="0"/>
    <x v="0"/>
    <x v="191"/>
    <x v="6"/>
    <x v="4"/>
    <x v="1"/>
    <x v="2"/>
    <x v="7"/>
    <x v="7"/>
    <x v="0"/>
    <x v="177"/>
    <x v="3"/>
    <x v="29"/>
    <x v="4"/>
  </r>
  <r>
    <x v="195"/>
    <x v="0"/>
    <x v="0"/>
    <x v="0"/>
    <x v="192"/>
    <x v="2"/>
    <x v="2"/>
    <x v="3"/>
    <x v="3"/>
    <x v="7"/>
    <x v="31"/>
    <x v="0"/>
    <x v="178"/>
    <x v="4"/>
    <x v="34"/>
    <x v="0"/>
  </r>
  <r>
    <x v="196"/>
    <x v="0"/>
    <x v="0"/>
    <x v="0"/>
    <x v="193"/>
    <x v="3"/>
    <x v="4"/>
    <x v="0"/>
    <x v="3"/>
    <x v="5"/>
    <x v="42"/>
    <x v="0"/>
    <x v="179"/>
    <x v="1"/>
    <x v="19"/>
    <x v="1"/>
  </r>
  <r>
    <x v="197"/>
    <x v="0"/>
    <x v="0"/>
    <x v="0"/>
    <x v="194"/>
    <x v="5"/>
    <x v="0"/>
    <x v="0"/>
    <x v="3"/>
    <x v="11"/>
    <x v="16"/>
    <x v="0"/>
    <x v="180"/>
    <x v="0"/>
    <x v="26"/>
    <x v="1"/>
  </r>
  <r>
    <x v="198"/>
    <x v="0"/>
    <x v="0"/>
    <x v="0"/>
    <x v="195"/>
    <x v="4"/>
    <x v="4"/>
    <x v="3"/>
    <x v="2"/>
    <x v="5"/>
    <x v="30"/>
    <x v="0"/>
    <x v="181"/>
    <x v="4"/>
    <x v="7"/>
    <x v="0"/>
  </r>
  <r>
    <x v="199"/>
    <x v="0"/>
    <x v="0"/>
    <x v="0"/>
    <x v="196"/>
    <x v="3"/>
    <x v="5"/>
    <x v="1"/>
    <x v="2"/>
    <x v="6"/>
    <x v="15"/>
    <x v="0"/>
    <x v="182"/>
    <x v="3"/>
    <x v="32"/>
    <x v="4"/>
  </r>
  <r>
    <x v="200"/>
    <x v="0"/>
    <x v="0"/>
    <x v="0"/>
    <x v="197"/>
    <x v="0"/>
    <x v="3"/>
    <x v="2"/>
    <x v="4"/>
    <x v="5"/>
    <x v="4"/>
    <x v="0"/>
    <x v="183"/>
    <x v="2"/>
    <x v="5"/>
    <x v="4"/>
  </r>
  <r>
    <x v="201"/>
    <x v="0"/>
    <x v="0"/>
    <x v="0"/>
    <x v="198"/>
    <x v="7"/>
    <x v="5"/>
    <x v="2"/>
    <x v="1"/>
    <x v="11"/>
    <x v="2"/>
    <x v="0"/>
    <x v="184"/>
    <x v="0"/>
    <x v="39"/>
    <x v="0"/>
  </r>
  <r>
    <x v="202"/>
    <x v="0"/>
    <x v="0"/>
    <x v="0"/>
    <x v="199"/>
    <x v="0"/>
    <x v="4"/>
    <x v="0"/>
    <x v="2"/>
    <x v="5"/>
    <x v="44"/>
    <x v="0"/>
    <x v="185"/>
    <x v="4"/>
    <x v="18"/>
    <x v="0"/>
  </r>
  <r>
    <x v="203"/>
    <x v="0"/>
    <x v="0"/>
    <x v="0"/>
    <x v="200"/>
    <x v="0"/>
    <x v="2"/>
    <x v="2"/>
    <x v="0"/>
    <x v="2"/>
    <x v="14"/>
    <x v="0"/>
    <x v="186"/>
    <x v="0"/>
    <x v="25"/>
    <x v="2"/>
  </r>
  <r>
    <x v="204"/>
    <x v="0"/>
    <x v="0"/>
    <x v="0"/>
    <x v="201"/>
    <x v="4"/>
    <x v="4"/>
    <x v="3"/>
    <x v="2"/>
    <x v="7"/>
    <x v="19"/>
    <x v="0"/>
    <x v="41"/>
    <x v="1"/>
    <x v="35"/>
    <x v="2"/>
  </r>
  <r>
    <x v="205"/>
    <x v="0"/>
    <x v="0"/>
    <x v="0"/>
    <x v="202"/>
    <x v="3"/>
    <x v="1"/>
    <x v="3"/>
    <x v="3"/>
    <x v="10"/>
    <x v="33"/>
    <x v="0"/>
    <x v="187"/>
    <x v="4"/>
    <x v="28"/>
    <x v="3"/>
  </r>
  <r>
    <x v="206"/>
    <x v="0"/>
    <x v="0"/>
    <x v="0"/>
    <x v="203"/>
    <x v="0"/>
    <x v="1"/>
    <x v="1"/>
    <x v="0"/>
    <x v="3"/>
    <x v="26"/>
    <x v="0"/>
    <x v="159"/>
    <x v="2"/>
    <x v="3"/>
    <x v="3"/>
  </r>
  <r>
    <x v="207"/>
    <x v="0"/>
    <x v="0"/>
    <x v="0"/>
    <x v="204"/>
    <x v="0"/>
    <x v="1"/>
    <x v="1"/>
    <x v="1"/>
    <x v="2"/>
    <x v="2"/>
    <x v="0"/>
    <x v="188"/>
    <x v="0"/>
    <x v="6"/>
    <x v="3"/>
  </r>
  <r>
    <x v="208"/>
    <x v="0"/>
    <x v="0"/>
    <x v="0"/>
    <x v="205"/>
    <x v="5"/>
    <x v="4"/>
    <x v="2"/>
    <x v="1"/>
    <x v="6"/>
    <x v="32"/>
    <x v="0"/>
    <x v="189"/>
    <x v="4"/>
    <x v="8"/>
    <x v="0"/>
  </r>
  <r>
    <x v="209"/>
    <x v="0"/>
    <x v="0"/>
    <x v="0"/>
    <x v="206"/>
    <x v="7"/>
    <x v="1"/>
    <x v="1"/>
    <x v="2"/>
    <x v="3"/>
    <x v="22"/>
    <x v="0"/>
    <x v="190"/>
    <x v="1"/>
    <x v="3"/>
    <x v="3"/>
  </r>
  <r>
    <x v="210"/>
    <x v="0"/>
    <x v="0"/>
    <x v="0"/>
    <x v="207"/>
    <x v="7"/>
    <x v="5"/>
    <x v="2"/>
    <x v="4"/>
    <x v="2"/>
    <x v="15"/>
    <x v="0"/>
    <x v="2"/>
    <x v="2"/>
    <x v="20"/>
    <x v="4"/>
  </r>
  <r>
    <x v="211"/>
    <x v="0"/>
    <x v="0"/>
    <x v="0"/>
    <x v="80"/>
    <x v="4"/>
    <x v="3"/>
    <x v="1"/>
    <x v="4"/>
    <x v="10"/>
    <x v="5"/>
    <x v="0"/>
    <x v="191"/>
    <x v="2"/>
    <x v="34"/>
    <x v="2"/>
  </r>
  <r>
    <x v="212"/>
    <x v="0"/>
    <x v="1"/>
    <x v="3"/>
    <x v="208"/>
    <x v="4"/>
    <x v="3"/>
    <x v="3"/>
    <x v="3"/>
    <x v="3"/>
    <x v="8"/>
    <x v="3"/>
    <x v="67"/>
    <x v="0"/>
    <x v="9"/>
    <x v="4"/>
  </r>
  <r>
    <x v="213"/>
    <x v="0"/>
    <x v="0"/>
    <x v="0"/>
    <x v="209"/>
    <x v="5"/>
    <x v="5"/>
    <x v="0"/>
    <x v="2"/>
    <x v="6"/>
    <x v="17"/>
    <x v="0"/>
    <x v="192"/>
    <x v="1"/>
    <x v="31"/>
    <x v="2"/>
  </r>
  <r>
    <x v="214"/>
    <x v="0"/>
    <x v="0"/>
    <x v="0"/>
    <x v="210"/>
    <x v="4"/>
    <x v="1"/>
    <x v="3"/>
    <x v="1"/>
    <x v="11"/>
    <x v="48"/>
    <x v="0"/>
    <x v="193"/>
    <x v="1"/>
    <x v="1"/>
    <x v="0"/>
  </r>
  <r>
    <x v="215"/>
    <x v="0"/>
    <x v="0"/>
    <x v="0"/>
    <x v="211"/>
    <x v="2"/>
    <x v="2"/>
    <x v="1"/>
    <x v="0"/>
    <x v="8"/>
    <x v="37"/>
    <x v="0"/>
    <x v="194"/>
    <x v="1"/>
    <x v="23"/>
    <x v="4"/>
  </r>
  <r>
    <x v="216"/>
    <x v="0"/>
    <x v="0"/>
    <x v="0"/>
    <x v="212"/>
    <x v="1"/>
    <x v="5"/>
    <x v="3"/>
    <x v="3"/>
    <x v="2"/>
    <x v="43"/>
    <x v="0"/>
    <x v="195"/>
    <x v="1"/>
    <x v="34"/>
    <x v="0"/>
  </r>
  <r>
    <x v="217"/>
    <x v="0"/>
    <x v="1"/>
    <x v="3"/>
    <x v="213"/>
    <x v="2"/>
    <x v="2"/>
    <x v="0"/>
    <x v="2"/>
    <x v="5"/>
    <x v="8"/>
    <x v="1"/>
    <x v="196"/>
    <x v="3"/>
    <x v="9"/>
    <x v="2"/>
  </r>
  <r>
    <x v="218"/>
    <x v="0"/>
    <x v="0"/>
    <x v="0"/>
    <x v="214"/>
    <x v="0"/>
    <x v="5"/>
    <x v="3"/>
    <x v="1"/>
    <x v="4"/>
    <x v="42"/>
    <x v="0"/>
    <x v="197"/>
    <x v="3"/>
    <x v="17"/>
    <x v="1"/>
  </r>
  <r>
    <x v="219"/>
    <x v="0"/>
    <x v="1"/>
    <x v="3"/>
    <x v="215"/>
    <x v="3"/>
    <x v="5"/>
    <x v="3"/>
    <x v="4"/>
    <x v="7"/>
    <x v="8"/>
    <x v="1"/>
    <x v="198"/>
    <x v="1"/>
    <x v="9"/>
    <x v="0"/>
  </r>
  <r>
    <x v="220"/>
    <x v="0"/>
    <x v="0"/>
    <x v="0"/>
    <x v="216"/>
    <x v="0"/>
    <x v="2"/>
    <x v="2"/>
    <x v="0"/>
    <x v="1"/>
    <x v="21"/>
    <x v="0"/>
    <x v="199"/>
    <x v="4"/>
    <x v="34"/>
    <x v="2"/>
  </r>
  <r>
    <x v="221"/>
    <x v="0"/>
    <x v="0"/>
    <x v="0"/>
    <x v="217"/>
    <x v="3"/>
    <x v="1"/>
    <x v="3"/>
    <x v="3"/>
    <x v="1"/>
    <x v="32"/>
    <x v="0"/>
    <x v="200"/>
    <x v="1"/>
    <x v="20"/>
    <x v="4"/>
  </r>
  <r>
    <x v="222"/>
    <x v="0"/>
    <x v="0"/>
    <x v="0"/>
    <x v="218"/>
    <x v="4"/>
    <x v="5"/>
    <x v="0"/>
    <x v="3"/>
    <x v="2"/>
    <x v="13"/>
    <x v="0"/>
    <x v="201"/>
    <x v="2"/>
    <x v="34"/>
    <x v="4"/>
  </r>
  <r>
    <x v="223"/>
    <x v="0"/>
    <x v="0"/>
    <x v="0"/>
    <x v="219"/>
    <x v="5"/>
    <x v="0"/>
    <x v="1"/>
    <x v="3"/>
    <x v="11"/>
    <x v="31"/>
    <x v="0"/>
    <x v="202"/>
    <x v="4"/>
    <x v="30"/>
    <x v="3"/>
  </r>
  <r>
    <x v="224"/>
    <x v="0"/>
    <x v="0"/>
    <x v="0"/>
    <x v="220"/>
    <x v="0"/>
    <x v="1"/>
    <x v="3"/>
    <x v="0"/>
    <x v="7"/>
    <x v="5"/>
    <x v="0"/>
    <x v="203"/>
    <x v="1"/>
    <x v="34"/>
    <x v="1"/>
  </r>
  <r>
    <x v="225"/>
    <x v="0"/>
    <x v="0"/>
    <x v="0"/>
    <x v="221"/>
    <x v="3"/>
    <x v="0"/>
    <x v="2"/>
    <x v="4"/>
    <x v="8"/>
    <x v="2"/>
    <x v="0"/>
    <x v="204"/>
    <x v="0"/>
    <x v="39"/>
    <x v="2"/>
  </r>
  <r>
    <x v="226"/>
    <x v="0"/>
    <x v="1"/>
    <x v="2"/>
    <x v="222"/>
    <x v="7"/>
    <x v="1"/>
    <x v="0"/>
    <x v="3"/>
    <x v="5"/>
    <x v="8"/>
    <x v="0"/>
    <x v="24"/>
    <x v="0"/>
    <x v="9"/>
    <x v="0"/>
  </r>
  <r>
    <x v="227"/>
    <x v="0"/>
    <x v="1"/>
    <x v="1"/>
    <x v="223"/>
    <x v="3"/>
    <x v="3"/>
    <x v="0"/>
    <x v="1"/>
    <x v="0"/>
    <x v="8"/>
    <x v="1"/>
    <x v="204"/>
    <x v="2"/>
    <x v="9"/>
    <x v="4"/>
  </r>
  <r>
    <x v="228"/>
    <x v="0"/>
    <x v="0"/>
    <x v="0"/>
    <x v="224"/>
    <x v="5"/>
    <x v="1"/>
    <x v="2"/>
    <x v="1"/>
    <x v="10"/>
    <x v="47"/>
    <x v="0"/>
    <x v="205"/>
    <x v="1"/>
    <x v="6"/>
    <x v="0"/>
  </r>
  <r>
    <x v="229"/>
    <x v="0"/>
    <x v="0"/>
    <x v="0"/>
    <x v="225"/>
    <x v="4"/>
    <x v="1"/>
    <x v="0"/>
    <x v="0"/>
    <x v="4"/>
    <x v="44"/>
    <x v="0"/>
    <x v="206"/>
    <x v="0"/>
    <x v="6"/>
    <x v="4"/>
  </r>
  <r>
    <x v="230"/>
    <x v="0"/>
    <x v="0"/>
    <x v="0"/>
    <x v="226"/>
    <x v="1"/>
    <x v="3"/>
    <x v="1"/>
    <x v="2"/>
    <x v="5"/>
    <x v="20"/>
    <x v="0"/>
    <x v="207"/>
    <x v="0"/>
    <x v="38"/>
    <x v="2"/>
  </r>
  <r>
    <x v="231"/>
    <x v="0"/>
    <x v="0"/>
    <x v="0"/>
    <x v="227"/>
    <x v="2"/>
    <x v="4"/>
    <x v="3"/>
    <x v="0"/>
    <x v="0"/>
    <x v="39"/>
    <x v="0"/>
    <x v="208"/>
    <x v="4"/>
    <x v="13"/>
    <x v="3"/>
  </r>
  <r>
    <x v="232"/>
    <x v="0"/>
    <x v="1"/>
    <x v="3"/>
    <x v="228"/>
    <x v="3"/>
    <x v="0"/>
    <x v="2"/>
    <x v="1"/>
    <x v="8"/>
    <x v="8"/>
    <x v="2"/>
    <x v="209"/>
    <x v="2"/>
    <x v="9"/>
    <x v="0"/>
  </r>
  <r>
    <x v="233"/>
    <x v="0"/>
    <x v="0"/>
    <x v="0"/>
    <x v="229"/>
    <x v="3"/>
    <x v="5"/>
    <x v="0"/>
    <x v="3"/>
    <x v="0"/>
    <x v="4"/>
    <x v="0"/>
    <x v="210"/>
    <x v="2"/>
    <x v="5"/>
    <x v="1"/>
  </r>
  <r>
    <x v="234"/>
    <x v="0"/>
    <x v="1"/>
    <x v="1"/>
    <x v="230"/>
    <x v="4"/>
    <x v="2"/>
    <x v="0"/>
    <x v="1"/>
    <x v="5"/>
    <x v="8"/>
    <x v="3"/>
    <x v="211"/>
    <x v="0"/>
    <x v="9"/>
    <x v="1"/>
  </r>
  <r>
    <x v="235"/>
    <x v="0"/>
    <x v="0"/>
    <x v="0"/>
    <x v="231"/>
    <x v="2"/>
    <x v="0"/>
    <x v="1"/>
    <x v="1"/>
    <x v="3"/>
    <x v="32"/>
    <x v="0"/>
    <x v="212"/>
    <x v="2"/>
    <x v="15"/>
    <x v="3"/>
  </r>
  <r>
    <x v="236"/>
    <x v="0"/>
    <x v="0"/>
    <x v="0"/>
    <x v="27"/>
    <x v="6"/>
    <x v="2"/>
    <x v="0"/>
    <x v="4"/>
    <x v="6"/>
    <x v="40"/>
    <x v="0"/>
    <x v="213"/>
    <x v="4"/>
    <x v="24"/>
    <x v="4"/>
  </r>
  <r>
    <x v="237"/>
    <x v="0"/>
    <x v="0"/>
    <x v="0"/>
    <x v="232"/>
    <x v="7"/>
    <x v="3"/>
    <x v="2"/>
    <x v="4"/>
    <x v="11"/>
    <x v="18"/>
    <x v="0"/>
    <x v="214"/>
    <x v="4"/>
    <x v="27"/>
    <x v="2"/>
  </r>
  <r>
    <x v="238"/>
    <x v="0"/>
    <x v="0"/>
    <x v="0"/>
    <x v="233"/>
    <x v="5"/>
    <x v="0"/>
    <x v="2"/>
    <x v="4"/>
    <x v="1"/>
    <x v="32"/>
    <x v="0"/>
    <x v="215"/>
    <x v="2"/>
    <x v="8"/>
    <x v="3"/>
  </r>
  <r>
    <x v="239"/>
    <x v="0"/>
    <x v="0"/>
    <x v="0"/>
    <x v="234"/>
    <x v="4"/>
    <x v="0"/>
    <x v="2"/>
    <x v="0"/>
    <x v="4"/>
    <x v="15"/>
    <x v="0"/>
    <x v="216"/>
    <x v="2"/>
    <x v="26"/>
    <x v="2"/>
  </r>
  <r>
    <x v="240"/>
    <x v="0"/>
    <x v="0"/>
    <x v="0"/>
    <x v="235"/>
    <x v="2"/>
    <x v="1"/>
    <x v="3"/>
    <x v="2"/>
    <x v="5"/>
    <x v="9"/>
    <x v="0"/>
    <x v="217"/>
    <x v="0"/>
    <x v="36"/>
    <x v="4"/>
  </r>
  <r>
    <x v="241"/>
    <x v="0"/>
    <x v="0"/>
    <x v="0"/>
    <x v="236"/>
    <x v="2"/>
    <x v="4"/>
    <x v="1"/>
    <x v="2"/>
    <x v="3"/>
    <x v="14"/>
    <x v="0"/>
    <x v="218"/>
    <x v="1"/>
    <x v="6"/>
    <x v="0"/>
  </r>
  <r>
    <x v="242"/>
    <x v="0"/>
    <x v="0"/>
    <x v="0"/>
    <x v="237"/>
    <x v="6"/>
    <x v="2"/>
    <x v="1"/>
    <x v="4"/>
    <x v="7"/>
    <x v="29"/>
    <x v="0"/>
    <x v="219"/>
    <x v="0"/>
    <x v="37"/>
    <x v="4"/>
  </r>
  <r>
    <x v="243"/>
    <x v="0"/>
    <x v="1"/>
    <x v="1"/>
    <x v="238"/>
    <x v="7"/>
    <x v="1"/>
    <x v="1"/>
    <x v="4"/>
    <x v="11"/>
    <x v="8"/>
    <x v="2"/>
    <x v="220"/>
    <x v="4"/>
    <x v="9"/>
    <x v="1"/>
  </r>
  <r>
    <x v="244"/>
    <x v="0"/>
    <x v="1"/>
    <x v="2"/>
    <x v="239"/>
    <x v="5"/>
    <x v="1"/>
    <x v="0"/>
    <x v="3"/>
    <x v="7"/>
    <x v="8"/>
    <x v="0"/>
    <x v="221"/>
    <x v="2"/>
    <x v="9"/>
    <x v="4"/>
  </r>
  <r>
    <x v="245"/>
    <x v="0"/>
    <x v="0"/>
    <x v="0"/>
    <x v="240"/>
    <x v="0"/>
    <x v="2"/>
    <x v="2"/>
    <x v="1"/>
    <x v="1"/>
    <x v="38"/>
    <x v="0"/>
    <x v="222"/>
    <x v="3"/>
    <x v="26"/>
    <x v="0"/>
  </r>
  <r>
    <x v="246"/>
    <x v="0"/>
    <x v="1"/>
    <x v="2"/>
    <x v="241"/>
    <x v="5"/>
    <x v="2"/>
    <x v="2"/>
    <x v="3"/>
    <x v="4"/>
    <x v="8"/>
    <x v="0"/>
    <x v="223"/>
    <x v="2"/>
    <x v="9"/>
    <x v="3"/>
  </r>
  <r>
    <x v="247"/>
    <x v="0"/>
    <x v="0"/>
    <x v="0"/>
    <x v="242"/>
    <x v="5"/>
    <x v="5"/>
    <x v="1"/>
    <x v="1"/>
    <x v="9"/>
    <x v="23"/>
    <x v="0"/>
    <x v="224"/>
    <x v="2"/>
    <x v="15"/>
    <x v="3"/>
  </r>
  <r>
    <x v="248"/>
    <x v="0"/>
    <x v="0"/>
    <x v="0"/>
    <x v="243"/>
    <x v="4"/>
    <x v="4"/>
    <x v="3"/>
    <x v="2"/>
    <x v="7"/>
    <x v="11"/>
    <x v="0"/>
    <x v="225"/>
    <x v="4"/>
    <x v="36"/>
    <x v="3"/>
  </r>
  <r>
    <x v="249"/>
    <x v="0"/>
    <x v="0"/>
    <x v="0"/>
    <x v="244"/>
    <x v="7"/>
    <x v="1"/>
    <x v="1"/>
    <x v="3"/>
    <x v="6"/>
    <x v="10"/>
    <x v="0"/>
    <x v="226"/>
    <x v="4"/>
    <x v="19"/>
    <x v="3"/>
  </r>
  <r>
    <x v="250"/>
    <x v="0"/>
    <x v="0"/>
    <x v="0"/>
    <x v="245"/>
    <x v="6"/>
    <x v="0"/>
    <x v="0"/>
    <x v="3"/>
    <x v="2"/>
    <x v="13"/>
    <x v="0"/>
    <x v="227"/>
    <x v="2"/>
    <x v="24"/>
    <x v="2"/>
  </r>
  <r>
    <x v="251"/>
    <x v="0"/>
    <x v="0"/>
    <x v="0"/>
    <x v="246"/>
    <x v="1"/>
    <x v="2"/>
    <x v="3"/>
    <x v="4"/>
    <x v="10"/>
    <x v="5"/>
    <x v="0"/>
    <x v="228"/>
    <x v="1"/>
    <x v="28"/>
    <x v="2"/>
  </r>
  <r>
    <x v="252"/>
    <x v="0"/>
    <x v="0"/>
    <x v="0"/>
    <x v="247"/>
    <x v="5"/>
    <x v="2"/>
    <x v="3"/>
    <x v="4"/>
    <x v="11"/>
    <x v="28"/>
    <x v="0"/>
    <x v="229"/>
    <x v="2"/>
    <x v="25"/>
    <x v="1"/>
  </r>
  <r>
    <x v="253"/>
    <x v="0"/>
    <x v="0"/>
    <x v="0"/>
    <x v="248"/>
    <x v="2"/>
    <x v="3"/>
    <x v="3"/>
    <x v="1"/>
    <x v="11"/>
    <x v="37"/>
    <x v="0"/>
    <x v="230"/>
    <x v="2"/>
    <x v="33"/>
    <x v="3"/>
  </r>
  <r>
    <x v="254"/>
    <x v="0"/>
    <x v="0"/>
    <x v="0"/>
    <x v="249"/>
    <x v="4"/>
    <x v="2"/>
    <x v="2"/>
    <x v="3"/>
    <x v="5"/>
    <x v="32"/>
    <x v="0"/>
    <x v="8"/>
    <x v="4"/>
    <x v="38"/>
    <x v="1"/>
  </r>
  <r>
    <x v="255"/>
    <x v="0"/>
    <x v="1"/>
    <x v="2"/>
    <x v="250"/>
    <x v="6"/>
    <x v="2"/>
    <x v="1"/>
    <x v="2"/>
    <x v="5"/>
    <x v="8"/>
    <x v="0"/>
    <x v="231"/>
    <x v="4"/>
    <x v="9"/>
    <x v="2"/>
  </r>
  <r>
    <x v="256"/>
    <x v="0"/>
    <x v="0"/>
    <x v="0"/>
    <x v="251"/>
    <x v="3"/>
    <x v="2"/>
    <x v="3"/>
    <x v="0"/>
    <x v="7"/>
    <x v="0"/>
    <x v="0"/>
    <x v="232"/>
    <x v="1"/>
    <x v="29"/>
    <x v="2"/>
  </r>
  <r>
    <x v="257"/>
    <x v="0"/>
    <x v="0"/>
    <x v="0"/>
    <x v="252"/>
    <x v="3"/>
    <x v="2"/>
    <x v="2"/>
    <x v="0"/>
    <x v="6"/>
    <x v="12"/>
    <x v="0"/>
    <x v="233"/>
    <x v="1"/>
    <x v="13"/>
    <x v="1"/>
  </r>
  <r>
    <x v="258"/>
    <x v="0"/>
    <x v="0"/>
    <x v="0"/>
    <x v="253"/>
    <x v="3"/>
    <x v="3"/>
    <x v="2"/>
    <x v="0"/>
    <x v="9"/>
    <x v="17"/>
    <x v="0"/>
    <x v="234"/>
    <x v="0"/>
    <x v="28"/>
    <x v="3"/>
  </r>
  <r>
    <x v="259"/>
    <x v="0"/>
    <x v="0"/>
    <x v="0"/>
    <x v="254"/>
    <x v="0"/>
    <x v="4"/>
    <x v="1"/>
    <x v="3"/>
    <x v="6"/>
    <x v="20"/>
    <x v="0"/>
    <x v="235"/>
    <x v="1"/>
    <x v="31"/>
    <x v="3"/>
  </r>
  <r>
    <x v="260"/>
    <x v="0"/>
    <x v="0"/>
    <x v="0"/>
    <x v="255"/>
    <x v="0"/>
    <x v="4"/>
    <x v="2"/>
    <x v="0"/>
    <x v="10"/>
    <x v="39"/>
    <x v="0"/>
    <x v="236"/>
    <x v="0"/>
    <x v="0"/>
    <x v="1"/>
  </r>
  <r>
    <x v="261"/>
    <x v="0"/>
    <x v="0"/>
    <x v="0"/>
    <x v="256"/>
    <x v="6"/>
    <x v="2"/>
    <x v="3"/>
    <x v="0"/>
    <x v="8"/>
    <x v="22"/>
    <x v="0"/>
    <x v="237"/>
    <x v="2"/>
    <x v="2"/>
    <x v="0"/>
  </r>
  <r>
    <x v="262"/>
    <x v="0"/>
    <x v="0"/>
    <x v="0"/>
    <x v="257"/>
    <x v="4"/>
    <x v="0"/>
    <x v="1"/>
    <x v="1"/>
    <x v="5"/>
    <x v="13"/>
    <x v="0"/>
    <x v="238"/>
    <x v="2"/>
    <x v="11"/>
    <x v="1"/>
  </r>
  <r>
    <x v="263"/>
    <x v="0"/>
    <x v="0"/>
    <x v="0"/>
    <x v="258"/>
    <x v="7"/>
    <x v="2"/>
    <x v="2"/>
    <x v="4"/>
    <x v="9"/>
    <x v="9"/>
    <x v="0"/>
    <x v="239"/>
    <x v="0"/>
    <x v="12"/>
    <x v="2"/>
  </r>
  <r>
    <x v="264"/>
    <x v="0"/>
    <x v="0"/>
    <x v="0"/>
    <x v="259"/>
    <x v="6"/>
    <x v="4"/>
    <x v="2"/>
    <x v="0"/>
    <x v="2"/>
    <x v="46"/>
    <x v="0"/>
    <x v="101"/>
    <x v="2"/>
    <x v="8"/>
    <x v="1"/>
  </r>
  <r>
    <x v="265"/>
    <x v="0"/>
    <x v="1"/>
    <x v="3"/>
    <x v="260"/>
    <x v="5"/>
    <x v="3"/>
    <x v="3"/>
    <x v="2"/>
    <x v="8"/>
    <x v="8"/>
    <x v="3"/>
    <x v="240"/>
    <x v="4"/>
    <x v="9"/>
    <x v="2"/>
  </r>
  <r>
    <x v="266"/>
    <x v="0"/>
    <x v="0"/>
    <x v="0"/>
    <x v="261"/>
    <x v="7"/>
    <x v="2"/>
    <x v="3"/>
    <x v="2"/>
    <x v="8"/>
    <x v="1"/>
    <x v="0"/>
    <x v="241"/>
    <x v="1"/>
    <x v="33"/>
    <x v="0"/>
  </r>
  <r>
    <x v="267"/>
    <x v="0"/>
    <x v="0"/>
    <x v="0"/>
    <x v="262"/>
    <x v="4"/>
    <x v="5"/>
    <x v="0"/>
    <x v="2"/>
    <x v="10"/>
    <x v="14"/>
    <x v="0"/>
    <x v="191"/>
    <x v="1"/>
    <x v="31"/>
    <x v="4"/>
  </r>
  <r>
    <x v="268"/>
    <x v="0"/>
    <x v="0"/>
    <x v="0"/>
    <x v="263"/>
    <x v="7"/>
    <x v="0"/>
    <x v="0"/>
    <x v="3"/>
    <x v="7"/>
    <x v="23"/>
    <x v="0"/>
    <x v="242"/>
    <x v="1"/>
    <x v="1"/>
    <x v="0"/>
  </r>
  <r>
    <x v="269"/>
    <x v="0"/>
    <x v="0"/>
    <x v="0"/>
    <x v="264"/>
    <x v="2"/>
    <x v="4"/>
    <x v="2"/>
    <x v="1"/>
    <x v="6"/>
    <x v="35"/>
    <x v="0"/>
    <x v="12"/>
    <x v="2"/>
    <x v="12"/>
    <x v="4"/>
  </r>
  <r>
    <x v="270"/>
    <x v="0"/>
    <x v="0"/>
    <x v="0"/>
    <x v="265"/>
    <x v="3"/>
    <x v="3"/>
    <x v="2"/>
    <x v="2"/>
    <x v="0"/>
    <x v="26"/>
    <x v="0"/>
    <x v="243"/>
    <x v="0"/>
    <x v="20"/>
    <x v="3"/>
  </r>
  <r>
    <x v="271"/>
    <x v="0"/>
    <x v="0"/>
    <x v="0"/>
    <x v="266"/>
    <x v="3"/>
    <x v="4"/>
    <x v="1"/>
    <x v="4"/>
    <x v="10"/>
    <x v="40"/>
    <x v="0"/>
    <x v="244"/>
    <x v="0"/>
    <x v="14"/>
    <x v="2"/>
  </r>
  <r>
    <x v="272"/>
    <x v="0"/>
    <x v="1"/>
    <x v="2"/>
    <x v="267"/>
    <x v="0"/>
    <x v="3"/>
    <x v="0"/>
    <x v="3"/>
    <x v="9"/>
    <x v="8"/>
    <x v="0"/>
    <x v="57"/>
    <x v="3"/>
    <x v="9"/>
    <x v="3"/>
  </r>
  <r>
    <x v="273"/>
    <x v="0"/>
    <x v="0"/>
    <x v="0"/>
    <x v="268"/>
    <x v="1"/>
    <x v="3"/>
    <x v="1"/>
    <x v="0"/>
    <x v="10"/>
    <x v="5"/>
    <x v="0"/>
    <x v="245"/>
    <x v="0"/>
    <x v="16"/>
    <x v="2"/>
  </r>
  <r>
    <x v="274"/>
    <x v="0"/>
    <x v="0"/>
    <x v="0"/>
    <x v="269"/>
    <x v="6"/>
    <x v="2"/>
    <x v="1"/>
    <x v="2"/>
    <x v="0"/>
    <x v="25"/>
    <x v="0"/>
    <x v="246"/>
    <x v="0"/>
    <x v="31"/>
    <x v="4"/>
  </r>
  <r>
    <x v="275"/>
    <x v="0"/>
    <x v="0"/>
    <x v="0"/>
    <x v="270"/>
    <x v="6"/>
    <x v="2"/>
    <x v="1"/>
    <x v="0"/>
    <x v="1"/>
    <x v="36"/>
    <x v="0"/>
    <x v="247"/>
    <x v="0"/>
    <x v="22"/>
    <x v="3"/>
  </r>
  <r>
    <x v="276"/>
    <x v="0"/>
    <x v="0"/>
    <x v="0"/>
    <x v="271"/>
    <x v="3"/>
    <x v="4"/>
    <x v="3"/>
    <x v="4"/>
    <x v="3"/>
    <x v="12"/>
    <x v="0"/>
    <x v="248"/>
    <x v="2"/>
    <x v="34"/>
    <x v="0"/>
  </r>
  <r>
    <x v="277"/>
    <x v="0"/>
    <x v="0"/>
    <x v="0"/>
    <x v="272"/>
    <x v="2"/>
    <x v="5"/>
    <x v="0"/>
    <x v="4"/>
    <x v="6"/>
    <x v="37"/>
    <x v="0"/>
    <x v="249"/>
    <x v="1"/>
    <x v="28"/>
    <x v="1"/>
  </r>
  <r>
    <x v="278"/>
    <x v="0"/>
    <x v="0"/>
    <x v="0"/>
    <x v="273"/>
    <x v="5"/>
    <x v="4"/>
    <x v="2"/>
    <x v="4"/>
    <x v="1"/>
    <x v="41"/>
    <x v="0"/>
    <x v="135"/>
    <x v="1"/>
    <x v="17"/>
    <x v="1"/>
  </r>
  <r>
    <x v="279"/>
    <x v="0"/>
    <x v="0"/>
    <x v="0"/>
    <x v="274"/>
    <x v="6"/>
    <x v="1"/>
    <x v="1"/>
    <x v="4"/>
    <x v="11"/>
    <x v="43"/>
    <x v="0"/>
    <x v="250"/>
    <x v="1"/>
    <x v="12"/>
    <x v="2"/>
  </r>
  <r>
    <x v="280"/>
    <x v="0"/>
    <x v="0"/>
    <x v="0"/>
    <x v="275"/>
    <x v="1"/>
    <x v="3"/>
    <x v="2"/>
    <x v="4"/>
    <x v="9"/>
    <x v="23"/>
    <x v="0"/>
    <x v="251"/>
    <x v="1"/>
    <x v="11"/>
    <x v="0"/>
  </r>
  <r>
    <x v="281"/>
    <x v="0"/>
    <x v="0"/>
    <x v="0"/>
    <x v="276"/>
    <x v="5"/>
    <x v="4"/>
    <x v="2"/>
    <x v="3"/>
    <x v="3"/>
    <x v="16"/>
    <x v="0"/>
    <x v="252"/>
    <x v="4"/>
    <x v="4"/>
    <x v="0"/>
  </r>
  <r>
    <x v="282"/>
    <x v="0"/>
    <x v="0"/>
    <x v="0"/>
    <x v="277"/>
    <x v="4"/>
    <x v="1"/>
    <x v="0"/>
    <x v="0"/>
    <x v="3"/>
    <x v="39"/>
    <x v="0"/>
    <x v="253"/>
    <x v="4"/>
    <x v="12"/>
    <x v="4"/>
  </r>
  <r>
    <x v="283"/>
    <x v="0"/>
    <x v="0"/>
    <x v="0"/>
    <x v="157"/>
    <x v="3"/>
    <x v="0"/>
    <x v="3"/>
    <x v="3"/>
    <x v="2"/>
    <x v="41"/>
    <x v="0"/>
    <x v="254"/>
    <x v="2"/>
    <x v="36"/>
    <x v="2"/>
  </r>
  <r>
    <x v="284"/>
    <x v="0"/>
    <x v="0"/>
    <x v="0"/>
    <x v="278"/>
    <x v="7"/>
    <x v="0"/>
    <x v="2"/>
    <x v="3"/>
    <x v="0"/>
    <x v="34"/>
    <x v="0"/>
    <x v="255"/>
    <x v="1"/>
    <x v="12"/>
    <x v="2"/>
  </r>
  <r>
    <x v="285"/>
    <x v="0"/>
    <x v="0"/>
    <x v="0"/>
    <x v="279"/>
    <x v="3"/>
    <x v="1"/>
    <x v="1"/>
    <x v="3"/>
    <x v="2"/>
    <x v="35"/>
    <x v="0"/>
    <x v="256"/>
    <x v="4"/>
    <x v="39"/>
    <x v="3"/>
  </r>
  <r>
    <x v="286"/>
    <x v="0"/>
    <x v="0"/>
    <x v="0"/>
    <x v="280"/>
    <x v="3"/>
    <x v="3"/>
    <x v="3"/>
    <x v="4"/>
    <x v="0"/>
    <x v="33"/>
    <x v="0"/>
    <x v="257"/>
    <x v="2"/>
    <x v="34"/>
    <x v="4"/>
  </r>
  <r>
    <x v="287"/>
    <x v="0"/>
    <x v="0"/>
    <x v="0"/>
    <x v="281"/>
    <x v="0"/>
    <x v="1"/>
    <x v="1"/>
    <x v="4"/>
    <x v="5"/>
    <x v="20"/>
    <x v="0"/>
    <x v="221"/>
    <x v="0"/>
    <x v="13"/>
    <x v="4"/>
  </r>
  <r>
    <x v="288"/>
    <x v="0"/>
    <x v="0"/>
    <x v="0"/>
    <x v="282"/>
    <x v="0"/>
    <x v="4"/>
    <x v="0"/>
    <x v="2"/>
    <x v="10"/>
    <x v="41"/>
    <x v="0"/>
    <x v="258"/>
    <x v="3"/>
    <x v="18"/>
    <x v="4"/>
  </r>
  <r>
    <x v="289"/>
    <x v="0"/>
    <x v="0"/>
    <x v="0"/>
    <x v="283"/>
    <x v="6"/>
    <x v="5"/>
    <x v="0"/>
    <x v="3"/>
    <x v="4"/>
    <x v="47"/>
    <x v="0"/>
    <x v="259"/>
    <x v="1"/>
    <x v="31"/>
    <x v="2"/>
  </r>
  <r>
    <x v="290"/>
    <x v="0"/>
    <x v="0"/>
    <x v="0"/>
    <x v="284"/>
    <x v="7"/>
    <x v="3"/>
    <x v="1"/>
    <x v="2"/>
    <x v="5"/>
    <x v="44"/>
    <x v="0"/>
    <x v="60"/>
    <x v="4"/>
    <x v="32"/>
    <x v="0"/>
  </r>
  <r>
    <x v="291"/>
    <x v="0"/>
    <x v="0"/>
    <x v="0"/>
    <x v="285"/>
    <x v="5"/>
    <x v="5"/>
    <x v="3"/>
    <x v="4"/>
    <x v="3"/>
    <x v="16"/>
    <x v="0"/>
    <x v="260"/>
    <x v="3"/>
    <x v="25"/>
    <x v="1"/>
  </r>
  <r>
    <x v="292"/>
    <x v="0"/>
    <x v="0"/>
    <x v="0"/>
    <x v="286"/>
    <x v="6"/>
    <x v="5"/>
    <x v="1"/>
    <x v="2"/>
    <x v="11"/>
    <x v="4"/>
    <x v="0"/>
    <x v="261"/>
    <x v="4"/>
    <x v="16"/>
    <x v="0"/>
  </r>
  <r>
    <x v="293"/>
    <x v="0"/>
    <x v="1"/>
    <x v="3"/>
    <x v="287"/>
    <x v="6"/>
    <x v="0"/>
    <x v="2"/>
    <x v="4"/>
    <x v="4"/>
    <x v="8"/>
    <x v="2"/>
    <x v="239"/>
    <x v="3"/>
    <x v="9"/>
    <x v="2"/>
  </r>
  <r>
    <x v="294"/>
    <x v="0"/>
    <x v="0"/>
    <x v="0"/>
    <x v="288"/>
    <x v="5"/>
    <x v="2"/>
    <x v="3"/>
    <x v="3"/>
    <x v="4"/>
    <x v="34"/>
    <x v="0"/>
    <x v="92"/>
    <x v="4"/>
    <x v="31"/>
    <x v="0"/>
  </r>
  <r>
    <x v="295"/>
    <x v="0"/>
    <x v="0"/>
    <x v="0"/>
    <x v="289"/>
    <x v="4"/>
    <x v="3"/>
    <x v="3"/>
    <x v="1"/>
    <x v="4"/>
    <x v="22"/>
    <x v="0"/>
    <x v="262"/>
    <x v="3"/>
    <x v="41"/>
    <x v="3"/>
  </r>
  <r>
    <x v="296"/>
    <x v="0"/>
    <x v="0"/>
    <x v="0"/>
    <x v="290"/>
    <x v="3"/>
    <x v="0"/>
    <x v="2"/>
    <x v="3"/>
    <x v="1"/>
    <x v="9"/>
    <x v="0"/>
    <x v="263"/>
    <x v="1"/>
    <x v="39"/>
    <x v="0"/>
  </r>
  <r>
    <x v="297"/>
    <x v="0"/>
    <x v="0"/>
    <x v="0"/>
    <x v="291"/>
    <x v="3"/>
    <x v="0"/>
    <x v="1"/>
    <x v="1"/>
    <x v="2"/>
    <x v="32"/>
    <x v="0"/>
    <x v="264"/>
    <x v="4"/>
    <x v="39"/>
    <x v="0"/>
  </r>
  <r>
    <x v="298"/>
    <x v="0"/>
    <x v="0"/>
    <x v="0"/>
    <x v="292"/>
    <x v="0"/>
    <x v="0"/>
    <x v="2"/>
    <x v="1"/>
    <x v="6"/>
    <x v="46"/>
    <x v="0"/>
    <x v="265"/>
    <x v="0"/>
    <x v="35"/>
    <x v="2"/>
  </r>
  <r>
    <x v="299"/>
    <x v="0"/>
    <x v="0"/>
    <x v="0"/>
    <x v="293"/>
    <x v="3"/>
    <x v="4"/>
    <x v="2"/>
    <x v="4"/>
    <x v="10"/>
    <x v="41"/>
    <x v="0"/>
    <x v="266"/>
    <x v="3"/>
    <x v="15"/>
    <x v="0"/>
  </r>
  <r>
    <x v="300"/>
    <x v="0"/>
    <x v="0"/>
    <x v="0"/>
    <x v="294"/>
    <x v="2"/>
    <x v="0"/>
    <x v="1"/>
    <x v="3"/>
    <x v="3"/>
    <x v="17"/>
    <x v="0"/>
    <x v="142"/>
    <x v="2"/>
    <x v="32"/>
    <x v="4"/>
  </r>
  <r>
    <x v="301"/>
    <x v="0"/>
    <x v="0"/>
    <x v="0"/>
    <x v="295"/>
    <x v="1"/>
    <x v="2"/>
    <x v="3"/>
    <x v="2"/>
    <x v="6"/>
    <x v="47"/>
    <x v="0"/>
    <x v="41"/>
    <x v="4"/>
    <x v="30"/>
    <x v="2"/>
  </r>
  <r>
    <x v="302"/>
    <x v="0"/>
    <x v="0"/>
    <x v="0"/>
    <x v="296"/>
    <x v="3"/>
    <x v="2"/>
    <x v="2"/>
    <x v="0"/>
    <x v="0"/>
    <x v="25"/>
    <x v="0"/>
    <x v="239"/>
    <x v="2"/>
    <x v="40"/>
    <x v="3"/>
  </r>
  <r>
    <x v="303"/>
    <x v="0"/>
    <x v="0"/>
    <x v="0"/>
    <x v="297"/>
    <x v="2"/>
    <x v="3"/>
    <x v="0"/>
    <x v="4"/>
    <x v="5"/>
    <x v="0"/>
    <x v="0"/>
    <x v="267"/>
    <x v="3"/>
    <x v="10"/>
    <x v="2"/>
  </r>
  <r>
    <x v="304"/>
    <x v="0"/>
    <x v="0"/>
    <x v="0"/>
    <x v="24"/>
    <x v="1"/>
    <x v="2"/>
    <x v="1"/>
    <x v="1"/>
    <x v="9"/>
    <x v="20"/>
    <x v="0"/>
    <x v="268"/>
    <x v="4"/>
    <x v="29"/>
    <x v="0"/>
  </r>
  <r>
    <x v="305"/>
    <x v="0"/>
    <x v="0"/>
    <x v="0"/>
    <x v="298"/>
    <x v="4"/>
    <x v="5"/>
    <x v="3"/>
    <x v="1"/>
    <x v="3"/>
    <x v="5"/>
    <x v="0"/>
    <x v="269"/>
    <x v="2"/>
    <x v="12"/>
    <x v="1"/>
  </r>
  <r>
    <x v="306"/>
    <x v="0"/>
    <x v="0"/>
    <x v="0"/>
    <x v="299"/>
    <x v="7"/>
    <x v="3"/>
    <x v="2"/>
    <x v="4"/>
    <x v="1"/>
    <x v="4"/>
    <x v="0"/>
    <x v="270"/>
    <x v="3"/>
    <x v="41"/>
    <x v="2"/>
  </r>
  <r>
    <x v="307"/>
    <x v="0"/>
    <x v="1"/>
    <x v="2"/>
    <x v="300"/>
    <x v="1"/>
    <x v="2"/>
    <x v="0"/>
    <x v="3"/>
    <x v="11"/>
    <x v="8"/>
    <x v="0"/>
    <x v="271"/>
    <x v="0"/>
    <x v="9"/>
    <x v="1"/>
  </r>
  <r>
    <x v="308"/>
    <x v="0"/>
    <x v="0"/>
    <x v="0"/>
    <x v="301"/>
    <x v="6"/>
    <x v="1"/>
    <x v="1"/>
    <x v="1"/>
    <x v="7"/>
    <x v="38"/>
    <x v="0"/>
    <x v="115"/>
    <x v="4"/>
    <x v="20"/>
    <x v="1"/>
  </r>
  <r>
    <x v="309"/>
    <x v="0"/>
    <x v="1"/>
    <x v="1"/>
    <x v="302"/>
    <x v="5"/>
    <x v="1"/>
    <x v="1"/>
    <x v="1"/>
    <x v="8"/>
    <x v="8"/>
    <x v="1"/>
    <x v="272"/>
    <x v="4"/>
    <x v="9"/>
    <x v="0"/>
  </r>
  <r>
    <x v="310"/>
    <x v="0"/>
    <x v="0"/>
    <x v="0"/>
    <x v="303"/>
    <x v="4"/>
    <x v="4"/>
    <x v="1"/>
    <x v="4"/>
    <x v="4"/>
    <x v="10"/>
    <x v="0"/>
    <x v="273"/>
    <x v="4"/>
    <x v="19"/>
    <x v="1"/>
  </r>
  <r>
    <x v="311"/>
    <x v="0"/>
    <x v="0"/>
    <x v="0"/>
    <x v="304"/>
    <x v="7"/>
    <x v="4"/>
    <x v="2"/>
    <x v="2"/>
    <x v="0"/>
    <x v="5"/>
    <x v="0"/>
    <x v="274"/>
    <x v="0"/>
    <x v="20"/>
    <x v="3"/>
  </r>
  <r>
    <x v="312"/>
    <x v="0"/>
    <x v="0"/>
    <x v="0"/>
    <x v="305"/>
    <x v="0"/>
    <x v="4"/>
    <x v="3"/>
    <x v="0"/>
    <x v="11"/>
    <x v="17"/>
    <x v="0"/>
    <x v="275"/>
    <x v="0"/>
    <x v="30"/>
    <x v="3"/>
  </r>
  <r>
    <x v="313"/>
    <x v="0"/>
    <x v="0"/>
    <x v="0"/>
    <x v="306"/>
    <x v="3"/>
    <x v="3"/>
    <x v="1"/>
    <x v="0"/>
    <x v="10"/>
    <x v="20"/>
    <x v="0"/>
    <x v="276"/>
    <x v="0"/>
    <x v="35"/>
    <x v="4"/>
  </r>
  <r>
    <x v="314"/>
    <x v="0"/>
    <x v="0"/>
    <x v="0"/>
    <x v="307"/>
    <x v="0"/>
    <x v="2"/>
    <x v="2"/>
    <x v="0"/>
    <x v="8"/>
    <x v="6"/>
    <x v="0"/>
    <x v="277"/>
    <x v="1"/>
    <x v="41"/>
    <x v="1"/>
  </r>
  <r>
    <x v="315"/>
    <x v="0"/>
    <x v="0"/>
    <x v="0"/>
    <x v="308"/>
    <x v="5"/>
    <x v="3"/>
    <x v="2"/>
    <x v="1"/>
    <x v="6"/>
    <x v="33"/>
    <x v="0"/>
    <x v="162"/>
    <x v="3"/>
    <x v="6"/>
    <x v="3"/>
  </r>
  <r>
    <x v="316"/>
    <x v="0"/>
    <x v="0"/>
    <x v="0"/>
    <x v="309"/>
    <x v="1"/>
    <x v="1"/>
    <x v="0"/>
    <x v="0"/>
    <x v="7"/>
    <x v="30"/>
    <x v="0"/>
    <x v="278"/>
    <x v="4"/>
    <x v="41"/>
    <x v="2"/>
  </r>
  <r>
    <x v="317"/>
    <x v="0"/>
    <x v="0"/>
    <x v="0"/>
    <x v="310"/>
    <x v="4"/>
    <x v="2"/>
    <x v="0"/>
    <x v="3"/>
    <x v="8"/>
    <x v="31"/>
    <x v="0"/>
    <x v="279"/>
    <x v="2"/>
    <x v="31"/>
    <x v="3"/>
  </r>
  <r>
    <x v="318"/>
    <x v="0"/>
    <x v="0"/>
    <x v="0"/>
    <x v="311"/>
    <x v="4"/>
    <x v="3"/>
    <x v="2"/>
    <x v="2"/>
    <x v="11"/>
    <x v="19"/>
    <x v="0"/>
    <x v="180"/>
    <x v="2"/>
    <x v="31"/>
    <x v="1"/>
  </r>
  <r>
    <x v="319"/>
    <x v="0"/>
    <x v="1"/>
    <x v="1"/>
    <x v="312"/>
    <x v="2"/>
    <x v="4"/>
    <x v="1"/>
    <x v="3"/>
    <x v="5"/>
    <x v="8"/>
    <x v="2"/>
    <x v="280"/>
    <x v="4"/>
    <x v="9"/>
    <x v="2"/>
  </r>
  <r>
    <x v="320"/>
    <x v="0"/>
    <x v="0"/>
    <x v="0"/>
    <x v="313"/>
    <x v="1"/>
    <x v="4"/>
    <x v="2"/>
    <x v="1"/>
    <x v="2"/>
    <x v="22"/>
    <x v="0"/>
    <x v="281"/>
    <x v="0"/>
    <x v="17"/>
    <x v="3"/>
  </r>
  <r>
    <x v="321"/>
    <x v="0"/>
    <x v="0"/>
    <x v="0"/>
    <x v="314"/>
    <x v="6"/>
    <x v="0"/>
    <x v="2"/>
    <x v="1"/>
    <x v="5"/>
    <x v="34"/>
    <x v="0"/>
    <x v="120"/>
    <x v="2"/>
    <x v="39"/>
    <x v="1"/>
  </r>
  <r>
    <x v="322"/>
    <x v="0"/>
    <x v="0"/>
    <x v="0"/>
    <x v="315"/>
    <x v="6"/>
    <x v="0"/>
    <x v="2"/>
    <x v="0"/>
    <x v="2"/>
    <x v="23"/>
    <x v="0"/>
    <x v="245"/>
    <x v="0"/>
    <x v="41"/>
    <x v="3"/>
  </r>
  <r>
    <x v="323"/>
    <x v="0"/>
    <x v="0"/>
    <x v="0"/>
    <x v="316"/>
    <x v="1"/>
    <x v="4"/>
    <x v="3"/>
    <x v="0"/>
    <x v="4"/>
    <x v="11"/>
    <x v="0"/>
    <x v="282"/>
    <x v="3"/>
    <x v="33"/>
    <x v="0"/>
  </r>
  <r>
    <x v="324"/>
    <x v="0"/>
    <x v="0"/>
    <x v="0"/>
    <x v="317"/>
    <x v="5"/>
    <x v="2"/>
    <x v="3"/>
    <x v="1"/>
    <x v="11"/>
    <x v="29"/>
    <x v="0"/>
    <x v="125"/>
    <x v="2"/>
    <x v="26"/>
    <x v="4"/>
  </r>
  <r>
    <x v="325"/>
    <x v="0"/>
    <x v="0"/>
    <x v="0"/>
    <x v="318"/>
    <x v="6"/>
    <x v="2"/>
    <x v="3"/>
    <x v="3"/>
    <x v="8"/>
    <x v="47"/>
    <x v="0"/>
    <x v="283"/>
    <x v="2"/>
    <x v="2"/>
    <x v="3"/>
  </r>
  <r>
    <x v="326"/>
    <x v="0"/>
    <x v="0"/>
    <x v="0"/>
    <x v="319"/>
    <x v="1"/>
    <x v="5"/>
    <x v="3"/>
    <x v="2"/>
    <x v="4"/>
    <x v="29"/>
    <x v="0"/>
    <x v="284"/>
    <x v="2"/>
    <x v="7"/>
    <x v="2"/>
  </r>
  <r>
    <x v="327"/>
    <x v="0"/>
    <x v="1"/>
    <x v="2"/>
    <x v="320"/>
    <x v="2"/>
    <x v="0"/>
    <x v="1"/>
    <x v="2"/>
    <x v="11"/>
    <x v="8"/>
    <x v="0"/>
    <x v="285"/>
    <x v="4"/>
    <x v="9"/>
    <x v="3"/>
  </r>
  <r>
    <x v="328"/>
    <x v="0"/>
    <x v="0"/>
    <x v="0"/>
    <x v="321"/>
    <x v="5"/>
    <x v="1"/>
    <x v="0"/>
    <x v="0"/>
    <x v="8"/>
    <x v="5"/>
    <x v="0"/>
    <x v="286"/>
    <x v="1"/>
    <x v="1"/>
    <x v="0"/>
  </r>
  <r>
    <x v="329"/>
    <x v="0"/>
    <x v="1"/>
    <x v="1"/>
    <x v="322"/>
    <x v="1"/>
    <x v="1"/>
    <x v="3"/>
    <x v="3"/>
    <x v="8"/>
    <x v="8"/>
    <x v="3"/>
    <x v="116"/>
    <x v="4"/>
    <x v="9"/>
    <x v="1"/>
  </r>
  <r>
    <x v="330"/>
    <x v="0"/>
    <x v="0"/>
    <x v="0"/>
    <x v="323"/>
    <x v="7"/>
    <x v="3"/>
    <x v="0"/>
    <x v="4"/>
    <x v="9"/>
    <x v="25"/>
    <x v="0"/>
    <x v="287"/>
    <x v="1"/>
    <x v="30"/>
    <x v="4"/>
  </r>
  <r>
    <x v="331"/>
    <x v="0"/>
    <x v="0"/>
    <x v="0"/>
    <x v="324"/>
    <x v="3"/>
    <x v="2"/>
    <x v="3"/>
    <x v="0"/>
    <x v="0"/>
    <x v="0"/>
    <x v="0"/>
    <x v="288"/>
    <x v="0"/>
    <x v="8"/>
    <x v="1"/>
  </r>
  <r>
    <x v="332"/>
    <x v="0"/>
    <x v="1"/>
    <x v="3"/>
    <x v="325"/>
    <x v="1"/>
    <x v="5"/>
    <x v="0"/>
    <x v="3"/>
    <x v="0"/>
    <x v="8"/>
    <x v="1"/>
    <x v="289"/>
    <x v="0"/>
    <x v="9"/>
    <x v="2"/>
  </r>
  <r>
    <x v="333"/>
    <x v="0"/>
    <x v="0"/>
    <x v="0"/>
    <x v="326"/>
    <x v="7"/>
    <x v="4"/>
    <x v="1"/>
    <x v="3"/>
    <x v="2"/>
    <x v="17"/>
    <x v="0"/>
    <x v="290"/>
    <x v="4"/>
    <x v="23"/>
    <x v="1"/>
  </r>
  <r>
    <x v="334"/>
    <x v="0"/>
    <x v="1"/>
    <x v="2"/>
    <x v="327"/>
    <x v="5"/>
    <x v="4"/>
    <x v="2"/>
    <x v="0"/>
    <x v="0"/>
    <x v="8"/>
    <x v="0"/>
    <x v="291"/>
    <x v="2"/>
    <x v="9"/>
    <x v="3"/>
  </r>
  <r>
    <x v="335"/>
    <x v="0"/>
    <x v="0"/>
    <x v="0"/>
    <x v="328"/>
    <x v="0"/>
    <x v="2"/>
    <x v="3"/>
    <x v="1"/>
    <x v="11"/>
    <x v="4"/>
    <x v="0"/>
    <x v="292"/>
    <x v="2"/>
    <x v="28"/>
    <x v="1"/>
  </r>
  <r>
    <x v="336"/>
    <x v="0"/>
    <x v="0"/>
    <x v="0"/>
    <x v="329"/>
    <x v="0"/>
    <x v="4"/>
    <x v="3"/>
    <x v="0"/>
    <x v="11"/>
    <x v="33"/>
    <x v="0"/>
    <x v="293"/>
    <x v="1"/>
    <x v="28"/>
    <x v="0"/>
  </r>
  <r>
    <x v="337"/>
    <x v="0"/>
    <x v="0"/>
    <x v="0"/>
    <x v="330"/>
    <x v="4"/>
    <x v="5"/>
    <x v="0"/>
    <x v="0"/>
    <x v="5"/>
    <x v="17"/>
    <x v="0"/>
    <x v="99"/>
    <x v="3"/>
    <x v="5"/>
    <x v="3"/>
  </r>
  <r>
    <x v="338"/>
    <x v="0"/>
    <x v="0"/>
    <x v="0"/>
    <x v="331"/>
    <x v="1"/>
    <x v="5"/>
    <x v="0"/>
    <x v="1"/>
    <x v="1"/>
    <x v="34"/>
    <x v="0"/>
    <x v="294"/>
    <x v="0"/>
    <x v="4"/>
    <x v="1"/>
  </r>
  <r>
    <x v="339"/>
    <x v="0"/>
    <x v="0"/>
    <x v="0"/>
    <x v="332"/>
    <x v="7"/>
    <x v="0"/>
    <x v="0"/>
    <x v="4"/>
    <x v="3"/>
    <x v="39"/>
    <x v="0"/>
    <x v="295"/>
    <x v="2"/>
    <x v="38"/>
    <x v="1"/>
  </r>
  <r>
    <x v="340"/>
    <x v="0"/>
    <x v="0"/>
    <x v="0"/>
    <x v="333"/>
    <x v="0"/>
    <x v="0"/>
    <x v="1"/>
    <x v="1"/>
    <x v="7"/>
    <x v="9"/>
    <x v="0"/>
    <x v="180"/>
    <x v="0"/>
    <x v="39"/>
    <x v="1"/>
  </r>
  <r>
    <x v="341"/>
    <x v="0"/>
    <x v="0"/>
    <x v="0"/>
    <x v="334"/>
    <x v="0"/>
    <x v="2"/>
    <x v="2"/>
    <x v="1"/>
    <x v="9"/>
    <x v="44"/>
    <x v="0"/>
    <x v="296"/>
    <x v="2"/>
    <x v="13"/>
    <x v="2"/>
  </r>
  <r>
    <x v="342"/>
    <x v="0"/>
    <x v="1"/>
    <x v="1"/>
    <x v="335"/>
    <x v="7"/>
    <x v="2"/>
    <x v="2"/>
    <x v="0"/>
    <x v="0"/>
    <x v="8"/>
    <x v="2"/>
    <x v="112"/>
    <x v="0"/>
    <x v="9"/>
    <x v="0"/>
  </r>
  <r>
    <x v="343"/>
    <x v="0"/>
    <x v="0"/>
    <x v="0"/>
    <x v="336"/>
    <x v="6"/>
    <x v="2"/>
    <x v="3"/>
    <x v="4"/>
    <x v="8"/>
    <x v="26"/>
    <x v="0"/>
    <x v="297"/>
    <x v="4"/>
    <x v="4"/>
    <x v="4"/>
  </r>
  <r>
    <x v="344"/>
    <x v="0"/>
    <x v="0"/>
    <x v="0"/>
    <x v="337"/>
    <x v="7"/>
    <x v="0"/>
    <x v="3"/>
    <x v="4"/>
    <x v="2"/>
    <x v="12"/>
    <x v="0"/>
    <x v="298"/>
    <x v="4"/>
    <x v="23"/>
    <x v="2"/>
  </r>
  <r>
    <x v="345"/>
    <x v="0"/>
    <x v="1"/>
    <x v="3"/>
    <x v="338"/>
    <x v="1"/>
    <x v="1"/>
    <x v="1"/>
    <x v="3"/>
    <x v="1"/>
    <x v="8"/>
    <x v="1"/>
    <x v="299"/>
    <x v="0"/>
    <x v="9"/>
    <x v="0"/>
  </r>
  <r>
    <x v="346"/>
    <x v="0"/>
    <x v="1"/>
    <x v="2"/>
    <x v="339"/>
    <x v="5"/>
    <x v="2"/>
    <x v="2"/>
    <x v="3"/>
    <x v="11"/>
    <x v="8"/>
    <x v="0"/>
    <x v="300"/>
    <x v="1"/>
    <x v="9"/>
    <x v="2"/>
  </r>
  <r>
    <x v="347"/>
    <x v="0"/>
    <x v="0"/>
    <x v="0"/>
    <x v="340"/>
    <x v="5"/>
    <x v="2"/>
    <x v="1"/>
    <x v="3"/>
    <x v="2"/>
    <x v="26"/>
    <x v="0"/>
    <x v="301"/>
    <x v="2"/>
    <x v="6"/>
    <x v="4"/>
  </r>
  <r>
    <x v="348"/>
    <x v="0"/>
    <x v="0"/>
    <x v="0"/>
    <x v="341"/>
    <x v="1"/>
    <x v="1"/>
    <x v="0"/>
    <x v="0"/>
    <x v="9"/>
    <x v="35"/>
    <x v="0"/>
    <x v="302"/>
    <x v="0"/>
    <x v="31"/>
    <x v="4"/>
  </r>
  <r>
    <x v="349"/>
    <x v="0"/>
    <x v="0"/>
    <x v="0"/>
    <x v="342"/>
    <x v="3"/>
    <x v="1"/>
    <x v="0"/>
    <x v="3"/>
    <x v="9"/>
    <x v="44"/>
    <x v="0"/>
    <x v="183"/>
    <x v="1"/>
    <x v="28"/>
    <x v="1"/>
  </r>
  <r>
    <x v="350"/>
    <x v="0"/>
    <x v="0"/>
    <x v="0"/>
    <x v="271"/>
    <x v="7"/>
    <x v="4"/>
    <x v="0"/>
    <x v="2"/>
    <x v="6"/>
    <x v="24"/>
    <x v="0"/>
    <x v="184"/>
    <x v="2"/>
    <x v="0"/>
    <x v="0"/>
  </r>
  <r>
    <x v="351"/>
    <x v="0"/>
    <x v="0"/>
    <x v="0"/>
    <x v="343"/>
    <x v="1"/>
    <x v="0"/>
    <x v="3"/>
    <x v="3"/>
    <x v="0"/>
    <x v="35"/>
    <x v="0"/>
    <x v="303"/>
    <x v="1"/>
    <x v="2"/>
    <x v="2"/>
  </r>
  <r>
    <x v="352"/>
    <x v="0"/>
    <x v="0"/>
    <x v="0"/>
    <x v="9"/>
    <x v="2"/>
    <x v="2"/>
    <x v="3"/>
    <x v="0"/>
    <x v="0"/>
    <x v="7"/>
    <x v="0"/>
    <x v="304"/>
    <x v="2"/>
    <x v="8"/>
    <x v="3"/>
  </r>
  <r>
    <x v="353"/>
    <x v="0"/>
    <x v="0"/>
    <x v="0"/>
    <x v="344"/>
    <x v="5"/>
    <x v="1"/>
    <x v="0"/>
    <x v="0"/>
    <x v="6"/>
    <x v="12"/>
    <x v="0"/>
    <x v="200"/>
    <x v="0"/>
    <x v="25"/>
    <x v="2"/>
  </r>
  <r>
    <x v="354"/>
    <x v="0"/>
    <x v="1"/>
    <x v="2"/>
    <x v="345"/>
    <x v="6"/>
    <x v="5"/>
    <x v="3"/>
    <x v="1"/>
    <x v="5"/>
    <x v="8"/>
    <x v="0"/>
    <x v="305"/>
    <x v="2"/>
    <x v="9"/>
    <x v="3"/>
  </r>
  <r>
    <x v="355"/>
    <x v="0"/>
    <x v="0"/>
    <x v="0"/>
    <x v="346"/>
    <x v="6"/>
    <x v="3"/>
    <x v="2"/>
    <x v="0"/>
    <x v="6"/>
    <x v="13"/>
    <x v="0"/>
    <x v="306"/>
    <x v="3"/>
    <x v="27"/>
    <x v="3"/>
  </r>
  <r>
    <x v="356"/>
    <x v="0"/>
    <x v="0"/>
    <x v="0"/>
    <x v="347"/>
    <x v="7"/>
    <x v="2"/>
    <x v="1"/>
    <x v="1"/>
    <x v="5"/>
    <x v="29"/>
    <x v="0"/>
    <x v="307"/>
    <x v="3"/>
    <x v="26"/>
    <x v="3"/>
  </r>
  <r>
    <x v="357"/>
    <x v="0"/>
    <x v="0"/>
    <x v="0"/>
    <x v="348"/>
    <x v="6"/>
    <x v="5"/>
    <x v="3"/>
    <x v="0"/>
    <x v="11"/>
    <x v="9"/>
    <x v="0"/>
    <x v="308"/>
    <x v="2"/>
    <x v="17"/>
    <x v="0"/>
  </r>
  <r>
    <x v="358"/>
    <x v="0"/>
    <x v="0"/>
    <x v="0"/>
    <x v="349"/>
    <x v="0"/>
    <x v="5"/>
    <x v="2"/>
    <x v="2"/>
    <x v="6"/>
    <x v="6"/>
    <x v="0"/>
    <x v="309"/>
    <x v="2"/>
    <x v="23"/>
    <x v="0"/>
  </r>
  <r>
    <x v="359"/>
    <x v="0"/>
    <x v="0"/>
    <x v="0"/>
    <x v="350"/>
    <x v="5"/>
    <x v="2"/>
    <x v="0"/>
    <x v="2"/>
    <x v="11"/>
    <x v="28"/>
    <x v="0"/>
    <x v="56"/>
    <x v="2"/>
    <x v="17"/>
    <x v="2"/>
  </r>
  <r>
    <x v="360"/>
    <x v="0"/>
    <x v="0"/>
    <x v="0"/>
    <x v="351"/>
    <x v="2"/>
    <x v="1"/>
    <x v="1"/>
    <x v="4"/>
    <x v="7"/>
    <x v="43"/>
    <x v="0"/>
    <x v="179"/>
    <x v="4"/>
    <x v="36"/>
    <x v="2"/>
  </r>
  <r>
    <x v="361"/>
    <x v="0"/>
    <x v="0"/>
    <x v="0"/>
    <x v="124"/>
    <x v="7"/>
    <x v="2"/>
    <x v="2"/>
    <x v="3"/>
    <x v="6"/>
    <x v="18"/>
    <x v="0"/>
    <x v="310"/>
    <x v="4"/>
    <x v="7"/>
    <x v="3"/>
  </r>
  <r>
    <x v="362"/>
    <x v="0"/>
    <x v="1"/>
    <x v="2"/>
    <x v="352"/>
    <x v="6"/>
    <x v="2"/>
    <x v="0"/>
    <x v="0"/>
    <x v="9"/>
    <x v="8"/>
    <x v="0"/>
    <x v="311"/>
    <x v="1"/>
    <x v="9"/>
    <x v="2"/>
  </r>
  <r>
    <x v="363"/>
    <x v="0"/>
    <x v="0"/>
    <x v="0"/>
    <x v="353"/>
    <x v="7"/>
    <x v="1"/>
    <x v="0"/>
    <x v="0"/>
    <x v="11"/>
    <x v="32"/>
    <x v="0"/>
    <x v="60"/>
    <x v="1"/>
    <x v="21"/>
    <x v="0"/>
  </r>
  <r>
    <x v="364"/>
    <x v="0"/>
    <x v="0"/>
    <x v="0"/>
    <x v="354"/>
    <x v="6"/>
    <x v="5"/>
    <x v="2"/>
    <x v="2"/>
    <x v="9"/>
    <x v="12"/>
    <x v="0"/>
    <x v="312"/>
    <x v="2"/>
    <x v="36"/>
    <x v="4"/>
  </r>
  <r>
    <x v="365"/>
    <x v="0"/>
    <x v="1"/>
    <x v="3"/>
    <x v="355"/>
    <x v="6"/>
    <x v="1"/>
    <x v="1"/>
    <x v="2"/>
    <x v="9"/>
    <x v="8"/>
    <x v="2"/>
    <x v="313"/>
    <x v="4"/>
    <x v="9"/>
    <x v="0"/>
  </r>
  <r>
    <x v="366"/>
    <x v="0"/>
    <x v="1"/>
    <x v="2"/>
    <x v="356"/>
    <x v="5"/>
    <x v="1"/>
    <x v="2"/>
    <x v="3"/>
    <x v="9"/>
    <x v="8"/>
    <x v="0"/>
    <x v="120"/>
    <x v="2"/>
    <x v="9"/>
    <x v="0"/>
  </r>
  <r>
    <x v="367"/>
    <x v="0"/>
    <x v="0"/>
    <x v="0"/>
    <x v="357"/>
    <x v="7"/>
    <x v="3"/>
    <x v="0"/>
    <x v="1"/>
    <x v="7"/>
    <x v="34"/>
    <x v="0"/>
    <x v="202"/>
    <x v="1"/>
    <x v="22"/>
    <x v="4"/>
  </r>
  <r>
    <x v="368"/>
    <x v="0"/>
    <x v="0"/>
    <x v="0"/>
    <x v="358"/>
    <x v="0"/>
    <x v="4"/>
    <x v="3"/>
    <x v="4"/>
    <x v="6"/>
    <x v="31"/>
    <x v="0"/>
    <x v="314"/>
    <x v="3"/>
    <x v="32"/>
    <x v="3"/>
  </r>
  <r>
    <x v="369"/>
    <x v="0"/>
    <x v="0"/>
    <x v="0"/>
    <x v="359"/>
    <x v="0"/>
    <x v="5"/>
    <x v="0"/>
    <x v="2"/>
    <x v="7"/>
    <x v="41"/>
    <x v="0"/>
    <x v="287"/>
    <x v="3"/>
    <x v="20"/>
    <x v="3"/>
  </r>
  <r>
    <x v="370"/>
    <x v="0"/>
    <x v="0"/>
    <x v="0"/>
    <x v="360"/>
    <x v="6"/>
    <x v="5"/>
    <x v="2"/>
    <x v="4"/>
    <x v="8"/>
    <x v="26"/>
    <x v="0"/>
    <x v="122"/>
    <x v="3"/>
    <x v="11"/>
    <x v="0"/>
  </r>
  <r>
    <x v="371"/>
    <x v="0"/>
    <x v="0"/>
    <x v="0"/>
    <x v="361"/>
    <x v="7"/>
    <x v="0"/>
    <x v="1"/>
    <x v="0"/>
    <x v="9"/>
    <x v="48"/>
    <x v="0"/>
    <x v="57"/>
    <x v="0"/>
    <x v="37"/>
    <x v="4"/>
  </r>
  <r>
    <x v="372"/>
    <x v="0"/>
    <x v="1"/>
    <x v="3"/>
    <x v="362"/>
    <x v="6"/>
    <x v="4"/>
    <x v="3"/>
    <x v="3"/>
    <x v="5"/>
    <x v="8"/>
    <x v="3"/>
    <x v="315"/>
    <x v="3"/>
    <x v="9"/>
    <x v="2"/>
  </r>
  <r>
    <x v="373"/>
    <x v="0"/>
    <x v="0"/>
    <x v="0"/>
    <x v="363"/>
    <x v="4"/>
    <x v="5"/>
    <x v="1"/>
    <x v="4"/>
    <x v="4"/>
    <x v="39"/>
    <x v="0"/>
    <x v="168"/>
    <x v="1"/>
    <x v="14"/>
    <x v="3"/>
  </r>
  <r>
    <x v="374"/>
    <x v="0"/>
    <x v="0"/>
    <x v="0"/>
    <x v="364"/>
    <x v="2"/>
    <x v="3"/>
    <x v="1"/>
    <x v="1"/>
    <x v="0"/>
    <x v="35"/>
    <x v="0"/>
    <x v="261"/>
    <x v="2"/>
    <x v="26"/>
    <x v="1"/>
  </r>
  <r>
    <x v="375"/>
    <x v="0"/>
    <x v="0"/>
    <x v="0"/>
    <x v="365"/>
    <x v="4"/>
    <x v="3"/>
    <x v="3"/>
    <x v="4"/>
    <x v="9"/>
    <x v="19"/>
    <x v="0"/>
    <x v="315"/>
    <x v="2"/>
    <x v="7"/>
    <x v="3"/>
  </r>
  <r>
    <x v="376"/>
    <x v="0"/>
    <x v="0"/>
    <x v="0"/>
    <x v="366"/>
    <x v="0"/>
    <x v="5"/>
    <x v="0"/>
    <x v="1"/>
    <x v="10"/>
    <x v="12"/>
    <x v="0"/>
    <x v="316"/>
    <x v="3"/>
    <x v="12"/>
    <x v="3"/>
  </r>
  <r>
    <x v="377"/>
    <x v="0"/>
    <x v="0"/>
    <x v="0"/>
    <x v="367"/>
    <x v="6"/>
    <x v="3"/>
    <x v="2"/>
    <x v="1"/>
    <x v="4"/>
    <x v="20"/>
    <x v="0"/>
    <x v="226"/>
    <x v="2"/>
    <x v="13"/>
    <x v="3"/>
  </r>
  <r>
    <x v="378"/>
    <x v="0"/>
    <x v="0"/>
    <x v="0"/>
    <x v="368"/>
    <x v="3"/>
    <x v="4"/>
    <x v="1"/>
    <x v="0"/>
    <x v="10"/>
    <x v="18"/>
    <x v="0"/>
    <x v="317"/>
    <x v="3"/>
    <x v="39"/>
    <x v="1"/>
  </r>
  <r>
    <x v="379"/>
    <x v="0"/>
    <x v="0"/>
    <x v="0"/>
    <x v="339"/>
    <x v="5"/>
    <x v="1"/>
    <x v="1"/>
    <x v="0"/>
    <x v="8"/>
    <x v="35"/>
    <x v="0"/>
    <x v="318"/>
    <x v="4"/>
    <x v="23"/>
    <x v="0"/>
  </r>
  <r>
    <x v="380"/>
    <x v="0"/>
    <x v="0"/>
    <x v="0"/>
    <x v="369"/>
    <x v="4"/>
    <x v="1"/>
    <x v="1"/>
    <x v="2"/>
    <x v="11"/>
    <x v="28"/>
    <x v="0"/>
    <x v="319"/>
    <x v="1"/>
    <x v="4"/>
    <x v="1"/>
  </r>
  <r>
    <x v="381"/>
    <x v="0"/>
    <x v="1"/>
    <x v="3"/>
    <x v="370"/>
    <x v="0"/>
    <x v="3"/>
    <x v="0"/>
    <x v="2"/>
    <x v="0"/>
    <x v="8"/>
    <x v="0"/>
    <x v="251"/>
    <x v="4"/>
    <x v="9"/>
    <x v="0"/>
  </r>
  <r>
    <x v="382"/>
    <x v="0"/>
    <x v="0"/>
    <x v="0"/>
    <x v="74"/>
    <x v="3"/>
    <x v="4"/>
    <x v="1"/>
    <x v="4"/>
    <x v="11"/>
    <x v="45"/>
    <x v="0"/>
    <x v="211"/>
    <x v="3"/>
    <x v="16"/>
    <x v="4"/>
  </r>
  <r>
    <x v="383"/>
    <x v="0"/>
    <x v="0"/>
    <x v="0"/>
    <x v="371"/>
    <x v="6"/>
    <x v="4"/>
    <x v="3"/>
    <x v="0"/>
    <x v="2"/>
    <x v="16"/>
    <x v="0"/>
    <x v="142"/>
    <x v="0"/>
    <x v="10"/>
    <x v="3"/>
  </r>
  <r>
    <x v="384"/>
    <x v="0"/>
    <x v="0"/>
    <x v="0"/>
    <x v="372"/>
    <x v="3"/>
    <x v="0"/>
    <x v="1"/>
    <x v="0"/>
    <x v="3"/>
    <x v="34"/>
    <x v="0"/>
    <x v="320"/>
    <x v="3"/>
    <x v="20"/>
    <x v="1"/>
  </r>
  <r>
    <x v="385"/>
    <x v="0"/>
    <x v="1"/>
    <x v="3"/>
    <x v="373"/>
    <x v="6"/>
    <x v="1"/>
    <x v="2"/>
    <x v="4"/>
    <x v="5"/>
    <x v="8"/>
    <x v="2"/>
    <x v="29"/>
    <x v="4"/>
    <x v="9"/>
    <x v="0"/>
  </r>
  <r>
    <x v="386"/>
    <x v="0"/>
    <x v="0"/>
    <x v="0"/>
    <x v="374"/>
    <x v="7"/>
    <x v="4"/>
    <x v="3"/>
    <x v="1"/>
    <x v="8"/>
    <x v="17"/>
    <x v="0"/>
    <x v="321"/>
    <x v="4"/>
    <x v="32"/>
    <x v="0"/>
  </r>
  <r>
    <x v="387"/>
    <x v="0"/>
    <x v="0"/>
    <x v="0"/>
    <x v="375"/>
    <x v="5"/>
    <x v="4"/>
    <x v="3"/>
    <x v="4"/>
    <x v="4"/>
    <x v="4"/>
    <x v="0"/>
    <x v="322"/>
    <x v="1"/>
    <x v="7"/>
    <x v="0"/>
  </r>
  <r>
    <x v="388"/>
    <x v="0"/>
    <x v="0"/>
    <x v="0"/>
    <x v="376"/>
    <x v="1"/>
    <x v="0"/>
    <x v="2"/>
    <x v="1"/>
    <x v="8"/>
    <x v="25"/>
    <x v="0"/>
    <x v="233"/>
    <x v="3"/>
    <x v="5"/>
    <x v="1"/>
  </r>
  <r>
    <x v="389"/>
    <x v="0"/>
    <x v="1"/>
    <x v="1"/>
    <x v="377"/>
    <x v="7"/>
    <x v="5"/>
    <x v="1"/>
    <x v="2"/>
    <x v="11"/>
    <x v="8"/>
    <x v="1"/>
    <x v="300"/>
    <x v="0"/>
    <x v="9"/>
    <x v="4"/>
  </r>
  <r>
    <x v="390"/>
    <x v="0"/>
    <x v="0"/>
    <x v="0"/>
    <x v="378"/>
    <x v="3"/>
    <x v="3"/>
    <x v="0"/>
    <x v="3"/>
    <x v="5"/>
    <x v="28"/>
    <x v="0"/>
    <x v="77"/>
    <x v="2"/>
    <x v="8"/>
    <x v="3"/>
  </r>
  <r>
    <x v="391"/>
    <x v="0"/>
    <x v="1"/>
    <x v="3"/>
    <x v="379"/>
    <x v="7"/>
    <x v="0"/>
    <x v="2"/>
    <x v="2"/>
    <x v="10"/>
    <x v="8"/>
    <x v="2"/>
    <x v="323"/>
    <x v="3"/>
    <x v="9"/>
    <x v="2"/>
  </r>
  <r>
    <x v="392"/>
    <x v="0"/>
    <x v="0"/>
    <x v="0"/>
    <x v="380"/>
    <x v="5"/>
    <x v="1"/>
    <x v="1"/>
    <x v="1"/>
    <x v="3"/>
    <x v="21"/>
    <x v="0"/>
    <x v="324"/>
    <x v="0"/>
    <x v="4"/>
    <x v="0"/>
  </r>
  <r>
    <x v="393"/>
    <x v="0"/>
    <x v="0"/>
    <x v="0"/>
    <x v="381"/>
    <x v="4"/>
    <x v="0"/>
    <x v="2"/>
    <x v="2"/>
    <x v="2"/>
    <x v="23"/>
    <x v="0"/>
    <x v="130"/>
    <x v="1"/>
    <x v="4"/>
    <x v="1"/>
  </r>
  <r>
    <x v="394"/>
    <x v="0"/>
    <x v="0"/>
    <x v="0"/>
    <x v="382"/>
    <x v="4"/>
    <x v="0"/>
    <x v="2"/>
    <x v="4"/>
    <x v="5"/>
    <x v="13"/>
    <x v="0"/>
    <x v="325"/>
    <x v="2"/>
    <x v="6"/>
    <x v="4"/>
  </r>
  <r>
    <x v="395"/>
    <x v="0"/>
    <x v="0"/>
    <x v="0"/>
    <x v="29"/>
    <x v="7"/>
    <x v="1"/>
    <x v="0"/>
    <x v="1"/>
    <x v="0"/>
    <x v="1"/>
    <x v="0"/>
    <x v="326"/>
    <x v="4"/>
    <x v="25"/>
    <x v="2"/>
  </r>
  <r>
    <x v="396"/>
    <x v="0"/>
    <x v="1"/>
    <x v="2"/>
    <x v="190"/>
    <x v="0"/>
    <x v="3"/>
    <x v="2"/>
    <x v="0"/>
    <x v="7"/>
    <x v="8"/>
    <x v="0"/>
    <x v="327"/>
    <x v="3"/>
    <x v="9"/>
    <x v="4"/>
  </r>
  <r>
    <x v="397"/>
    <x v="0"/>
    <x v="0"/>
    <x v="0"/>
    <x v="383"/>
    <x v="5"/>
    <x v="2"/>
    <x v="1"/>
    <x v="2"/>
    <x v="5"/>
    <x v="46"/>
    <x v="0"/>
    <x v="328"/>
    <x v="1"/>
    <x v="8"/>
    <x v="3"/>
  </r>
  <r>
    <x v="398"/>
    <x v="0"/>
    <x v="0"/>
    <x v="0"/>
    <x v="384"/>
    <x v="1"/>
    <x v="1"/>
    <x v="3"/>
    <x v="3"/>
    <x v="1"/>
    <x v="22"/>
    <x v="0"/>
    <x v="329"/>
    <x v="1"/>
    <x v="7"/>
    <x v="1"/>
  </r>
  <r>
    <x v="399"/>
    <x v="0"/>
    <x v="0"/>
    <x v="0"/>
    <x v="385"/>
    <x v="1"/>
    <x v="1"/>
    <x v="0"/>
    <x v="0"/>
    <x v="5"/>
    <x v="20"/>
    <x v="0"/>
    <x v="330"/>
    <x v="2"/>
    <x v="5"/>
    <x v="0"/>
  </r>
  <r>
    <x v="400"/>
    <x v="0"/>
    <x v="0"/>
    <x v="0"/>
    <x v="386"/>
    <x v="5"/>
    <x v="4"/>
    <x v="2"/>
    <x v="2"/>
    <x v="10"/>
    <x v="29"/>
    <x v="0"/>
    <x v="89"/>
    <x v="4"/>
    <x v="11"/>
    <x v="1"/>
  </r>
  <r>
    <x v="401"/>
    <x v="0"/>
    <x v="0"/>
    <x v="0"/>
    <x v="387"/>
    <x v="0"/>
    <x v="5"/>
    <x v="3"/>
    <x v="3"/>
    <x v="3"/>
    <x v="24"/>
    <x v="0"/>
    <x v="331"/>
    <x v="1"/>
    <x v="22"/>
    <x v="4"/>
  </r>
  <r>
    <x v="402"/>
    <x v="0"/>
    <x v="1"/>
    <x v="1"/>
    <x v="388"/>
    <x v="4"/>
    <x v="4"/>
    <x v="0"/>
    <x v="3"/>
    <x v="0"/>
    <x v="8"/>
    <x v="2"/>
    <x v="332"/>
    <x v="2"/>
    <x v="9"/>
    <x v="1"/>
  </r>
  <r>
    <x v="403"/>
    <x v="0"/>
    <x v="0"/>
    <x v="0"/>
    <x v="389"/>
    <x v="0"/>
    <x v="4"/>
    <x v="2"/>
    <x v="3"/>
    <x v="5"/>
    <x v="26"/>
    <x v="0"/>
    <x v="333"/>
    <x v="2"/>
    <x v="29"/>
    <x v="0"/>
  </r>
  <r>
    <x v="404"/>
    <x v="0"/>
    <x v="0"/>
    <x v="0"/>
    <x v="390"/>
    <x v="5"/>
    <x v="4"/>
    <x v="1"/>
    <x v="2"/>
    <x v="4"/>
    <x v="18"/>
    <x v="0"/>
    <x v="334"/>
    <x v="2"/>
    <x v="26"/>
    <x v="1"/>
  </r>
  <r>
    <x v="405"/>
    <x v="0"/>
    <x v="0"/>
    <x v="0"/>
    <x v="391"/>
    <x v="6"/>
    <x v="0"/>
    <x v="2"/>
    <x v="2"/>
    <x v="10"/>
    <x v="1"/>
    <x v="0"/>
    <x v="335"/>
    <x v="3"/>
    <x v="12"/>
    <x v="2"/>
  </r>
  <r>
    <x v="406"/>
    <x v="0"/>
    <x v="0"/>
    <x v="0"/>
    <x v="392"/>
    <x v="6"/>
    <x v="0"/>
    <x v="3"/>
    <x v="2"/>
    <x v="1"/>
    <x v="30"/>
    <x v="0"/>
    <x v="160"/>
    <x v="2"/>
    <x v="0"/>
    <x v="3"/>
  </r>
  <r>
    <x v="407"/>
    <x v="0"/>
    <x v="0"/>
    <x v="0"/>
    <x v="393"/>
    <x v="4"/>
    <x v="0"/>
    <x v="0"/>
    <x v="1"/>
    <x v="10"/>
    <x v="27"/>
    <x v="0"/>
    <x v="336"/>
    <x v="3"/>
    <x v="12"/>
    <x v="4"/>
  </r>
  <r>
    <x v="408"/>
    <x v="0"/>
    <x v="0"/>
    <x v="0"/>
    <x v="394"/>
    <x v="3"/>
    <x v="3"/>
    <x v="3"/>
    <x v="3"/>
    <x v="4"/>
    <x v="48"/>
    <x v="0"/>
    <x v="37"/>
    <x v="4"/>
    <x v="38"/>
    <x v="2"/>
  </r>
  <r>
    <x v="409"/>
    <x v="0"/>
    <x v="0"/>
    <x v="0"/>
    <x v="395"/>
    <x v="1"/>
    <x v="0"/>
    <x v="0"/>
    <x v="1"/>
    <x v="7"/>
    <x v="17"/>
    <x v="0"/>
    <x v="191"/>
    <x v="1"/>
    <x v="35"/>
    <x v="2"/>
  </r>
  <r>
    <x v="410"/>
    <x v="0"/>
    <x v="0"/>
    <x v="0"/>
    <x v="396"/>
    <x v="4"/>
    <x v="3"/>
    <x v="0"/>
    <x v="0"/>
    <x v="10"/>
    <x v="21"/>
    <x v="0"/>
    <x v="337"/>
    <x v="3"/>
    <x v="14"/>
    <x v="3"/>
  </r>
  <r>
    <x v="411"/>
    <x v="0"/>
    <x v="0"/>
    <x v="0"/>
    <x v="397"/>
    <x v="2"/>
    <x v="2"/>
    <x v="1"/>
    <x v="4"/>
    <x v="8"/>
    <x v="32"/>
    <x v="0"/>
    <x v="112"/>
    <x v="4"/>
    <x v="41"/>
    <x v="4"/>
  </r>
  <r>
    <x v="412"/>
    <x v="0"/>
    <x v="0"/>
    <x v="0"/>
    <x v="398"/>
    <x v="3"/>
    <x v="0"/>
    <x v="0"/>
    <x v="0"/>
    <x v="7"/>
    <x v="0"/>
    <x v="0"/>
    <x v="338"/>
    <x v="4"/>
    <x v="33"/>
    <x v="3"/>
  </r>
  <r>
    <x v="413"/>
    <x v="0"/>
    <x v="0"/>
    <x v="0"/>
    <x v="399"/>
    <x v="4"/>
    <x v="2"/>
    <x v="3"/>
    <x v="2"/>
    <x v="3"/>
    <x v="27"/>
    <x v="0"/>
    <x v="284"/>
    <x v="3"/>
    <x v="35"/>
    <x v="4"/>
  </r>
  <r>
    <x v="414"/>
    <x v="0"/>
    <x v="0"/>
    <x v="0"/>
    <x v="400"/>
    <x v="4"/>
    <x v="4"/>
    <x v="0"/>
    <x v="2"/>
    <x v="5"/>
    <x v="32"/>
    <x v="0"/>
    <x v="339"/>
    <x v="2"/>
    <x v="2"/>
    <x v="4"/>
  </r>
  <r>
    <x v="415"/>
    <x v="0"/>
    <x v="0"/>
    <x v="0"/>
    <x v="401"/>
    <x v="1"/>
    <x v="0"/>
    <x v="3"/>
    <x v="4"/>
    <x v="11"/>
    <x v="47"/>
    <x v="0"/>
    <x v="162"/>
    <x v="1"/>
    <x v="26"/>
    <x v="2"/>
  </r>
  <r>
    <x v="416"/>
    <x v="0"/>
    <x v="0"/>
    <x v="0"/>
    <x v="402"/>
    <x v="6"/>
    <x v="0"/>
    <x v="0"/>
    <x v="2"/>
    <x v="11"/>
    <x v="0"/>
    <x v="0"/>
    <x v="340"/>
    <x v="1"/>
    <x v="41"/>
    <x v="2"/>
  </r>
  <r>
    <x v="417"/>
    <x v="0"/>
    <x v="0"/>
    <x v="0"/>
    <x v="403"/>
    <x v="6"/>
    <x v="3"/>
    <x v="3"/>
    <x v="4"/>
    <x v="7"/>
    <x v="28"/>
    <x v="0"/>
    <x v="341"/>
    <x v="1"/>
    <x v="36"/>
    <x v="0"/>
  </r>
  <r>
    <x v="418"/>
    <x v="0"/>
    <x v="0"/>
    <x v="0"/>
    <x v="404"/>
    <x v="3"/>
    <x v="4"/>
    <x v="3"/>
    <x v="1"/>
    <x v="9"/>
    <x v="16"/>
    <x v="0"/>
    <x v="342"/>
    <x v="1"/>
    <x v="13"/>
    <x v="1"/>
  </r>
  <r>
    <x v="419"/>
    <x v="0"/>
    <x v="0"/>
    <x v="0"/>
    <x v="405"/>
    <x v="2"/>
    <x v="3"/>
    <x v="3"/>
    <x v="0"/>
    <x v="4"/>
    <x v="11"/>
    <x v="0"/>
    <x v="75"/>
    <x v="3"/>
    <x v="1"/>
    <x v="0"/>
  </r>
  <r>
    <x v="420"/>
    <x v="0"/>
    <x v="0"/>
    <x v="0"/>
    <x v="406"/>
    <x v="5"/>
    <x v="4"/>
    <x v="2"/>
    <x v="0"/>
    <x v="1"/>
    <x v="33"/>
    <x v="0"/>
    <x v="284"/>
    <x v="2"/>
    <x v="36"/>
    <x v="1"/>
  </r>
  <r>
    <x v="421"/>
    <x v="0"/>
    <x v="0"/>
    <x v="0"/>
    <x v="407"/>
    <x v="0"/>
    <x v="1"/>
    <x v="2"/>
    <x v="2"/>
    <x v="5"/>
    <x v="7"/>
    <x v="0"/>
    <x v="343"/>
    <x v="3"/>
    <x v="20"/>
    <x v="3"/>
  </r>
  <r>
    <x v="422"/>
    <x v="0"/>
    <x v="0"/>
    <x v="0"/>
    <x v="408"/>
    <x v="3"/>
    <x v="2"/>
    <x v="0"/>
    <x v="1"/>
    <x v="9"/>
    <x v="30"/>
    <x v="0"/>
    <x v="235"/>
    <x v="0"/>
    <x v="0"/>
    <x v="3"/>
  </r>
  <r>
    <x v="423"/>
    <x v="0"/>
    <x v="0"/>
    <x v="0"/>
    <x v="409"/>
    <x v="1"/>
    <x v="2"/>
    <x v="1"/>
    <x v="4"/>
    <x v="6"/>
    <x v="12"/>
    <x v="0"/>
    <x v="344"/>
    <x v="4"/>
    <x v="24"/>
    <x v="4"/>
  </r>
  <r>
    <x v="424"/>
    <x v="0"/>
    <x v="1"/>
    <x v="2"/>
    <x v="410"/>
    <x v="1"/>
    <x v="3"/>
    <x v="3"/>
    <x v="0"/>
    <x v="10"/>
    <x v="8"/>
    <x v="0"/>
    <x v="345"/>
    <x v="1"/>
    <x v="9"/>
    <x v="0"/>
  </r>
  <r>
    <x v="425"/>
    <x v="0"/>
    <x v="0"/>
    <x v="0"/>
    <x v="411"/>
    <x v="7"/>
    <x v="5"/>
    <x v="2"/>
    <x v="2"/>
    <x v="7"/>
    <x v="13"/>
    <x v="0"/>
    <x v="341"/>
    <x v="2"/>
    <x v="8"/>
    <x v="4"/>
  </r>
  <r>
    <x v="426"/>
    <x v="0"/>
    <x v="0"/>
    <x v="0"/>
    <x v="412"/>
    <x v="3"/>
    <x v="3"/>
    <x v="1"/>
    <x v="4"/>
    <x v="3"/>
    <x v="25"/>
    <x v="0"/>
    <x v="346"/>
    <x v="2"/>
    <x v="27"/>
    <x v="4"/>
  </r>
  <r>
    <x v="427"/>
    <x v="0"/>
    <x v="0"/>
    <x v="0"/>
    <x v="413"/>
    <x v="7"/>
    <x v="4"/>
    <x v="3"/>
    <x v="1"/>
    <x v="9"/>
    <x v="9"/>
    <x v="0"/>
    <x v="347"/>
    <x v="0"/>
    <x v="15"/>
    <x v="2"/>
  </r>
  <r>
    <x v="428"/>
    <x v="0"/>
    <x v="0"/>
    <x v="0"/>
    <x v="414"/>
    <x v="6"/>
    <x v="2"/>
    <x v="1"/>
    <x v="0"/>
    <x v="11"/>
    <x v="33"/>
    <x v="0"/>
    <x v="348"/>
    <x v="1"/>
    <x v="1"/>
    <x v="1"/>
  </r>
  <r>
    <x v="429"/>
    <x v="0"/>
    <x v="0"/>
    <x v="0"/>
    <x v="415"/>
    <x v="4"/>
    <x v="4"/>
    <x v="0"/>
    <x v="3"/>
    <x v="5"/>
    <x v="6"/>
    <x v="0"/>
    <x v="349"/>
    <x v="4"/>
    <x v="32"/>
    <x v="3"/>
  </r>
  <r>
    <x v="430"/>
    <x v="0"/>
    <x v="0"/>
    <x v="0"/>
    <x v="416"/>
    <x v="2"/>
    <x v="1"/>
    <x v="3"/>
    <x v="4"/>
    <x v="4"/>
    <x v="13"/>
    <x v="0"/>
    <x v="350"/>
    <x v="0"/>
    <x v="26"/>
    <x v="2"/>
  </r>
  <r>
    <x v="431"/>
    <x v="0"/>
    <x v="0"/>
    <x v="0"/>
    <x v="417"/>
    <x v="2"/>
    <x v="4"/>
    <x v="2"/>
    <x v="2"/>
    <x v="10"/>
    <x v="32"/>
    <x v="0"/>
    <x v="189"/>
    <x v="1"/>
    <x v="40"/>
    <x v="2"/>
  </r>
  <r>
    <x v="432"/>
    <x v="0"/>
    <x v="0"/>
    <x v="0"/>
    <x v="403"/>
    <x v="6"/>
    <x v="2"/>
    <x v="2"/>
    <x v="0"/>
    <x v="5"/>
    <x v="4"/>
    <x v="0"/>
    <x v="351"/>
    <x v="2"/>
    <x v="33"/>
    <x v="1"/>
  </r>
  <r>
    <x v="433"/>
    <x v="0"/>
    <x v="1"/>
    <x v="1"/>
    <x v="250"/>
    <x v="6"/>
    <x v="5"/>
    <x v="0"/>
    <x v="4"/>
    <x v="4"/>
    <x v="8"/>
    <x v="1"/>
    <x v="352"/>
    <x v="1"/>
    <x v="9"/>
    <x v="4"/>
  </r>
  <r>
    <x v="434"/>
    <x v="0"/>
    <x v="0"/>
    <x v="0"/>
    <x v="418"/>
    <x v="7"/>
    <x v="1"/>
    <x v="1"/>
    <x v="0"/>
    <x v="7"/>
    <x v="17"/>
    <x v="0"/>
    <x v="353"/>
    <x v="1"/>
    <x v="11"/>
    <x v="1"/>
  </r>
  <r>
    <x v="435"/>
    <x v="0"/>
    <x v="0"/>
    <x v="0"/>
    <x v="419"/>
    <x v="0"/>
    <x v="1"/>
    <x v="3"/>
    <x v="3"/>
    <x v="8"/>
    <x v="14"/>
    <x v="0"/>
    <x v="267"/>
    <x v="1"/>
    <x v="11"/>
    <x v="3"/>
  </r>
  <r>
    <x v="436"/>
    <x v="0"/>
    <x v="1"/>
    <x v="2"/>
    <x v="420"/>
    <x v="3"/>
    <x v="2"/>
    <x v="0"/>
    <x v="2"/>
    <x v="6"/>
    <x v="8"/>
    <x v="0"/>
    <x v="354"/>
    <x v="0"/>
    <x v="9"/>
    <x v="2"/>
  </r>
  <r>
    <x v="437"/>
    <x v="0"/>
    <x v="0"/>
    <x v="0"/>
    <x v="421"/>
    <x v="6"/>
    <x v="0"/>
    <x v="0"/>
    <x v="4"/>
    <x v="3"/>
    <x v="23"/>
    <x v="0"/>
    <x v="355"/>
    <x v="1"/>
    <x v="28"/>
    <x v="1"/>
  </r>
  <r>
    <x v="438"/>
    <x v="0"/>
    <x v="0"/>
    <x v="0"/>
    <x v="422"/>
    <x v="7"/>
    <x v="2"/>
    <x v="0"/>
    <x v="0"/>
    <x v="4"/>
    <x v="3"/>
    <x v="0"/>
    <x v="356"/>
    <x v="4"/>
    <x v="20"/>
    <x v="0"/>
  </r>
  <r>
    <x v="439"/>
    <x v="0"/>
    <x v="0"/>
    <x v="0"/>
    <x v="423"/>
    <x v="3"/>
    <x v="5"/>
    <x v="2"/>
    <x v="4"/>
    <x v="9"/>
    <x v="5"/>
    <x v="0"/>
    <x v="26"/>
    <x v="1"/>
    <x v="5"/>
    <x v="3"/>
  </r>
  <r>
    <x v="440"/>
    <x v="0"/>
    <x v="0"/>
    <x v="0"/>
    <x v="424"/>
    <x v="0"/>
    <x v="0"/>
    <x v="2"/>
    <x v="2"/>
    <x v="2"/>
    <x v="19"/>
    <x v="0"/>
    <x v="255"/>
    <x v="4"/>
    <x v="13"/>
    <x v="4"/>
  </r>
  <r>
    <x v="441"/>
    <x v="0"/>
    <x v="0"/>
    <x v="0"/>
    <x v="425"/>
    <x v="6"/>
    <x v="3"/>
    <x v="2"/>
    <x v="1"/>
    <x v="11"/>
    <x v="10"/>
    <x v="0"/>
    <x v="357"/>
    <x v="3"/>
    <x v="1"/>
    <x v="3"/>
  </r>
  <r>
    <x v="442"/>
    <x v="0"/>
    <x v="0"/>
    <x v="0"/>
    <x v="426"/>
    <x v="5"/>
    <x v="0"/>
    <x v="3"/>
    <x v="0"/>
    <x v="0"/>
    <x v="12"/>
    <x v="0"/>
    <x v="358"/>
    <x v="3"/>
    <x v="17"/>
    <x v="2"/>
  </r>
  <r>
    <x v="443"/>
    <x v="0"/>
    <x v="0"/>
    <x v="0"/>
    <x v="427"/>
    <x v="7"/>
    <x v="4"/>
    <x v="3"/>
    <x v="4"/>
    <x v="8"/>
    <x v="28"/>
    <x v="0"/>
    <x v="267"/>
    <x v="0"/>
    <x v="27"/>
    <x v="1"/>
  </r>
  <r>
    <x v="444"/>
    <x v="0"/>
    <x v="0"/>
    <x v="0"/>
    <x v="428"/>
    <x v="4"/>
    <x v="5"/>
    <x v="2"/>
    <x v="2"/>
    <x v="9"/>
    <x v="17"/>
    <x v="0"/>
    <x v="359"/>
    <x v="1"/>
    <x v="0"/>
    <x v="1"/>
  </r>
  <r>
    <x v="445"/>
    <x v="0"/>
    <x v="0"/>
    <x v="0"/>
    <x v="429"/>
    <x v="6"/>
    <x v="1"/>
    <x v="3"/>
    <x v="4"/>
    <x v="4"/>
    <x v="24"/>
    <x v="0"/>
    <x v="145"/>
    <x v="3"/>
    <x v="40"/>
    <x v="0"/>
  </r>
  <r>
    <x v="446"/>
    <x v="0"/>
    <x v="0"/>
    <x v="0"/>
    <x v="430"/>
    <x v="4"/>
    <x v="2"/>
    <x v="1"/>
    <x v="2"/>
    <x v="2"/>
    <x v="39"/>
    <x v="0"/>
    <x v="164"/>
    <x v="4"/>
    <x v="35"/>
    <x v="3"/>
  </r>
  <r>
    <x v="447"/>
    <x v="0"/>
    <x v="0"/>
    <x v="0"/>
    <x v="431"/>
    <x v="5"/>
    <x v="3"/>
    <x v="1"/>
    <x v="0"/>
    <x v="3"/>
    <x v="16"/>
    <x v="0"/>
    <x v="50"/>
    <x v="2"/>
    <x v="39"/>
    <x v="4"/>
  </r>
  <r>
    <x v="448"/>
    <x v="0"/>
    <x v="0"/>
    <x v="0"/>
    <x v="418"/>
    <x v="0"/>
    <x v="0"/>
    <x v="1"/>
    <x v="4"/>
    <x v="10"/>
    <x v="47"/>
    <x v="0"/>
    <x v="360"/>
    <x v="3"/>
    <x v="26"/>
    <x v="3"/>
  </r>
  <r>
    <x v="449"/>
    <x v="0"/>
    <x v="0"/>
    <x v="0"/>
    <x v="432"/>
    <x v="2"/>
    <x v="1"/>
    <x v="2"/>
    <x v="2"/>
    <x v="0"/>
    <x v="18"/>
    <x v="0"/>
    <x v="361"/>
    <x v="3"/>
    <x v="41"/>
    <x v="1"/>
  </r>
  <r>
    <x v="450"/>
    <x v="0"/>
    <x v="0"/>
    <x v="0"/>
    <x v="433"/>
    <x v="2"/>
    <x v="4"/>
    <x v="3"/>
    <x v="1"/>
    <x v="5"/>
    <x v="44"/>
    <x v="0"/>
    <x v="174"/>
    <x v="2"/>
    <x v="30"/>
    <x v="2"/>
  </r>
  <r>
    <x v="451"/>
    <x v="0"/>
    <x v="0"/>
    <x v="0"/>
    <x v="434"/>
    <x v="5"/>
    <x v="5"/>
    <x v="3"/>
    <x v="1"/>
    <x v="5"/>
    <x v="2"/>
    <x v="0"/>
    <x v="362"/>
    <x v="2"/>
    <x v="24"/>
    <x v="2"/>
  </r>
  <r>
    <x v="452"/>
    <x v="0"/>
    <x v="0"/>
    <x v="0"/>
    <x v="435"/>
    <x v="5"/>
    <x v="5"/>
    <x v="0"/>
    <x v="4"/>
    <x v="3"/>
    <x v="0"/>
    <x v="0"/>
    <x v="363"/>
    <x v="1"/>
    <x v="25"/>
    <x v="0"/>
  </r>
  <r>
    <x v="453"/>
    <x v="0"/>
    <x v="0"/>
    <x v="0"/>
    <x v="436"/>
    <x v="2"/>
    <x v="2"/>
    <x v="2"/>
    <x v="0"/>
    <x v="10"/>
    <x v="30"/>
    <x v="0"/>
    <x v="364"/>
    <x v="1"/>
    <x v="10"/>
    <x v="3"/>
  </r>
  <r>
    <x v="454"/>
    <x v="0"/>
    <x v="0"/>
    <x v="0"/>
    <x v="162"/>
    <x v="2"/>
    <x v="1"/>
    <x v="0"/>
    <x v="3"/>
    <x v="0"/>
    <x v="15"/>
    <x v="0"/>
    <x v="360"/>
    <x v="1"/>
    <x v="7"/>
    <x v="0"/>
  </r>
  <r>
    <x v="455"/>
    <x v="0"/>
    <x v="0"/>
    <x v="0"/>
    <x v="437"/>
    <x v="7"/>
    <x v="2"/>
    <x v="1"/>
    <x v="1"/>
    <x v="3"/>
    <x v="16"/>
    <x v="0"/>
    <x v="365"/>
    <x v="1"/>
    <x v="26"/>
    <x v="0"/>
  </r>
  <r>
    <x v="456"/>
    <x v="0"/>
    <x v="0"/>
    <x v="0"/>
    <x v="438"/>
    <x v="3"/>
    <x v="3"/>
    <x v="0"/>
    <x v="4"/>
    <x v="9"/>
    <x v="19"/>
    <x v="0"/>
    <x v="366"/>
    <x v="2"/>
    <x v="8"/>
    <x v="0"/>
  </r>
  <r>
    <x v="457"/>
    <x v="0"/>
    <x v="0"/>
    <x v="0"/>
    <x v="439"/>
    <x v="6"/>
    <x v="1"/>
    <x v="0"/>
    <x v="2"/>
    <x v="5"/>
    <x v="32"/>
    <x v="0"/>
    <x v="138"/>
    <x v="0"/>
    <x v="29"/>
    <x v="4"/>
  </r>
  <r>
    <x v="458"/>
    <x v="0"/>
    <x v="0"/>
    <x v="0"/>
    <x v="440"/>
    <x v="6"/>
    <x v="4"/>
    <x v="2"/>
    <x v="3"/>
    <x v="10"/>
    <x v="20"/>
    <x v="0"/>
    <x v="191"/>
    <x v="3"/>
    <x v="38"/>
    <x v="2"/>
  </r>
  <r>
    <x v="459"/>
    <x v="0"/>
    <x v="0"/>
    <x v="0"/>
    <x v="441"/>
    <x v="6"/>
    <x v="3"/>
    <x v="3"/>
    <x v="1"/>
    <x v="6"/>
    <x v="0"/>
    <x v="0"/>
    <x v="367"/>
    <x v="4"/>
    <x v="30"/>
    <x v="2"/>
  </r>
  <r>
    <x v="460"/>
    <x v="0"/>
    <x v="0"/>
    <x v="0"/>
    <x v="442"/>
    <x v="7"/>
    <x v="2"/>
    <x v="3"/>
    <x v="0"/>
    <x v="7"/>
    <x v="21"/>
    <x v="0"/>
    <x v="368"/>
    <x v="0"/>
    <x v="38"/>
    <x v="2"/>
  </r>
  <r>
    <x v="461"/>
    <x v="0"/>
    <x v="0"/>
    <x v="0"/>
    <x v="443"/>
    <x v="3"/>
    <x v="4"/>
    <x v="0"/>
    <x v="4"/>
    <x v="2"/>
    <x v="48"/>
    <x v="0"/>
    <x v="369"/>
    <x v="2"/>
    <x v="0"/>
    <x v="0"/>
  </r>
  <r>
    <x v="462"/>
    <x v="0"/>
    <x v="0"/>
    <x v="0"/>
    <x v="444"/>
    <x v="0"/>
    <x v="5"/>
    <x v="1"/>
    <x v="1"/>
    <x v="3"/>
    <x v="35"/>
    <x v="0"/>
    <x v="166"/>
    <x v="4"/>
    <x v="1"/>
    <x v="2"/>
  </r>
  <r>
    <x v="463"/>
    <x v="0"/>
    <x v="0"/>
    <x v="0"/>
    <x v="445"/>
    <x v="6"/>
    <x v="1"/>
    <x v="0"/>
    <x v="1"/>
    <x v="7"/>
    <x v="46"/>
    <x v="0"/>
    <x v="370"/>
    <x v="4"/>
    <x v="27"/>
    <x v="3"/>
  </r>
  <r>
    <x v="464"/>
    <x v="0"/>
    <x v="0"/>
    <x v="0"/>
    <x v="446"/>
    <x v="2"/>
    <x v="3"/>
    <x v="1"/>
    <x v="3"/>
    <x v="10"/>
    <x v="38"/>
    <x v="0"/>
    <x v="124"/>
    <x v="4"/>
    <x v="39"/>
    <x v="2"/>
  </r>
  <r>
    <x v="465"/>
    <x v="0"/>
    <x v="0"/>
    <x v="0"/>
    <x v="447"/>
    <x v="2"/>
    <x v="5"/>
    <x v="1"/>
    <x v="4"/>
    <x v="7"/>
    <x v="7"/>
    <x v="0"/>
    <x v="371"/>
    <x v="1"/>
    <x v="5"/>
    <x v="1"/>
  </r>
  <r>
    <x v="466"/>
    <x v="0"/>
    <x v="1"/>
    <x v="1"/>
    <x v="448"/>
    <x v="0"/>
    <x v="1"/>
    <x v="1"/>
    <x v="1"/>
    <x v="2"/>
    <x v="8"/>
    <x v="3"/>
    <x v="372"/>
    <x v="1"/>
    <x v="9"/>
    <x v="2"/>
  </r>
  <r>
    <x v="467"/>
    <x v="0"/>
    <x v="0"/>
    <x v="0"/>
    <x v="449"/>
    <x v="6"/>
    <x v="5"/>
    <x v="2"/>
    <x v="0"/>
    <x v="11"/>
    <x v="40"/>
    <x v="0"/>
    <x v="373"/>
    <x v="3"/>
    <x v="27"/>
    <x v="1"/>
  </r>
  <r>
    <x v="468"/>
    <x v="0"/>
    <x v="0"/>
    <x v="0"/>
    <x v="450"/>
    <x v="1"/>
    <x v="0"/>
    <x v="0"/>
    <x v="1"/>
    <x v="0"/>
    <x v="20"/>
    <x v="0"/>
    <x v="374"/>
    <x v="0"/>
    <x v="8"/>
    <x v="3"/>
  </r>
  <r>
    <x v="469"/>
    <x v="0"/>
    <x v="0"/>
    <x v="0"/>
    <x v="451"/>
    <x v="0"/>
    <x v="3"/>
    <x v="0"/>
    <x v="2"/>
    <x v="5"/>
    <x v="38"/>
    <x v="0"/>
    <x v="204"/>
    <x v="4"/>
    <x v="40"/>
    <x v="1"/>
  </r>
  <r>
    <x v="470"/>
    <x v="0"/>
    <x v="1"/>
    <x v="1"/>
    <x v="452"/>
    <x v="7"/>
    <x v="0"/>
    <x v="3"/>
    <x v="4"/>
    <x v="4"/>
    <x v="8"/>
    <x v="3"/>
    <x v="155"/>
    <x v="3"/>
    <x v="9"/>
    <x v="1"/>
  </r>
  <r>
    <x v="471"/>
    <x v="0"/>
    <x v="1"/>
    <x v="1"/>
    <x v="453"/>
    <x v="5"/>
    <x v="2"/>
    <x v="0"/>
    <x v="2"/>
    <x v="1"/>
    <x v="8"/>
    <x v="1"/>
    <x v="375"/>
    <x v="4"/>
    <x v="9"/>
    <x v="4"/>
  </r>
  <r>
    <x v="472"/>
    <x v="0"/>
    <x v="0"/>
    <x v="0"/>
    <x v="454"/>
    <x v="1"/>
    <x v="0"/>
    <x v="2"/>
    <x v="3"/>
    <x v="3"/>
    <x v="26"/>
    <x v="0"/>
    <x v="376"/>
    <x v="4"/>
    <x v="8"/>
    <x v="1"/>
  </r>
  <r>
    <x v="473"/>
    <x v="0"/>
    <x v="0"/>
    <x v="0"/>
    <x v="455"/>
    <x v="2"/>
    <x v="4"/>
    <x v="0"/>
    <x v="2"/>
    <x v="5"/>
    <x v="3"/>
    <x v="0"/>
    <x v="377"/>
    <x v="0"/>
    <x v="16"/>
    <x v="2"/>
  </r>
  <r>
    <x v="474"/>
    <x v="0"/>
    <x v="1"/>
    <x v="3"/>
    <x v="456"/>
    <x v="7"/>
    <x v="0"/>
    <x v="1"/>
    <x v="3"/>
    <x v="3"/>
    <x v="8"/>
    <x v="1"/>
    <x v="378"/>
    <x v="4"/>
    <x v="9"/>
    <x v="4"/>
  </r>
  <r>
    <x v="475"/>
    <x v="0"/>
    <x v="1"/>
    <x v="3"/>
    <x v="457"/>
    <x v="3"/>
    <x v="4"/>
    <x v="2"/>
    <x v="1"/>
    <x v="7"/>
    <x v="8"/>
    <x v="2"/>
    <x v="300"/>
    <x v="0"/>
    <x v="9"/>
    <x v="4"/>
  </r>
  <r>
    <x v="476"/>
    <x v="0"/>
    <x v="0"/>
    <x v="0"/>
    <x v="458"/>
    <x v="1"/>
    <x v="2"/>
    <x v="1"/>
    <x v="3"/>
    <x v="5"/>
    <x v="37"/>
    <x v="0"/>
    <x v="373"/>
    <x v="2"/>
    <x v="8"/>
    <x v="1"/>
  </r>
  <r>
    <x v="477"/>
    <x v="0"/>
    <x v="0"/>
    <x v="0"/>
    <x v="459"/>
    <x v="1"/>
    <x v="1"/>
    <x v="3"/>
    <x v="4"/>
    <x v="7"/>
    <x v="12"/>
    <x v="0"/>
    <x v="379"/>
    <x v="1"/>
    <x v="32"/>
    <x v="0"/>
  </r>
  <r>
    <x v="478"/>
    <x v="0"/>
    <x v="0"/>
    <x v="0"/>
    <x v="460"/>
    <x v="0"/>
    <x v="2"/>
    <x v="0"/>
    <x v="2"/>
    <x v="7"/>
    <x v="45"/>
    <x v="0"/>
    <x v="130"/>
    <x v="3"/>
    <x v="6"/>
    <x v="0"/>
  </r>
  <r>
    <x v="479"/>
    <x v="0"/>
    <x v="1"/>
    <x v="2"/>
    <x v="461"/>
    <x v="7"/>
    <x v="0"/>
    <x v="1"/>
    <x v="0"/>
    <x v="9"/>
    <x v="8"/>
    <x v="0"/>
    <x v="25"/>
    <x v="0"/>
    <x v="9"/>
    <x v="1"/>
  </r>
  <r>
    <x v="480"/>
    <x v="0"/>
    <x v="0"/>
    <x v="0"/>
    <x v="462"/>
    <x v="6"/>
    <x v="1"/>
    <x v="2"/>
    <x v="4"/>
    <x v="2"/>
    <x v="7"/>
    <x v="0"/>
    <x v="328"/>
    <x v="3"/>
    <x v="16"/>
    <x v="3"/>
  </r>
  <r>
    <x v="481"/>
    <x v="0"/>
    <x v="0"/>
    <x v="0"/>
    <x v="463"/>
    <x v="5"/>
    <x v="4"/>
    <x v="3"/>
    <x v="2"/>
    <x v="7"/>
    <x v="37"/>
    <x v="0"/>
    <x v="296"/>
    <x v="3"/>
    <x v="33"/>
    <x v="4"/>
  </r>
  <r>
    <x v="482"/>
    <x v="0"/>
    <x v="0"/>
    <x v="0"/>
    <x v="464"/>
    <x v="2"/>
    <x v="1"/>
    <x v="0"/>
    <x v="1"/>
    <x v="8"/>
    <x v="35"/>
    <x v="0"/>
    <x v="11"/>
    <x v="0"/>
    <x v="19"/>
    <x v="2"/>
  </r>
  <r>
    <x v="483"/>
    <x v="0"/>
    <x v="0"/>
    <x v="0"/>
    <x v="465"/>
    <x v="2"/>
    <x v="4"/>
    <x v="2"/>
    <x v="2"/>
    <x v="8"/>
    <x v="16"/>
    <x v="0"/>
    <x v="119"/>
    <x v="1"/>
    <x v="4"/>
    <x v="2"/>
  </r>
  <r>
    <x v="484"/>
    <x v="0"/>
    <x v="1"/>
    <x v="3"/>
    <x v="466"/>
    <x v="2"/>
    <x v="1"/>
    <x v="0"/>
    <x v="2"/>
    <x v="11"/>
    <x v="8"/>
    <x v="3"/>
    <x v="380"/>
    <x v="4"/>
    <x v="9"/>
    <x v="2"/>
  </r>
  <r>
    <x v="485"/>
    <x v="0"/>
    <x v="0"/>
    <x v="0"/>
    <x v="467"/>
    <x v="7"/>
    <x v="0"/>
    <x v="1"/>
    <x v="2"/>
    <x v="7"/>
    <x v="47"/>
    <x v="0"/>
    <x v="234"/>
    <x v="2"/>
    <x v="25"/>
    <x v="3"/>
  </r>
  <r>
    <x v="486"/>
    <x v="0"/>
    <x v="0"/>
    <x v="0"/>
    <x v="468"/>
    <x v="3"/>
    <x v="0"/>
    <x v="3"/>
    <x v="4"/>
    <x v="4"/>
    <x v="46"/>
    <x v="0"/>
    <x v="381"/>
    <x v="0"/>
    <x v="10"/>
    <x v="0"/>
  </r>
  <r>
    <x v="487"/>
    <x v="0"/>
    <x v="0"/>
    <x v="0"/>
    <x v="469"/>
    <x v="1"/>
    <x v="3"/>
    <x v="1"/>
    <x v="1"/>
    <x v="5"/>
    <x v="16"/>
    <x v="0"/>
    <x v="382"/>
    <x v="0"/>
    <x v="33"/>
    <x v="2"/>
  </r>
  <r>
    <x v="488"/>
    <x v="0"/>
    <x v="0"/>
    <x v="0"/>
    <x v="470"/>
    <x v="1"/>
    <x v="3"/>
    <x v="1"/>
    <x v="2"/>
    <x v="5"/>
    <x v="26"/>
    <x v="0"/>
    <x v="170"/>
    <x v="4"/>
    <x v="37"/>
    <x v="2"/>
  </r>
  <r>
    <x v="489"/>
    <x v="0"/>
    <x v="0"/>
    <x v="0"/>
    <x v="471"/>
    <x v="7"/>
    <x v="5"/>
    <x v="1"/>
    <x v="2"/>
    <x v="2"/>
    <x v="21"/>
    <x v="0"/>
    <x v="383"/>
    <x v="2"/>
    <x v="6"/>
    <x v="1"/>
  </r>
  <r>
    <x v="490"/>
    <x v="0"/>
    <x v="0"/>
    <x v="0"/>
    <x v="472"/>
    <x v="7"/>
    <x v="3"/>
    <x v="3"/>
    <x v="0"/>
    <x v="3"/>
    <x v="0"/>
    <x v="0"/>
    <x v="114"/>
    <x v="2"/>
    <x v="3"/>
    <x v="0"/>
  </r>
  <r>
    <x v="491"/>
    <x v="0"/>
    <x v="0"/>
    <x v="0"/>
    <x v="473"/>
    <x v="4"/>
    <x v="4"/>
    <x v="0"/>
    <x v="1"/>
    <x v="2"/>
    <x v="45"/>
    <x v="0"/>
    <x v="123"/>
    <x v="3"/>
    <x v="19"/>
    <x v="1"/>
  </r>
  <r>
    <x v="492"/>
    <x v="0"/>
    <x v="0"/>
    <x v="0"/>
    <x v="474"/>
    <x v="1"/>
    <x v="1"/>
    <x v="2"/>
    <x v="2"/>
    <x v="10"/>
    <x v="20"/>
    <x v="0"/>
    <x v="384"/>
    <x v="1"/>
    <x v="28"/>
    <x v="3"/>
  </r>
  <r>
    <x v="493"/>
    <x v="0"/>
    <x v="0"/>
    <x v="0"/>
    <x v="475"/>
    <x v="6"/>
    <x v="4"/>
    <x v="1"/>
    <x v="0"/>
    <x v="6"/>
    <x v="36"/>
    <x v="0"/>
    <x v="67"/>
    <x v="1"/>
    <x v="40"/>
    <x v="4"/>
  </r>
  <r>
    <x v="494"/>
    <x v="0"/>
    <x v="0"/>
    <x v="0"/>
    <x v="476"/>
    <x v="2"/>
    <x v="0"/>
    <x v="0"/>
    <x v="3"/>
    <x v="7"/>
    <x v="19"/>
    <x v="0"/>
    <x v="275"/>
    <x v="4"/>
    <x v="2"/>
    <x v="0"/>
  </r>
  <r>
    <x v="495"/>
    <x v="0"/>
    <x v="0"/>
    <x v="0"/>
    <x v="477"/>
    <x v="5"/>
    <x v="3"/>
    <x v="1"/>
    <x v="1"/>
    <x v="9"/>
    <x v="0"/>
    <x v="0"/>
    <x v="151"/>
    <x v="0"/>
    <x v="25"/>
    <x v="1"/>
  </r>
  <r>
    <x v="496"/>
    <x v="0"/>
    <x v="0"/>
    <x v="0"/>
    <x v="478"/>
    <x v="7"/>
    <x v="0"/>
    <x v="3"/>
    <x v="1"/>
    <x v="6"/>
    <x v="18"/>
    <x v="0"/>
    <x v="118"/>
    <x v="4"/>
    <x v="23"/>
    <x v="2"/>
  </r>
  <r>
    <x v="497"/>
    <x v="0"/>
    <x v="0"/>
    <x v="0"/>
    <x v="479"/>
    <x v="0"/>
    <x v="5"/>
    <x v="2"/>
    <x v="1"/>
    <x v="8"/>
    <x v="32"/>
    <x v="0"/>
    <x v="98"/>
    <x v="2"/>
    <x v="30"/>
    <x v="4"/>
  </r>
  <r>
    <x v="498"/>
    <x v="0"/>
    <x v="0"/>
    <x v="0"/>
    <x v="480"/>
    <x v="4"/>
    <x v="5"/>
    <x v="3"/>
    <x v="2"/>
    <x v="3"/>
    <x v="15"/>
    <x v="0"/>
    <x v="385"/>
    <x v="0"/>
    <x v="15"/>
    <x v="4"/>
  </r>
  <r>
    <x v="499"/>
    <x v="0"/>
    <x v="0"/>
    <x v="0"/>
    <x v="481"/>
    <x v="5"/>
    <x v="1"/>
    <x v="2"/>
    <x v="4"/>
    <x v="5"/>
    <x v="5"/>
    <x v="0"/>
    <x v="386"/>
    <x v="1"/>
    <x v="24"/>
    <x v="3"/>
  </r>
  <r>
    <x v="500"/>
    <x v="0"/>
    <x v="0"/>
    <x v="0"/>
    <x v="482"/>
    <x v="7"/>
    <x v="0"/>
    <x v="3"/>
    <x v="4"/>
    <x v="5"/>
    <x v="40"/>
    <x v="0"/>
    <x v="387"/>
    <x v="1"/>
    <x v="33"/>
    <x v="3"/>
  </r>
  <r>
    <x v="501"/>
    <x v="0"/>
    <x v="0"/>
    <x v="0"/>
    <x v="483"/>
    <x v="2"/>
    <x v="2"/>
    <x v="0"/>
    <x v="4"/>
    <x v="10"/>
    <x v="43"/>
    <x v="0"/>
    <x v="388"/>
    <x v="2"/>
    <x v="1"/>
    <x v="4"/>
  </r>
  <r>
    <x v="502"/>
    <x v="0"/>
    <x v="0"/>
    <x v="0"/>
    <x v="484"/>
    <x v="3"/>
    <x v="5"/>
    <x v="3"/>
    <x v="2"/>
    <x v="5"/>
    <x v="12"/>
    <x v="0"/>
    <x v="372"/>
    <x v="3"/>
    <x v="27"/>
    <x v="0"/>
  </r>
  <r>
    <x v="503"/>
    <x v="0"/>
    <x v="0"/>
    <x v="0"/>
    <x v="485"/>
    <x v="4"/>
    <x v="0"/>
    <x v="3"/>
    <x v="2"/>
    <x v="10"/>
    <x v="14"/>
    <x v="0"/>
    <x v="121"/>
    <x v="1"/>
    <x v="14"/>
    <x v="3"/>
  </r>
  <r>
    <x v="504"/>
    <x v="0"/>
    <x v="0"/>
    <x v="0"/>
    <x v="486"/>
    <x v="0"/>
    <x v="3"/>
    <x v="1"/>
    <x v="4"/>
    <x v="8"/>
    <x v="47"/>
    <x v="0"/>
    <x v="389"/>
    <x v="0"/>
    <x v="31"/>
    <x v="3"/>
  </r>
  <r>
    <x v="505"/>
    <x v="0"/>
    <x v="0"/>
    <x v="0"/>
    <x v="487"/>
    <x v="1"/>
    <x v="0"/>
    <x v="0"/>
    <x v="0"/>
    <x v="8"/>
    <x v="28"/>
    <x v="0"/>
    <x v="390"/>
    <x v="3"/>
    <x v="14"/>
    <x v="2"/>
  </r>
  <r>
    <x v="506"/>
    <x v="0"/>
    <x v="0"/>
    <x v="0"/>
    <x v="488"/>
    <x v="3"/>
    <x v="5"/>
    <x v="3"/>
    <x v="2"/>
    <x v="0"/>
    <x v="14"/>
    <x v="0"/>
    <x v="62"/>
    <x v="2"/>
    <x v="14"/>
    <x v="0"/>
  </r>
  <r>
    <x v="507"/>
    <x v="0"/>
    <x v="1"/>
    <x v="3"/>
    <x v="489"/>
    <x v="0"/>
    <x v="5"/>
    <x v="2"/>
    <x v="0"/>
    <x v="2"/>
    <x v="8"/>
    <x v="3"/>
    <x v="391"/>
    <x v="0"/>
    <x v="9"/>
    <x v="2"/>
  </r>
  <r>
    <x v="508"/>
    <x v="0"/>
    <x v="1"/>
    <x v="1"/>
    <x v="490"/>
    <x v="6"/>
    <x v="1"/>
    <x v="2"/>
    <x v="2"/>
    <x v="6"/>
    <x v="8"/>
    <x v="1"/>
    <x v="392"/>
    <x v="0"/>
    <x v="9"/>
    <x v="4"/>
  </r>
  <r>
    <x v="509"/>
    <x v="0"/>
    <x v="0"/>
    <x v="0"/>
    <x v="491"/>
    <x v="0"/>
    <x v="3"/>
    <x v="1"/>
    <x v="2"/>
    <x v="1"/>
    <x v="44"/>
    <x v="0"/>
    <x v="197"/>
    <x v="0"/>
    <x v="36"/>
    <x v="4"/>
  </r>
  <r>
    <x v="510"/>
    <x v="0"/>
    <x v="0"/>
    <x v="0"/>
    <x v="492"/>
    <x v="4"/>
    <x v="1"/>
    <x v="2"/>
    <x v="2"/>
    <x v="4"/>
    <x v="4"/>
    <x v="0"/>
    <x v="393"/>
    <x v="3"/>
    <x v="18"/>
    <x v="3"/>
  </r>
  <r>
    <x v="511"/>
    <x v="0"/>
    <x v="0"/>
    <x v="0"/>
    <x v="493"/>
    <x v="5"/>
    <x v="1"/>
    <x v="2"/>
    <x v="2"/>
    <x v="4"/>
    <x v="40"/>
    <x v="0"/>
    <x v="37"/>
    <x v="1"/>
    <x v="8"/>
    <x v="0"/>
  </r>
  <r>
    <x v="512"/>
    <x v="0"/>
    <x v="0"/>
    <x v="0"/>
    <x v="494"/>
    <x v="4"/>
    <x v="4"/>
    <x v="2"/>
    <x v="3"/>
    <x v="6"/>
    <x v="46"/>
    <x v="0"/>
    <x v="394"/>
    <x v="3"/>
    <x v="17"/>
    <x v="2"/>
  </r>
  <r>
    <x v="513"/>
    <x v="0"/>
    <x v="0"/>
    <x v="0"/>
    <x v="495"/>
    <x v="6"/>
    <x v="3"/>
    <x v="1"/>
    <x v="4"/>
    <x v="6"/>
    <x v="14"/>
    <x v="0"/>
    <x v="236"/>
    <x v="2"/>
    <x v="4"/>
    <x v="3"/>
  </r>
  <r>
    <x v="514"/>
    <x v="0"/>
    <x v="0"/>
    <x v="0"/>
    <x v="496"/>
    <x v="0"/>
    <x v="2"/>
    <x v="1"/>
    <x v="0"/>
    <x v="11"/>
    <x v="37"/>
    <x v="0"/>
    <x v="395"/>
    <x v="4"/>
    <x v="8"/>
    <x v="1"/>
  </r>
  <r>
    <x v="515"/>
    <x v="0"/>
    <x v="0"/>
    <x v="0"/>
    <x v="497"/>
    <x v="4"/>
    <x v="4"/>
    <x v="2"/>
    <x v="1"/>
    <x v="4"/>
    <x v="45"/>
    <x v="0"/>
    <x v="156"/>
    <x v="2"/>
    <x v="8"/>
    <x v="2"/>
  </r>
  <r>
    <x v="516"/>
    <x v="0"/>
    <x v="1"/>
    <x v="2"/>
    <x v="498"/>
    <x v="1"/>
    <x v="3"/>
    <x v="3"/>
    <x v="2"/>
    <x v="5"/>
    <x v="8"/>
    <x v="0"/>
    <x v="84"/>
    <x v="3"/>
    <x v="9"/>
    <x v="3"/>
  </r>
  <r>
    <x v="517"/>
    <x v="0"/>
    <x v="0"/>
    <x v="0"/>
    <x v="499"/>
    <x v="4"/>
    <x v="3"/>
    <x v="2"/>
    <x v="0"/>
    <x v="4"/>
    <x v="24"/>
    <x v="0"/>
    <x v="0"/>
    <x v="4"/>
    <x v="14"/>
    <x v="4"/>
  </r>
  <r>
    <x v="518"/>
    <x v="0"/>
    <x v="0"/>
    <x v="0"/>
    <x v="500"/>
    <x v="5"/>
    <x v="4"/>
    <x v="0"/>
    <x v="4"/>
    <x v="8"/>
    <x v="38"/>
    <x v="0"/>
    <x v="396"/>
    <x v="3"/>
    <x v="23"/>
    <x v="3"/>
  </r>
  <r>
    <x v="519"/>
    <x v="0"/>
    <x v="1"/>
    <x v="3"/>
    <x v="501"/>
    <x v="1"/>
    <x v="2"/>
    <x v="2"/>
    <x v="0"/>
    <x v="8"/>
    <x v="8"/>
    <x v="3"/>
    <x v="207"/>
    <x v="2"/>
    <x v="9"/>
    <x v="2"/>
  </r>
  <r>
    <x v="520"/>
    <x v="0"/>
    <x v="0"/>
    <x v="0"/>
    <x v="502"/>
    <x v="4"/>
    <x v="4"/>
    <x v="3"/>
    <x v="4"/>
    <x v="4"/>
    <x v="17"/>
    <x v="0"/>
    <x v="397"/>
    <x v="0"/>
    <x v="17"/>
    <x v="1"/>
  </r>
  <r>
    <x v="521"/>
    <x v="0"/>
    <x v="0"/>
    <x v="0"/>
    <x v="503"/>
    <x v="3"/>
    <x v="5"/>
    <x v="3"/>
    <x v="3"/>
    <x v="11"/>
    <x v="24"/>
    <x v="0"/>
    <x v="332"/>
    <x v="4"/>
    <x v="40"/>
    <x v="1"/>
  </r>
  <r>
    <x v="522"/>
    <x v="0"/>
    <x v="0"/>
    <x v="0"/>
    <x v="504"/>
    <x v="5"/>
    <x v="4"/>
    <x v="3"/>
    <x v="0"/>
    <x v="11"/>
    <x v="39"/>
    <x v="0"/>
    <x v="398"/>
    <x v="3"/>
    <x v="5"/>
    <x v="2"/>
  </r>
  <r>
    <x v="523"/>
    <x v="0"/>
    <x v="0"/>
    <x v="0"/>
    <x v="505"/>
    <x v="5"/>
    <x v="0"/>
    <x v="1"/>
    <x v="1"/>
    <x v="10"/>
    <x v="45"/>
    <x v="0"/>
    <x v="399"/>
    <x v="3"/>
    <x v="22"/>
    <x v="2"/>
  </r>
  <r>
    <x v="524"/>
    <x v="0"/>
    <x v="0"/>
    <x v="0"/>
    <x v="506"/>
    <x v="2"/>
    <x v="3"/>
    <x v="1"/>
    <x v="4"/>
    <x v="7"/>
    <x v="18"/>
    <x v="0"/>
    <x v="400"/>
    <x v="3"/>
    <x v="8"/>
    <x v="4"/>
  </r>
  <r>
    <x v="525"/>
    <x v="0"/>
    <x v="0"/>
    <x v="0"/>
    <x v="507"/>
    <x v="7"/>
    <x v="4"/>
    <x v="0"/>
    <x v="0"/>
    <x v="2"/>
    <x v="3"/>
    <x v="0"/>
    <x v="344"/>
    <x v="3"/>
    <x v="24"/>
    <x v="1"/>
  </r>
  <r>
    <x v="526"/>
    <x v="0"/>
    <x v="0"/>
    <x v="0"/>
    <x v="508"/>
    <x v="5"/>
    <x v="2"/>
    <x v="3"/>
    <x v="0"/>
    <x v="2"/>
    <x v="37"/>
    <x v="0"/>
    <x v="401"/>
    <x v="4"/>
    <x v="12"/>
    <x v="3"/>
  </r>
  <r>
    <x v="527"/>
    <x v="0"/>
    <x v="0"/>
    <x v="0"/>
    <x v="509"/>
    <x v="0"/>
    <x v="2"/>
    <x v="3"/>
    <x v="0"/>
    <x v="2"/>
    <x v="20"/>
    <x v="0"/>
    <x v="402"/>
    <x v="2"/>
    <x v="0"/>
    <x v="0"/>
  </r>
  <r>
    <x v="528"/>
    <x v="0"/>
    <x v="0"/>
    <x v="0"/>
    <x v="510"/>
    <x v="0"/>
    <x v="0"/>
    <x v="3"/>
    <x v="3"/>
    <x v="6"/>
    <x v="7"/>
    <x v="0"/>
    <x v="49"/>
    <x v="0"/>
    <x v="29"/>
    <x v="4"/>
  </r>
  <r>
    <x v="529"/>
    <x v="0"/>
    <x v="0"/>
    <x v="0"/>
    <x v="511"/>
    <x v="1"/>
    <x v="4"/>
    <x v="2"/>
    <x v="1"/>
    <x v="7"/>
    <x v="2"/>
    <x v="0"/>
    <x v="403"/>
    <x v="0"/>
    <x v="31"/>
    <x v="1"/>
  </r>
  <r>
    <x v="530"/>
    <x v="0"/>
    <x v="0"/>
    <x v="0"/>
    <x v="512"/>
    <x v="5"/>
    <x v="2"/>
    <x v="0"/>
    <x v="2"/>
    <x v="7"/>
    <x v="38"/>
    <x v="0"/>
    <x v="40"/>
    <x v="4"/>
    <x v="4"/>
    <x v="1"/>
  </r>
  <r>
    <x v="531"/>
    <x v="0"/>
    <x v="0"/>
    <x v="0"/>
    <x v="513"/>
    <x v="3"/>
    <x v="3"/>
    <x v="3"/>
    <x v="4"/>
    <x v="6"/>
    <x v="7"/>
    <x v="0"/>
    <x v="404"/>
    <x v="2"/>
    <x v="11"/>
    <x v="1"/>
  </r>
  <r>
    <x v="532"/>
    <x v="0"/>
    <x v="0"/>
    <x v="0"/>
    <x v="514"/>
    <x v="0"/>
    <x v="2"/>
    <x v="0"/>
    <x v="0"/>
    <x v="10"/>
    <x v="29"/>
    <x v="0"/>
    <x v="44"/>
    <x v="3"/>
    <x v="13"/>
    <x v="0"/>
  </r>
  <r>
    <x v="533"/>
    <x v="0"/>
    <x v="1"/>
    <x v="2"/>
    <x v="515"/>
    <x v="5"/>
    <x v="3"/>
    <x v="1"/>
    <x v="2"/>
    <x v="5"/>
    <x v="8"/>
    <x v="0"/>
    <x v="405"/>
    <x v="3"/>
    <x v="9"/>
    <x v="0"/>
  </r>
  <r>
    <x v="534"/>
    <x v="0"/>
    <x v="0"/>
    <x v="0"/>
    <x v="516"/>
    <x v="3"/>
    <x v="2"/>
    <x v="3"/>
    <x v="3"/>
    <x v="9"/>
    <x v="17"/>
    <x v="0"/>
    <x v="406"/>
    <x v="1"/>
    <x v="3"/>
    <x v="2"/>
  </r>
  <r>
    <x v="535"/>
    <x v="0"/>
    <x v="0"/>
    <x v="0"/>
    <x v="517"/>
    <x v="0"/>
    <x v="3"/>
    <x v="1"/>
    <x v="3"/>
    <x v="4"/>
    <x v="32"/>
    <x v="0"/>
    <x v="407"/>
    <x v="2"/>
    <x v="24"/>
    <x v="4"/>
  </r>
  <r>
    <x v="536"/>
    <x v="0"/>
    <x v="1"/>
    <x v="2"/>
    <x v="438"/>
    <x v="0"/>
    <x v="3"/>
    <x v="1"/>
    <x v="2"/>
    <x v="4"/>
    <x v="8"/>
    <x v="0"/>
    <x v="408"/>
    <x v="0"/>
    <x v="9"/>
    <x v="3"/>
  </r>
  <r>
    <x v="537"/>
    <x v="0"/>
    <x v="0"/>
    <x v="0"/>
    <x v="518"/>
    <x v="2"/>
    <x v="1"/>
    <x v="3"/>
    <x v="2"/>
    <x v="7"/>
    <x v="7"/>
    <x v="0"/>
    <x v="409"/>
    <x v="1"/>
    <x v="6"/>
    <x v="2"/>
  </r>
  <r>
    <x v="538"/>
    <x v="0"/>
    <x v="0"/>
    <x v="0"/>
    <x v="519"/>
    <x v="4"/>
    <x v="4"/>
    <x v="3"/>
    <x v="1"/>
    <x v="0"/>
    <x v="46"/>
    <x v="0"/>
    <x v="410"/>
    <x v="1"/>
    <x v="33"/>
    <x v="0"/>
  </r>
  <r>
    <x v="539"/>
    <x v="0"/>
    <x v="0"/>
    <x v="0"/>
    <x v="520"/>
    <x v="1"/>
    <x v="4"/>
    <x v="2"/>
    <x v="0"/>
    <x v="6"/>
    <x v="42"/>
    <x v="0"/>
    <x v="411"/>
    <x v="2"/>
    <x v="24"/>
    <x v="2"/>
  </r>
  <r>
    <x v="540"/>
    <x v="0"/>
    <x v="0"/>
    <x v="0"/>
    <x v="521"/>
    <x v="0"/>
    <x v="1"/>
    <x v="3"/>
    <x v="2"/>
    <x v="7"/>
    <x v="48"/>
    <x v="0"/>
    <x v="412"/>
    <x v="1"/>
    <x v="15"/>
    <x v="3"/>
  </r>
  <r>
    <x v="541"/>
    <x v="0"/>
    <x v="0"/>
    <x v="0"/>
    <x v="522"/>
    <x v="4"/>
    <x v="4"/>
    <x v="1"/>
    <x v="4"/>
    <x v="3"/>
    <x v="4"/>
    <x v="0"/>
    <x v="156"/>
    <x v="3"/>
    <x v="6"/>
    <x v="0"/>
  </r>
  <r>
    <x v="542"/>
    <x v="0"/>
    <x v="0"/>
    <x v="0"/>
    <x v="523"/>
    <x v="0"/>
    <x v="1"/>
    <x v="3"/>
    <x v="3"/>
    <x v="9"/>
    <x v="2"/>
    <x v="0"/>
    <x v="265"/>
    <x v="0"/>
    <x v="41"/>
    <x v="1"/>
  </r>
  <r>
    <x v="543"/>
    <x v="0"/>
    <x v="0"/>
    <x v="0"/>
    <x v="524"/>
    <x v="6"/>
    <x v="4"/>
    <x v="0"/>
    <x v="1"/>
    <x v="9"/>
    <x v="29"/>
    <x v="0"/>
    <x v="299"/>
    <x v="2"/>
    <x v="26"/>
    <x v="0"/>
  </r>
  <r>
    <x v="544"/>
    <x v="0"/>
    <x v="0"/>
    <x v="0"/>
    <x v="525"/>
    <x v="6"/>
    <x v="4"/>
    <x v="0"/>
    <x v="2"/>
    <x v="5"/>
    <x v="21"/>
    <x v="0"/>
    <x v="413"/>
    <x v="4"/>
    <x v="17"/>
    <x v="1"/>
  </r>
  <r>
    <x v="545"/>
    <x v="0"/>
    <x v="0"/>
    <x v="0"/>
    <x v="526"/>
    <x v="3"/>
    <x v="1"/>
    <x v="2"/>
    <x v="1"/>
    <x v="8"/>
    <x v="17"/>
    <x v="0"/>
    <x v="414"/>
    <x v="1"/>
    <x v="1"/>
    <x v="1"/>
  </r>
  <r>
    <x v="546"/>
    <x v="0"/>
    <x v="0"/>
    <x v="0"/>
    <x v="527"/>
    <x v="0"/>
    <x v="0"/>
    <x v="1"/>
    <x v="2"/>
    <x v="0"/>
    <x v="20"/>
    <x v="0"/>
    <x v="61"/>
    <x v="2"/>
    <x v="29"/>
    <x v="3"/>
  </r>
  <r>
    <x v="547"/>
    <x v="0"/>
    <x v="0"/>
    <x v="0"/>
    <x v="528"/>
    <x v="5"/>
    <x v="2"/>
    <x v="3"/>
    <x v="3"/>
    <x v="11"/>
    <x v="39"/>
    <x v="0"/>
    <x v="415"/>
    <x v="3"/>
    <x v="26"/>
    <x v="2"/>
  </r>
  <r>
    <x v="548"/>
    <x v="0"/>
    <x v="0"/>
    <x v="0"/>
    <x v="529"/>
    <x v="0"/>
    <x v="3"/>
    <x v="2"/>
    <x v="3"/>
    <x v="2"/>
    <x v="11"/>
    <x v="0"/>
    <x v="199"/>
    <x v="4"/>
    <x v="15"/>
    <x v="1"/>
  </r>
  <r>
    <x v="549"/>
    <x v="0"/>
    <x v="1"/>
    <x v="1"/>
    <x v="530"/>
    <x v="2"/>
    <x v="0"/>
    <x v="0"/>
    <x v="0"/>
    <x v="9"/>
    <x v="8"/>
    <x v="3"/>
    <x v="416"/>
    <x v="1"/>
    <x v="9"/>
    <x v="4"/>
  </r>
  <r>
    <x v="550"/>
    <x v="0"/>
    <x v="0"/>
    <x v="0"/>
    <x v="531"/>
    <x v="2"/>
    <x v="2"/>
    <x v="0"/>
    <x v="4"/>
    <x v="1"/>
    <x v="35"/>
    <x v="0"/>
    <x v="417"/>
    <x v="4"/>
    <x v="39"/>
    <x v="4"/>
  </r>
  <r>
    <x v="551"/>
    <x v="0"/>
    <x v="1"/>
    <x v="2"/>
    <x v="312"/>
    <x v="7"/>
    <x v="4"/>
    <x v="1"/>
    <x v="3"/>
    <x v="0"/>
    <x v="8"/>
    <x v="0"/>
    <x v="268"/>
    <x v="1"/>
    <x v="9"/>
    <x v="4"/>
  </r>
  <r>
    <x v="552"/>
    <x v="0"/>
    <x v="0"/>
    <x v="0"/>
    <x v="532"/>
    <x v="7"/>
    <x v="1"/>
    <x v="0"/>
    <x v="0"/>
    <x v="4"/>
    <x v="45"/>
    <x v="0"/>
    <x v="132"/>
    <x v="4"/>
    <x v="12"/>
    <x v="2"/>
  </r>
  <r>
    <x v="553"/>
    <x v="0"/>
    <x v="0"/>
    <x v="0"/>
    <x v="533"/>
    <x v="6"/>
    <x v="2"/>
    <x v="3"/>
    <x v="0"/>
    <x v="11"/>
    <x v="23"/>
    <x v="0"/>
    <x v="418"/>
    <x v="1"/>
    <x v="31"/>
    <x v="3"/>
  </r>
  <r>
    <x v="554"/>
    <x v="0"/>
    <x v="0"/>
    <x v="0"/>
    <x v="534"/>
    <x v="4"/>
    <x v="1"/>
    <x v="2"/>
    <x v="3"/>
    <x v="2"/>
    <x v="24"/>
    <x v="0"/>
    <x v="396"/>
    <x v="1"/>
    <x v="25"/>
    <x v="4"/>
  </r>
  <r>
    <x v="555"/>
    <x v="0"/>
    <x v="0"/>
    <x v="0"/>
    <x v="535"/>
    <x v="4"/>
    <x v="0"/>
    <x v="3"/>
    <x v="2"/>
    <x v="2"/>
    <x v="16"/>
    <x v="0"/>
    <x v="379"/>
    <x v="0"/>
    <x v="18"/>
    <x v="2"/>
  </r>
  <r>
    <x v="556"/>
    <x v="0"/>
    <x v="0"/>
    <x v="0"/>
    <x v="536"/>
    <x v="6"/>
    <x v="4"/>
    <x v="0"/>
    <x v="2"/>
    <x v="10"/>
    <x v="42"/>
    <x v="0"/>
    <x v="198"/>
    <x v="1"/>
    <x v="35"/>
    <x v="1"/>
  </r>
  <r>
    <x v="557"/>
    <x v="0"/>
    <x v="0"/>
    <x v="0"/>
    <x v="537"/>
    <x v="4"/>
    <x v="0"/>
    <x v="1"/>
    <x v="1"/>
    <x v="4"/>
    <x v="18"/>
    <x v="0"/>
    <x v="419"/>
    <x v="1"/>
    <x v="1"/>
    <x v="4"/>
  </r>
  <r>
    <x v="558"/>
    <x v="0"/>
    <x v="0"/>
    <x v="0"/>
    <x v="538"/>
    <x v="1"/>
    <x v="5"/>
    <x v="2"/>
    <x v="3"/>
    <x v="5"/>
    <x v="14"/>
    <x v="0"/>
    <x v="269"/>
    <x v="3"/>
    <x v="20"/>
    <x v="3"/>
  </r>
  <r>
    <x v="559"/>
    <x v="0"/>
    <x v="0"/>
    <x v="0"/>
    <x v="539"/>
    <x v="1"/>
    <x v="2"/>
    <x v="3"/>
    <x v="4"/>
    <x v="4"/>
    <x v="26"/>
    <x v="0"/>
    <x v="4"/>
    <x v="2"/>
    <x v="38"/>
    <x v="0"/>
  </r>
  <r>
    <x v="560"/>
    <x v="0"/>
    <x v="0"/>
    <x v="0"/>
    <x v="540"/>
    <x v="3"/>
    <x v="5"/>
    <x v="0"/>
    <x v="3"/>
    <x v="9"/>
    <x v="33"/>
    <x v="0"/>
    <x v="420"/>
    <x v="4"/>
    <x v="15"/>
    <x v="0"/>
  </r>
  <r>
    <x v="561"/>
    <x v="0"/>
    <x v="0"/>
    <x v="0"/>
    <x v="541"/>
    <x v="2"/>
    <x v="1"/>
    <x v="2"/>
    <x v="3"/>
    <x v="10"/>
    <x v="22"/>
    <x v="0"/>
    <x v="421"/>
    <x v="1"/>
    <x v="3"/>
    <x v="2"/>
  </r>
  <r>
    <x v="562"/>
    <x v="0"/>
    <x v="1"/>
    <x v="1"/>
    <x v="542"/>
    <x v="3"/>
    <x v="1"/>
    <x v="2"/>
    <x v="0"/>
    <x v="2"/>
    <x v="8"/>
    <x v="0"/>
    <x v="28"/>
    <x v="3"/>
    <x v="9"/>
    <x v="0"/>
  </r>
  <r>
    <x v="563"/>
    <x v="0"/>
    <x v="0"/>
    <x v="0"/>
    <x v="543"/>
    <x v="2"/>
    <x v="4"/>
    <x v="0"/>
    <x v="1"/>
    <x v="6"/>
    <x v="40"/>
    <x v="0"/>
    <x v="122"/>
    <x v="1"/>
    <x v="19"/>
    <x v="0"/>
  </r>
  <r>
    <x v="564"/>
    <x v="0"/>
    <x v="0"/>
    <x v="0"/>
    <x v="544"/>
    <x v="0"/>
    <x v="0"/>
    <x v="0"/>
    <x v="0"/>
    <x v="7"/>
    <x v="48"/>
    <x v="0"/>
    <x v="422"/>
    <x v="3"/>
    <x v="37"/>
    <x v="1"/>
  </r>
  <r>
    <x v="565"/>
    <x v="0"/>
    <x v="0"/>
    <x v="0"/>
    <x v="545"/>
    <x v="2"/>
    <x v="0"/>
    <x v="2"/>
    <x v="3"/>
    <x v="7"/>
    <x v="1"/>
    <x v="0"/>
    <x v="381"/>
    <x v="2"/>
    <x v="40"/>
    <x v="0"/>
  </r>
  <r>
    <x v="566"/>
    <x v="0"/>
    <x v="0"/>
    <x v="0"/>
    <x v="546"/>
    <x v="1"/>
    <x v="5"/>
    <x v="3"/>
    <x v="2"/>
    <x v="5"/>
    <x v="46"/>
    <x v="0"/>
    <x v="249"/>
    <x v="1"/>
    <x v="18"/>
    <x v="3"/>
  </r>
  <r>
    <x v="567"/>
    <x v="0"/>
    <x v="0"/>
    <x v="0"/>
    <x v="547"/>
    <x v="3"/>
    <x v="0"/>
    <x v="2"/>
    <x v="4"/>
    <x v="4"/>
    <x v="0"/>
    <x v="0"/>
    <x v="423"/>
    <x v="3"/>
    <x v="31"/>
    <x v="2"/>
  </r>
  <r>
    <x v="568"/>
    <x v="0"/>
    <x v="0"/>
    <x v="0"/>
    <x v="548"/>
    <x v="1"/>
    <x v="1"/>
    <x v="3"/>
    <x v="1"/>
    <x v="1"/>
    <x v="24"/>
    <x v="0"/>
    <x v="424"/>
    <x v="1"/>
    <x v="22"/>
    <x v="4"/>
  </r>
  <r>
    <x v="569"/>
    <x v="0"/>
    <x v="1"/>
    <x v="1"/>
    <x v="549"/>
    <x v="5"/>
    <x v="0"/>
    <x v="2"/>
    <x v="4"/>
    <x v="5"/>
    <x v="8"/>
    <x v="3"/>
    <x v="425"/>
    <x v="4"/>
    <x v="9"/>
    <x v="2"/>
  </r>
  <r>
    <x v="570"/>
    <x v="0"/>
    <x v="1"/>
    <x v="3"/>
    <x v="550"/>
    <x v="5"/>
    <x v="2"/>
    <x v="1"/>
    <x v="0"/>
    <x v="2"/>
    <x v="8"/>
    <x v="3"/>
    <x v="426"/>
    <x v="2"/>
    <x v="9"/>
    <x v="3"/>
  </r>
  <r>
    <x v="571"/>
    <x v="0"/>
    <x v="0"/>
    <x v="0"/>
    <x v="551"/>
    <x v="4"/>
    <x v="5"/>
    <x v="0"/>
    <x v="4"/>
    <x v="6"/>
    <x v="18"/>
    <x v="0"/>
    <x v="427"/>
    <x v="4"/>
    <x v="2"/>
    <x v="0"/>
  </r>
  <r>
    <x v="572"/>
    <x v="0"/>
    <x v="0"/>
    <x v="0"/>
    <x v="552"/>
    <x v="3"/>
    <x v="1"/>
    <x v="0"/>
    <x v="4"/>
    <x v="1"/>
    <x v="13"/>
    <x v="0"/>
    <x v="428"/>
    <x v="2"/>
    <x v="12"/>
    <x v="0"/>
  </r>
  <r>
    <x v="573"/>
    <x v="0"/>
    <x v="0"/>
    <x v="0"/>
    <x v="553"/>
    <x v="2"/>
    <x v="3"/>
    <x v="2"/>
    <x v="4"/>
    <x v="10"/>
    <x v="19"/>
    <x v="0"/>
    <x v="429"/>
    <x v="4"/>
    <x v="13"/>
    <x v="4"/>
  </r>
  <r>
    <x v="574"/>
    <x v="0"/>
    <x v="0"/>
    <x v="0"/>
    <x v="554"/>
    <x v="0"/>
    <x v="4"/>
    <x v="1"/>
    <x v="4"/>
    <x v="2"/>
    <x v="20"/>
    <x v="0"/>
    <x v="430"/>
    <x v="2"/>
    <x v="8"/>
    <x v="0"/>
  </r>
  <r>
    <x v="575"/>
    <x v="0"/>
    <x v="0"/>
    <x v="0"/>
    <x v="555"/>
    <x v="4"/>
    <x v="1"/>
    <x v="1"/>
    <x v="2"/>
    <x v="11"/>
    <x v="36"/>
    <x v="0"/>
    <x v="431"/>
    <x v="4"/>
    <x v="24"/>
    <x v="1"/>
  </r>
  <r>
    <x v="576"/>
    <x v="0"/>
    <x v="0"/>
    <x v="0"/>
    <x v="556"/>
    <x v="6"/>
    <x v="5"/>
    <x v="0"/>
    <x v="4"/>
    <x v="7"/>
    <x v="41"/>
    <x v="0"/>
    <x v="432"/>
    <x v="2"/>
    <x v="4"/>
    <x v="0"/>
  </r>
  <r>
    <x v="577"/>
    <x v="0"/>
    <x v="0"/>
    <x v="0"/>
    <x v="557"/>
    <x v="4"/>
    <x v="5"/>
    <x v="2"/>
    <x v="4"/>
    <x v="6"/>
    <x v="46"/>
    <x v="0"/>
    <x v="232"/>
    <x v="4"/>
    <x v="13"/>
    <x v="4"/>
  </r>
  <r>
    <x v="578"/>
    <x v="0"/>
    <x v="1"/>
    <x v="1"/>
    <x v="558"/>
    <x v="4"/>
    <x v="0"/>
    <x v="0"/>
    <x v="0"/>
    <x v="4"/>
    <x v="8"/>
    <x v="3"/>
    <x v="433"/>
    <x v="0"/>
    <x v="9"/>
    <x v="4"/>
  </r>
  <r>
    <x v="579"/>
    <x v="0"/>
    <x v="0"/>
    <x v="0"/>
    <x v="559"/>
    <x v="4"/>
    <x v="0"/>
    <x v="3"/>
    <x v="2"/>
    <x v="11"/>
    <x v="13"/>
    <x v="0"/>
    <x v="132"/>
    <x v="1"/>
    <x v="41"/>
    <x v="0"/>
  </r>
  <r>
    <x v="580"/>
    <x v="0"/>
    <x v="0"/>
    <x v="0"/>
    <x v="560"/>
    <x v="6"/>
    <x v="3"/>
    <x v="1"/>
    <x v="4"/>
    <x v="10"/>
    <x v="40"/>
    <x v="0"/>
    <x v="434"/>
    <x v="3"/>
    <x v="35"/>
    <x v="0"/>
  </r>
  <r>
    <x v="581"/>
    <x v="0"/>
    <x v="0"/>
    <x v="0"/>
    <x v="561"/>
    <x v="1"/>
    <x v="3"/>
    <x v="3"/>
    <x v="1"/>
    <x v="4"/>
    <x v="5"/>
    <x v="0"/>
    <x v="123"/>
    <x v="2"/>
    <x v="23"/>
    <x v="2"/>
  </r>
  <r>
    <x v="582"/>
    <x v="0"/>
    <x v="0"/>
    <x v="0"/>
    <x v="562"/>
    <x v="6"/>
    <x v="0"/>
    <x v="0"/>
    <x v="4"/>
    <x v="1"/>
    <x v="35"/>
    <x v="0"/>
    <x v="435"/>
    <x v="0"/>
    <x v="25"/>
    <x v="2"/>
  </r>
  <r>
    <x v="583"/>
    <x v="0"/>
    <x v="0"/>
    <x v="0"/>
    <x v="563"/>
    <x v="3"/>
    <x v="5"/>
    <x v="0"/>
    <x v="1"/>
    <x v="3"/>
    <x v="41"/>
    <x v="0"/>
    <x v="201"/>
    <x v="2"/>
    <x v="14"/>
    <x v="1"/>
  </r>
  <r>
    <x v="584"/>
    <x v="0"/>
    <x v="0"/>
    <x v="0"/>
    <x v="564"/>
    <x v="1"/>
    <x v="2"/>
    <x v="0"/>
    <x v="4"/>
    <x v="8"/>
    <x v="35"/>
    <x v="0"/>
    <x v="373"/>
    <x v="3"/>
    <x v="2"/>
    <x v="3"/>
  </r>
  <r>
    <x v="585"/>
    <x v="0"/>
    <x v="1"/>
    <x v="2"/>
    <x v="565"/>
    <x v="5"/>
    <x v="0"/>
    <x v="0"/>
    <x v="2"/>
    <x v="1"/>
    <x v="8"/>
    <x v="0"/>
    <x v="436"/>
    <x v="4"/>
    <x v="9"/>
    <x v="2"/>
  </r>
  <r>
    <x v="586"/>
    <x v="0"/>
    <x v="0"/>
    <x v="0"/>
    <x v="566"/>
    <x v="7"/>
    <x v="2"/>
    <x v="3"/>
    <x v="0"/>
    <x v="4"/>
    <x v="33"/>
    <x v="0"/>
    <x v="406"/>
    <x v="2"/>
    <x v="1"/>
    <x v="0"/>
  </r>
  <r>
    <x v="587"/>
    <x v="0"/>
    <x v="0"/>
    <x v="0"/>
    <x v="567"/>
    <x v="2"/>
    <x v="0"/>
    <x v="3"/>
    <x v="0"/>
    <x v="11"/>
    <x v="16"/>
    <x v="0"/>
    <x v="437"/>
    <x v="0"/>
    <x v="28"/>
    <x v="0"/>
  </r>
  <r>
    <x v="588"/>
    <x v="0"/>
    <x v="0"/>
    <x v="0"/>
    <x v="568"/>
    <x v="2"/>
    <x v="1"/>
    <x v="3"/>
    <x v="0"/>
    <x v="5"/>
    <x v="44"/>
    <x v="0"/>
    <x v="1"/>
    <x v="1"/>
    <x v="29"/>
    <x v="2"/>
  </r>
  <r>
    <x v="589"/>
    <x v="0"/>
    <x v="1"/>
    <x v="3"/>
    <x v="569"/>
    <x v="4"/>
    <x v="3"/>
    <x v="0"/>
    <x v="3"/>
    <x v="2"/>
    <x v="8"/>
    <x v="1"/>
    <x v="315"/>
    <x v="1"/>
    <x v="9"/>
    <x v="4"/>
  </r>
  <r>
    <x v="590"/>
    <x v="0"/>
    <x v="0"/>
    <x v="0"/>
    <x v="570"/>
    <x v="1"/>
    <x v="1"/>
    <x v="2"/>
    <x v="4"/>
    <x v="11"/>
    <x v="23"/>
    <x v="0"/>
    <x v="194"/>
    <x v="1"/>
    <x v="2"/>
    <x v="2"/>
  </r>
  <r>
    <x v="591"/>
    <x v="0"/>
    <x v="1"/>
    <x v="3"/>
    <x v="571"/>
    <x v="0"/>
    <x v="3"/>
    <x v="2"/>
    <x v="1"/>
    <x v="8"/>
    <x v="8"/>
    <x v="1"/>
    <x v="311"/>
    <x v="1"/>
    <x v="9"/>
    <x v="1"/>
  </r>
  <r>
    <x v="592"/>
    <x v="0"/>
    <x v="0"/>
    <x v="0"/>
    <x v="572"/>
    <x v="6"/>
    <x v="1"/>
    <x v="1"/>
    <x v="4"/>
    <x v="5"/>
    <x v="14"/>
    <x v="0"/>
    <x v="438"/>
    <x v="3"/>
    <x v="39"/>
    <x v="0"/>
  </r>
  <r>
    <x v="593"/>
    <x v="0"/>
    <x v="0"/>
    <x v="0"/>
    <x v="573"/>
    <x v="6"/>
    <x v="2"/>
    <x v="1"/>
    <x v="1"/>
    <x v="1"/>
    <x v="44"/>
    <x v="0"/>
    <x v="439"/>
    <x v="0"/>
    <x v="7"/>
    <x v="1"/>
  </r>
  <r>
    <x v="594"/>
    <x v="0"/>
    <x v="0"/>
    <x v="0"/>
    <x v="574"/>
    <x v="2"/>
    <x v="4"/>
    <x v="1"/>
    <x v="0"/>
    <x v="11"/>
    <x v="37"/>
    <x v="0"/>
    <x v="180"/>
    <x v="4"/>
    <x v="32"/>
    <x v="1"/>
  </r>
  <r>
    <x v="595"/>
    <x v="0"/>
    <x v="0"/>
    <x v="0"/>
    <x v="575"/>
    <x v="2"/>
    <x v="4"/>
    <x v="2"/>
    <x v="1"/>
    <x v="10"/>
    <x v="18"/>
    <x v="0"/>
    <x v="440"/>
    <x v="2"/>
    <x v="28"/>
    <x v="3"/>
  </r>
  <r>
    <x v="596"/>
    <x v="0"/>
    <x v="0"/>
    <x v="0"/>
    <x v="190"/>
    <x v="5"/>
    <x v="1"/>
    <x v="2"/>
    <x v="4"/>
    <x v="4"/>
    <x v="0"/>
    <x v="0"/>
    <x v="441"/>
    <x v="2"/>
    <x v="30"/>
    <x v="1"/>
  </r>
  <r>
    <x v="597"/>
    <x v="0"/>
    <x v="1"/>
    <x v="3"/>
    <x v="576"/>
    <x v="1"/>
    <x v="2"/>
    <x v="1"/>
    <x v="4"/>
    <x v="11"/>
    <x v="8"/>
    <x v="2"/>
    <x v="442"/>
    <x v="1"/>
    <x v="9"/>
    <x v="1"/>
  </r>
  <r>
    <x v="598"/>
    <x v="0"/>
    <x v="0"/>
    <x v="0"/>
    <x v="577"/>
    <x v="7"/>
    <x v="5"/>
    <x v="2"/>
    <x v="1"/>
    <x v="9"/>
    <x v="4"/>
    <x v="0"/>
    <x v="443"/>
    <x v="2"/>
    <x v="4"/>
    <x v="2"/>
  </r>
  <r>
    <x v="599"/>
    <x v="0"/>
    <x v="1"/>
    <x v="2"/>
    <x v="578"/>
    <x v="3"/>
    <x v="1"/>
    <x v="0"/>
    <x v="1"/>
    <x v="10"/>
    <x v="8"/>
    <x v="0"/>
    <x v="444"/>
    <x v="2"/>
    <x v="9"/>
    <x v="4"/>
  </r>
  <r>
    <x v="600"/>
    <x v="0"/>
    <x v="0"/>
    <x v="0"/>
    <x v="579"/>
    <x v="6"/>
    <x v="2"/>
    <x v="2"/>
    <x v="1"/>
    <x v="11"/>
    <x v="28"/>
    <x v="0"/>
    <x v="329"/>
    <x v="1"/>
    <x v="0"/>
    <x v="2"/>
  </r>
  <r>
    <x v="601"/>
    <x v="0"/>
    <x v="0"/>
    <x v="0"/>
    <x v="580"/>
    <x v="7"/>
    <x v="0"/>
    <x v="3"/>
    <x v="4"/>
    <x v="7"/>
    <x v="17"/>
    <x v="0"/>
    <x v="445"/>
    <x v="3"/>
    <x v="12"/>
    <x v="4"/>
  </r>
  <r>
    <x v="602"/>
    <x v="0"/>
    <x v="0"/>
    <x v="0"/>
    <x v="581"/>
    <x v="0"/>
    <x v="0"/>
    <x v="2"/>
    <x v="3"/>
    <x v="8"/>
    <x v="3"/>
    <x v="0"/>
    <x v="446"/>
    <x v="0"/>
    <x v="33"/>
    <x v="0"/>
  </r>
  <r>
    <x v="603"/>
    <x v="0"/>
    <x v="0"/>
    <x v="0"/>
    <x v="582"/>
    <x v="7"/>
    <x v="4"/>
    <x v="3"/>
    <x v="3"/>
    <x v="6"/>
    <x v="2"/>
    <x v="0"/>
    <x v="2"/>
    <x v="4"/>
    <x v="26"/>
    <x v="1"/>
  </r>
  <r>
    <x v="604"/>
    <x v="0"/>
    <x v="0"/>
    <x v="0"/>
    <x v="583"/>
    <x v="5"/>
    <x v="1"/>
    <x v="2"/>
    <x v="3"/>
    <x v="7"/>
    <x v="46"/>
    <x v="0"/>
    <x v="447"/>
    <x v="3"/>
    <x v="25"/>
    <x v="3"/>
  </r>
  <r>
    <x v="605"/>
    <x v="0"/>
    <x v="0"/>
    <x v="0"/>
    <x v="584"/>
    <x v="7"/>
    <x v="4"/>
    <x v="1"/>
    <x v="3"/>
    <x v="9"/>
    <x v="5"/>
    <x v="0"/>
    <x v="448"/>
    <x v="3"/>
    <x v="21"/>
    <x v="3"/>
  </r>
  <r>
    <x v="606"/>
    <x v="0"/>
    <x v="0"/>
    <x v="0"/>
    <x v="585"/>
    <x v="1"/>
    <x v="5"/>
    <x v="1"/>
    <x v="0"/>
    <x v="7"/>
    <x v="21"/>
    <x v="0"/>
    <x v="449"/>
    <x v="2"/>
    <x v="15"/>
    <x v="0"/>
  </r>
  <r>
    <x v="607"/>
    <x v="0"/>
    <x v="0"/>
    <x v="0"/>
    <x v="586"/>
    <x v="0"/>
    <x v="5"/>
    <x v="0"/>
    <x v="0"/>
    <x v="1"/>
    <x v="42"/>
    <x v="0"/>
    <x v="241"/>
    <x v="0"/>
    <x v="24"/>
    <x v="2"/>
  </r>
  <r>
    <x v="608"/>
    <x v="0"/>
    <x v="0"/>
    <x v="0"/>
    <x v="587"/>
    <x v="0"/>
    <x v="5"/>
    <x v="1"/>
    <x v="0"/>
    <x v="2"/>
    <x v="7"/>
    <x v="0"/>
    <x v="111"/>
    <x v="3"/>
    <x v="20"/>
    <x v="2"/>
  </r>
  <r>
    <x v="609"/>
    <x v="0"/>
    <x v="0"/>
    <x v="0"/>
    <x v="588"/>
    <x v="3"/>
    <x v="3"/>
    <x v="3"/>
    <x v="3"/>
    <x v="7"/>
    <x v="34"/>
    <x v="0"/>
    <x v="450"/>
    <x v="2"/>
    <x v="29"/>
    <x v="0"/>
  </r>
  <r>
    <x v="610"/>
    <x v="0"/>
    <x v="0"/>
    <x v="0"/>
    <x v="589"/>
    <x v="0"/>
    <x v="3"/>
    <x v="3"/>
    <x v="2"/>
    <x v="7"/>
    <x v="42"/>
    <x v="0"/>
    <x v="451"/>
    <x v="2"/>
    <x v="10"/>
    <x v="3"/>
  </r>
  <r>
    <x v="611"/>
    <x v="0"/>
    <x v="0"/>
    <x v="0"/>
    <x v="590"/>
    <x v="5"/>
    <x v="3"/>
    <x v="0"/>
    <x v="0"/>
    <x v="7"/>
    <x v="41"/>
    <x v="0"/>
    <x v="96"/>
    <x v="1"/>
    <x v="35"/>
    <x v="0"/>
  </r>
  <r>
    <x v="612"/>
    <x v="0"/>
    <x v="0"/>
    <x v="0"/>
    <x v="591"/>
    <x v="1"/>
    <x v="5"/>
    <x v="2"/>
    <x v="0"/>
    <x v="7"/>
    <x v="13"/>
    <x v="0"/>
    <x v="452"/>
    <x v="0"/>
    <x v="26"/>
    <x v="2"/>
  </r>
  <r>
    <x v="613"/>
    <x v="0"/>
    <x v="0"/>
    <x v="0"/>
    <x v="592"/>
    <x v="4"/>
    <x v="1"/>
    <x v="1"/>
    <x v="4"/>
    <x v="9"/>
    <x v="15"/>
    <x v="0"/>
    <x v="452"/>
    <x v="3"/>
    <x v="24"/>
    <x v="2"/>
  </r>
  <r>
    <x v="614"/>
    <x v="0"/>
    <x v="0"/>
    <x v="0"/>
    <x v="593"/>
    <x v="6"/>
    <x v="1"/>
    <x v="0"/>
    <x v="2"/>
    <x v="9"/>
    <x v="10"/>
    <x v="0"/>
    <x v="453"/>
    <x v="0"/>
    <x v="26"/>
    <x v="1"/>
  </r>
  <r>
    <x v="615"/>
    <x v="0"/>
    <x v="0"/>
    <x v="0"/>
    <x v="594"/>
    <x v="0"/>
    <x v="3"/>
    <x v="3"/>
    <x v="1"/>
    <x v="6"/>
    <x v="45"/>
    <x v="0"/>
    <x v="13"/>
    <x v="2"/>
    <x v="13"/>
    <x v="3"/>
  </r>
  <r>
    <x v="616"/>
    <x v="0"/>
    <x v="0"/>
    <x v="0"/>
    <x v="595"/>
    <x v="3"/>
    <x v="4"/>
    <x v="2"/>
    <x v="2"/>
    <x v="7"/>
    <x v="42"/>
    <x v="0"/>
    <x v="454"/>
    <x v="3"/>
    <x v="16"/>
    <x v="3"/>
  </r>
  <r>
    <x v="617"/>
    <x v="0"/>
    <x v="0"/>
    <x v="0"/>
    <x v="596"/>
    <x v="5"/>
    <x v="3"/>
    <x v="0"/>
    <x v="1"/>
    <x v="5"/>
    <x v="10"/>
    <x v="0"/>
    <x v="455"/>
    <x v="1"/>
    <x v="39"/>
    <x v="2"/>
  </r>
  <r>
    <x v="618"/>
    <x v="0"/>
    <x v="0"/>
    <x v="0"/>
    <x v="597"/>
    <x v="1"/>
    <x v="4"/>
    <x v="3"/>
    <x v="2"/>
    <x v="3"/>
    <x v="36"/>
    <x v="0"/>
    <x v="456"/>
    <x v="3"/>
    <x v="29"/>
    <x v="3"/>
  </r>
  <r>
    <x v="619"/>
    <x v="0"/>
    <x v="0"/>
    <x v="0"/>
    <x v="598"/>
    <x v="2"/>
    <x v="5"/>
    <x v="2"/>
    <x v="0"/>
    <x v="6"/>
    <x v="30"/>
    <x v="0"/>
    <x v="457"/>
    <x v="0"/>
    <x v="31"/>
    <x v="1"/>
  </r>
  <r>
    <x v="620"/>
    <x v="0"/>
    <x v="0"/>
    <x v="0"/>
    <x v="599"/>
    <x v="1"/>
    <x v="3"/>
    <x v="2"/>
    <x v="1"/>
    <x v="3"/>
    <x v="30"/>
    <x v="0"/>
    <x v="29"/>
    <x v="0"/>
    <x v="25"/>
    <x v="3"/>
  </r>
  <r>
    <x v="621"/>
    <x v="0"/>
    <x v="0"/>
    <x v="0"/>
    <x v="240"/>
    <x v="4"/>
    <x v="4"/>
    <x v="1"/>
    <x v="3"/>
    <x v="10"/>
    <x v="12"/>
    <x v="0"/>
    <x v="458"/>
    <x v="3"/>
    <x v="16"/>
    <x v="4"/>
  </r>
  <r>
    <x v="622"/>
    <x v="0"/>
    <x v="0"/>
    <x v="0"/>
    <x v="600"/>
    <x v="3"/>
    <x v="0"/>
    <x v="3"/>
    <x v="3"/>
    <x v="9"/>
    <x v="46"/>
    <x v="0"/>
    <x v="328"/>
    <x v="2"/>
    <x v="41"/>
    <x v="2"/>
  </r>
  <r>
    <x v="623"/>
    <x v="0"/>
    <x v="0"/>
    <x v="0"/>
    <x v="601"/>
    <x v="5"/>
    <x v="2"/>
    <x v="0"/>
    <x v="2"/>
    <x v="11"/>
    <x v="44"/>
    <x v="0"/>
    <x v="459"/>
    <x v="4"/>
    <x v="32"/>
    <x v="1"/>
  </r>
  <r>
    <x v="624"/>
    <x v="0"/>
    <x v="0"/>
    <x v="0"/>
    <x v="446"/>
    <x v="1"/>
    <x v="4"/>
    <x v="3"/>
    <x v="4"/>
    <x v="4"/>
    <x v="35"/>
    <x v="0"/>
    <x v="55"/>
    <x v="3"/>
    <x v="17"/>
    <x v="0"/>
  </r>
  <r>
    <x v="625"/>
    <x v="0"/>
    <x v="0"/>
    <x v="0"/>
    <x v="602"/>
    <x v="7"/>
    <x v="2"/>
    <x v="2"/>
    <x v="2"/>
    <x v="3"/>
    <x v="32"/>
    <x v="0"/>
    <x v="460"/>
    <x v="1"/>
    <x v="22"/>
    <x v="3"/>
  </r>
  <r>
    <x v="626"/>
    <x v="0"/>
    <x v="0"/>
    <x v="0"/>
    <x v="603"/>
    <x v="2"/>
    <x v="2"/>
    <x v="0"/>
    <x v="0"/>
    <x v="0"/>
    <x v="37"/>
    <x v="0"/>
    <x v="461"/>
    <x v="2"/>
    <x v="39"/>
    <x v="0"/>
  </r>
  <r>
    <x v="627"/>
    <x v="0"/>
    <x v="0"/>
    <x v="0"/>
    <x v="604"/>
    <x v="5"/>
    <x v="5"/>
    <x v="0"/>
    <x v="3"/>
    <x v="0"/>
    <x v="32"/>
    <x v="0"/>
    <x v="462"/>
    <x v="4"/>
    <x v="34"/>
    <x v="3"/>
  </r>
  <r>
    <x v="628"/>
    <x v="0"/>
    <x v="0"/>
    <x v="0"/>
    <x v="605"/>
    <x v="1"/>
    <x v="2"/>
    <x v="3"/>
    <x v="2"/>
    <x v="4"/>
    <x v="2"/>
    <x v="0"/>
    <x v="463"/>
    <x v="2"/>
    <x v="22"/>
    <x v="3"/>
  </r>
  <r>
    <x v="629"/>
    <x v="0"/>
    <x v="0"/>
    <x v="0"/>
    <x v="606"/>
    <x v="7"/>
    <x v="4"/>
    <x v="2"/>
    <x v="1"/>
    <x v="7"/>
    <x v="43"/>
    <x v="0"/>
    <x v="193"/>
    <x v="1"/>
    <x v="28"/>
    <x v="3"/>
  </r>
  <r>
    <x v="630"/>
    <x v="0"/>
    <x v="0"/>
    <x v="0"/>
    <x v="607"/>
    <x v="4"/>
    <x v="4"/>
    <x v="1"/>
    <x v="3"/>
    <x v="5"/>
    <x v="44"/>
    <x v="0"/>
    <x v="464"/>
    <x v="1"/>
    <x v="26"/>
    <x v="1"/>
  </r>
  <r>
    <x v="631"/>
    <x v="0"/>
    <x v="1"/>
    <x v="2"/>
    <x v="608"/>
    <x v="4"/>
    <x v="4"/>
    <x v="2"/>
    <x v="3"/>
    <x v="1"/>
    <x v="8"/>
    <x v="0"/>
    <x v="251"/>
    <x v="1"/>
    <x v="9"/>
    <x v="3"/>
  </r>
  <r>
    <x v="632"/>
    <x v="0"/>
    <x v="0"/>
    <x v="0"/>
    <x v="609"/>
    <x v="4"/>
    <x v="1"/>
    <x v="1"/>
    <x v="2"/>
    <x v="2"/>
    <x v="43"/>
    <x v="0"/>
    <x v="275"/>
    <x v="0"/>
    <x v="26"/>
    <x v="0"/>
  </r>
  <r>
    <x v="633"/>
    <x v="0"/>
    <x v="1"/>
    <x v="1"/>
    <x v="593"/>
    <x v="4"/>
    <x v="3"/>
    <x v="2"/>
    <x v="2"/>
    <x v="10"/>
    <x v="8"/>
    <x v="2"/>
    <x v="94"/>
    <x v="4"/>
    <x v="9"/>
    <x v="1"/>
  </r>
  <r>
    <x v="634"/>
    <x v="0"/>
    <x v="0"/>
    <x v="0"/>
    <x v="610"/>
    <x v="7"/>
    <x v="1"/>
    <x v="2"/>
    <x v="2"/>
    <x v="7"/>
    <x v="31"/>
    <x v="0"/>
    <x v="465"/>
    <x v="1"/>
    <x v="4"/>
    <x v="0"/>
  </r>
  <r>
    <x v="635"/>
    <x v="0"/>
    <x v="0"/>
    <x v="0"/>
    <x v="611"/>
    <x v="0"/>
    <x v="1"/>
    <x v="3"/>
    <x v="1"/>
    <x v="4"/>
    <x v="16"/>
    <x v="0"/>
    <x v="307"/>
    <x v="1"/>
    <x v="8"/>
    <x v="0"/>
  </r>
  <r>
    <x v="636"/>
    <x v="0"/>
    <x v="0"/>
    <x v="0"/>
    <x v="612"/>
    <x v="6"/>
    <x v="1"/>
    <x v="2"/>
    <x v="3"/>
    <x v="8"/>
    <x v="24"/>
    <x v="0"/>
    <x v="344"/>
    <x v="4"/>
    <x v="33"/>
    <x v="1"/>
  </r>
  <r>
    <x v="637"/>
    <x v="0"/>
    <x v="0"/>
    <x v="0"/>
    <x v="146"/>
    <x v="3"/>
    <x v="3"/>
    <x v="2"/>
    <x v="4"/>
    <x v="2"/>
    <x v="29"/>
    <x v="0"/>
    <x v="466"/>
    <x v="3"/>
    <x v="36"/>
    <x v="2"/>
  </r>
  <r>
    <x v="638"/>
    <x v="0"/>
    <x v="0"/>
    <x v="0"/>
    <x v="613"/>
    <x v="6"/>
    <x v="4"/>
    <x v="3"/>
    <x v="0"/>
    <x v="4"/>
    <x v="37"/>
    <x v="0"/>
    <x v="467"/>
    <x v="4"/>
    <x v="10"/>
    <x v="1"/>
  </r>
  <r>
    <x v="639"/>
    <x v="0"/>
    <x v="0"/>
    <x v="0"/>
    <x v="614"/>
    <x v="5"/>
    <x v="2"/>
    <x v="0"/>
    <x v="1"/>
    <x v="11"/>
    <x v="22"/>
    <x v="0"/>
    <x v="282"/>
    <x v="2"/>
    <x v="13"/>
    <x v="2"/>
  </r>
  <r>
    <x v="640"/>
    <x v="0"/>
    <x v="0"/>
    <x v="0"/>
    <x v="615"/>
    <x v="3"/>
    <x v="4"/>
    <x v="3"/>
    <x v="2"/>
    <x v="0"/>
    <x v="22"/>
    <x v="0"/>
    <x v="175"/>
    <x v="4"/>
    <x v="14"/>
    <x v="3"/>
  </r>
  <r>
    <x v="641"/>
    <x v="0"/>
    <x v="0"/>
    <x v="0"/>
    <x v="616"/>
    <x v="3"/>
    <x v="4"/>
    <x v="1"/>
    <x v="0"/>
    <x v="1"/>
    <x v="10"/>
    <x v="0"/>
    <x v="190"/>
    <x v="2"/>
    <x v="18"/>
    <x v="0"/>
  </r>
  <r>
    <x v="642"/>
    <x v="0"/>
    <x v="0"/>
    <x v="0"/>
    <x v="617"/>
    <x v="1"/>
    <x v="1"/>
    <x v="1"/>
    <x v="3"/>
    <x v="7"/>
    <x v="45"/>
    <x v="0"/>
    <x v="353"/>
    <x v="1"/>
    <x v="34"/>
    <x v="2"/>
  </r>
  <r>
    <x v="643"/>
    <x v="0"/>
    <x v="0"/>
    <x v="0"/>
    <x v="618"/>
    <x v="2"/>
    <x v="3"/>
    <x v="2"/>
    <x v="0"/>
    <x v="2"/>
    <x v="33"/>
    <x v="0"/>
    <x v="19"/>
    <x v="4"/>
    <x v="13"/>
    <x v="2"/>
  </r>
  <r>
    <x v="644"/>
    <x v="0"/>
    <x v="0"/>
    <x v="0"/>
    <x v="619"/>
    <x v="3"/>
    <x v="4"/>
    <x v="3"/>
    <x v="1"/>
    <x v="8"/>
    <x v="36"/>
    <x v="0"/>
    <x v="229"/>
    <x v="4"/>
    <x v="13"/>
    <x v="0"/>
  </r>
  <r>
    <x v="645"/>
    <x v="0"/>
    <x v="0"/>
    <x v="0"/>
    <x v="620"/>
    <x v="4"/>
    <x v="0"/>
    <x v="1"/>
    <x v="2"/>
    <x v="11"/>
    <x v="23"/>
    <x v="0"/>
    <x v="468"/>
    <x v="0"/>
    <x v="13"/>
    <x v="4"/>
  </r>
  <r>
    <x v="646"/>
    <x v="0"/>
    <x v="0"/>
    <x v="0"/>
    <x v="621"/>
    <x v="3"/>
    <x v="4"/>
    <x v="2"/>
    <x v="2"/>
    <x v="2"/>
    <x v="39"/>
    <x v="0"/>
    <x v="114"/>
    <x v="3"/>
    <x v="22"/>
    <x v="0"/>
  </r>
  <r>
    <x v="647"/>
    <x v="0"/>
    <x v="0"/>
    <x v="0"/>
    <x v="622"/>
    <x v="1"/>
    <x v="5"/>
    <x v="1"/>
    <x v="0"/>
    <x v="7"/>
    <x v="10"/>
    <x v="0"/>
    <x v="469"/>
    <x v="4"/>
    <x v="27"/>
    <x v="1"/>
  </r>
  <r>
    <x v="648"/>
    <x v="0"/>
    <x v="0"/>
    <x v="0"/>
    <x v="623"/>
    <x v="1"/>
    <x v="5"/>
    <x v="3"/>
    <x v="3"/>
    <x v="1"/>
    <x v="26"/>
    <x v="0"/>
    <x v="470"/>
    <x v="2"/>
    <x v="18"/>
    <x v="4"/>
  </r>
  <r>
    <x v="649"/>
    <x v="0"/>
    <x v="0"/>
    <x v="0"/>
    <x v="624"/>
    <x v="4"/>
    <x v="2"/>
    <x v="1"/>
    <x v="1"/>
    <x v="0"/>
    <x v="46"/>
    <x v="0"/>
    <x v="224"/>
    <x v="4"/>
    <x v="23"/>
    <x v="2"/>
  </r>
  <r>
    <x v="650"/>
    <x v="0"/>
    <x v="0"/>
    <x v="0"/>
    <x v="625"/>
    <x v="1"/>
    <x v="3"/>
    <x v="1"/>
    <x v="2"/>
    <x v="0"/>
    <x v="24"/>
    <x v="0"/>
    <x v="471"/>
    <x v="0"/>
    <x v="15"/>
    <x v="1"/>
  </r>
  <r>
    <x v="651"/>
    <x v="0"/>
    <x v="0"/>
    <x v="0"/>
    <x v="626"/>
    <x v="6"/>
    <x v="2"/>
    <x v="3"/>
    <x v="4"/>
    <x v="1"/>
    <x v="22"/>
    <x v="0"/>
    <x v="472"/>
    <x v="3"/>
    <x v="33"/>
    <x v="0"/>
  </r>
  <r>
    <x v="652"/>
    <x v="0"/>
    <x v="0"/>
    <x v="0"/>
    <x v="627"/>
    <x v="7"/>
    <x v="0"/>
    <x v="2"/>
    <x v="1"/>
    <x v="3"/>
    <x v="3"/>
    <x v="0"/>
    <x v="473"/>
    <x v="4"/>
    <x v="17"/>
    <x v="3"/>
  </r>
  <r>
    <x v="653"/>
    <x v="0"/>
    <x v="0"/>
    <x v="0"/>
    <x v="628"/>
    <x v="1"/>
    <x v="0"/>
    <x v="1"/>
    <x v="2"/>
    <x v="10"/>
    <x v="1"/>
    <x v="0"/>
    <x v="474"/>
    <x v="4"/>
    <x v="17"/>
    <x v="4"/>
  </r>
  <r>
    <x v="654"/>
    <x v="0"/>
    <x v="0"/>
    <x v="0"/>
    <x v="629"/>
    <x v="4"/>
    <x v="2"/>
    <x v="0"/>
    <x v="2"/>
    <x v="8"/>
    <x v="24"/>
    <x v="0"/>
    <x v="312"/>
    <x v="2"/>
    <x v="31"/>
    <x v="2"/>
  </r>
  <r>
    <x v="655"/>
    <x v="0"/>
    <x v="0"/>
    <x v="0"/>
    <x v="630"/>
    <x v="0"/>
    <x v="1"/>
    <x v="0"/>
    <x v="2"/>
    <x v="4"/>
    <x v="47"/>
    <x v="0"/>
    <x v="475"/>
    <x v="2"/>
    <x v="21"/>
    <x v="0"/>
  </r>
  <r>
    <x v="656"/>
    <x v="0"/>
    <x v="0"/>
    <x v="0"/>
    <x v="631"/>
    <x v="3"/>
    <x v="1"/>
    <x v="0"/>
    <x v="3"/>
    <x v="10"/>
    <x v="26"/>
    <x v="0"/>
    <x v="476"/>
    <x v="1"/>
    <x v="11"/>
    <x v="4"/>
  </r>
  <r>
    <x v="657"/>
    <x v="0"/>
    <x v="0"/>
    <x v="0"/>
    <x v="632"/>
    <x v="2"/>
    <x v="0"/>
    <x v="1"/>
    <x v="4"/>
    <x v="9"/>
    <x v="36"/>
    <x v="0"/>
    <x v="16"/>
    <x v="1"/>
    <x v="39"/>
    <x v="0"/>
  </r>
  <r>
    <x v="658"/>
    <x v="0"/>
    <x v="0"/>
    <x v="0"/>
    <x v="633"/>
    <x v="3"/>
    <x v="2"/>
    <x v="3"/>
    <x v="1"/>
    <x v="4"/>
    <x v="45"/>
    <x v="0"/>
    <x v="477"/>
    <x v="4"/>
    <x v="1"/>
    <x v="0"/>
  </r>
  <r>
    <x v="659"/>
    <x v="0"/>
    <x v="0"/>
    <x v="0"/>
    <x v="634"/>
    <x v="3"/>
    <x v="5"/>
    <x v="1"/>
    <x v="3"/>
    <x v="1"/>
    <x v="22"/>
    <x v="0"/>
    <x v="325"/>
    <x v="1"/>
    <x v="12"/>
    <x v="0"/>
  </r>
  <r>
    <x v="660"/>
    <x v="0"/>
    <x v="0"/>
    <x v="0"/>
    <x v="635"/>
    <x v="0"/>
    <x v="5"/>
    <x v="3"/>
    <x v="2"/>
    <x v="3"/>
    <x v="18"/>
    <x v="0"/>
    <x v="397"/>
    <x v="3"/>
    <x v="28"/>
    <x v="1"/>
  </r>
  <r>
    <x v="661"/>
    <x v="0"/>
    <x v="0"/>
    <x v="0"/>
    <x v="636"/>
    <x v="1"/>
    <x v="3"/>
    <x v="1"/>
    <x v="2"/>
    <x v="9"/>
    <x v="32"/>
    <x v="0"/>
    <x v="478"/>
    <x v="2"/>
    <x v="10"/>
    <x v="4"/>
  </r>
  <r>
    <x v="662"/>
    <x v="0"/>
    <x v="0"/>
    <x v="0"/>
    <x v="637"/>
    <x v="4"/>
    <x v="0"/>
    <x v="3"/>
    <x v="4"/>
    <x v="6"/>
    <x v="44"/>
    <x v="0"/>
    <x v="43"/>
    <x v="3"/>
    <x v="20"/>
    <x v="4"/>
  </r>
  <r>
    <x v="663"/>
    <x v="0"/>
    <x v="0"/>
    <x v="0"/>
    <x v="638"/>
    <x v="4"/>
    <x v="1"/>
    <x v="1"/>
    <x v="2"/>
    <x v="8"/>
    <x v="23"/>
    <x v="0"/>
    <x v="373"/>
    <x v="4"/>
    <x v="30"/>
    <x v="1"/>
  </r>
  <r>
    <x v="664"/>
    <x v="0"/>
    <x v="0"/>
    <x v="0"/>
    <x v="639"/>
    <x v="5"/>
    <x v="2"/>
    <x v="0"/>
    <x v="3"/>
    <x v="5"/>
    <x v="20"/>
    <x v="0"/>
    <x v="479"/>
    <x v="2"/>
    <x v="19"/>
    <x v="3"/>
  </r>
  <r>
    <x v="665"/>
    <x v="0"/>
    <x v="0"/>
    <x v="0"/>
    <x v="640"/>
    <x v="1"/>
    <x v="2"/>
    <x v="1"/>
    <x v="0"/>
    <x v="2"/>
    <x v="20"/>
    <x v="0"/>
    <x v="412"/>
    <x v="1"/>
    <x v="20"/>
    <x v="1"/>
  </r>
  <r>
    <x v="666"/>
    <x v="0"/>
    <x v="0"/>
    <x v="0"/>
    <x v="641"/>
    <x v="6"/>
    <x v="5"/>
    <x v="0"/>
    <x v="2"/>
    <x v="5"/>
    <x v="19"/>
    <x v="0"/>
    <x v="480"/>
    <x v="3"/>
    <x v="12"/>
    <x v="4"/>
  </r>
  <r>
    <x v="667"/>
    <x v="0"/>
    <x v="0"/>
    <x v="0"/>
    <x v="642"/>
    <x v="6"/>
    <x v="2"/>
    <x v="2"/>
    <x v="2"/>
    <x v="7"/>
    <x v="24"/>
    <x v="0"/>
    <x v="403"/>
    <x v="2"/>
    <x v="7"/>
    <x v="2"/>
  </r>
  <r>
    <x v="668"/>
    <x v="0"/>
    <x v="0"/>
    <x v="0"/>
    <x v="643"/>
    <x v="7"/>
    <x v="2"/>
    <x v="2"/>
    <x v="1"/>
    <x v="10"/>
    <x v="44"/>
    <x v="0"/>
    <x v="481"/>
    <x v="1"/>
    <x v="36"/>
    <x v="4"/>
  </r>
  <r>
    <x v="669"/>
    <x v="0"/>
    <x v="0"/>
    <x v="0"/>
    <x v="644"/>
    <x v="5"/>
    <x v="3"/>
    <x v="2"/>
    <x v="0"/>
    <x v="4"/>
    <x v="12"/>
    <x v="0"/>
    <x v="482"/>
    <x v="3"/>
    <x v="40"/>
    <x v="1"/>
  </r>
  <r>
    <x v="670"/>
    <x v="0"/>
    <x v="0"/>
    <x v="0"/>
    <x v="645"/>
    <x v="7"/>
    <x v="3"/>
    <x v="2"/>
    <x v="0"/>
    <x v="2"/>
    <x v="36"/>
    <x v="0"/>
    <x v="255"/>
    <x v="1"/>
    <x v="35"/>
    <x v="2"/>
  </r>
  <r>
    <x v="671"/>
    <x v="0"/>
    <x v="0"/>
    <x v="0"/>
    <x v="646"/>
    <x v="7"/>
    <x v="1"/>
    <x v="2"/>
    <x v="0"/>
    <x v="5"/>
    <x v="20"/>
    <x v="0"/>
    <x v="483"/>
    <x v="4"/>
    <x v="19"/>
    <x v="3"/>
  </r>
  <r>
    <x v="672"/>
    <x v="0"/>
    <x v="0"/>
    <x v="0"/>
    <x v="647"/>
    <x v="4"/>
    <x v="0"/>
    <x v="1"/>
    <x v="4"/>
    <x v="7"/>
    <x v="11"/>
    <x v="0"/>
    <x v="484"/>
    <x v="1"/>
    <x v="2"/>
    <x v="0"/>
  </r>
  <r>
    <x v="673"/>
    <x v="0"/>
    <x v="1"/>
    <x v="3"/>
    <x v="648"/>
    <x v="7"/>
    <x v="1"/>
    <x v="0"/>
    <x v="2"/>
    <x v="0"/>
    <x v="8"/>
    <x v="2"/>
    <x v="118"/>
    <x v="1"/>
    <x v="9"/>
    <x v="2"/>
  </r>
  <r>
    <x v="674"/>
    <x v="0"/>
    <x v="0"/>
    <x v="0"/>
    <x v="649"/>
    <x v="1"/>
    <x v="5"/>
    <x v="1"/>
    <x v="1"/>
    <x v="10"/>
    <x v="2"/>
    <x v="0"/>
    <x v="17"/>
    <x v="3"/>
    <x v="8"/>
    <x v="4"/>
  </r>
  <r>
    <x v="675"/>
    <x v="0"/>
    <x v="0"/>
    <x v="0"/>
    <x v="650"/>
    <x v="3"/>
    <x v="1"/>
    <x v="0"/>
    <x v="3"/>
    <x v="2"/>
    <x v="46"/>
    <x v="0"/>
    <x v="76"/>
    <x v="1"/>
    <x v="28"/>
    <x v="3"/>
  </r>
  <r>
    <x v="676"/>
    <x v="0"/>
    <x v="0"/>
    <x v="0"/>
    <x v="651"/>
    <x v="7"/>
    <x v="5"/>
    <x v="2"/>
    <x v="3"/>
    <x v="5"/>
    <x v="27"/>
    <x v="0"/>
    <x v="485"/>
    <x v="3"/>
    <x v="16"/>
    <x v="4"/>
  </r>
  <r>
    <x v="677"/>
    <x v="0"/>
    <x v="0"/>
    <x v="0"/>
    <x v="343"/>
    <x v="5"/>
    <x v="5"/>
    <x v="3"/>
    <x v="2"/>
    <x v="0"/>
    <x v="44"/>
    <x v="0"/>
    <x v="57"/>
    <x v="2"/>
    <x v="6"/>
    <x v="1"/>
  </r>
  <r>
    <x v="678"/>
    <x v="0"/>
    <x v="0"/>
    <x v="0"/>
    <x v="652"/>
    <x v="7"/>
    <x v="0"/>
    <x v="0"/>
    <x v="1"/>
    <x v="5"/>
    <x v="26"/>
    <x v="0"/>
    <x v="343"/>
    <x v="1"/>
    <x v="3"/>
    <x v="4"/>
  </r>
  <r>
    <x v="679"/>
    <x v="0"/>
    <x v="0"/>
    <x v="0"/>
    <x v="653"/>
    <x v="5"/>
    <x v="4"/>
    <x v="0"/>
    <x v="0"/>
    <x v="5"/>
    <x v="41"/>
    <x v="0"/>
    <x v="141"/>
    <x v="1"/>
    <x v="41"/>
    <x v="3"/>
  </r>
  <r>
    <x v="680"/>
    <x v="0"/>
    <x v="0"/>
    <x v="0"/>
    <x v="654"/>
    <x v="5"/>
    <x v="5"/>
    <x v="3"/>
    <x v="4"/>
    <x v="0"/>
    <x v="32"/>
    <x v="0"/>
    <x v="486"/>
    <x v="0"/>
    <x v="41"/>
    <x v="2"/>
  </r>
  <r>
    <x v="681"/>
    <x v="0"/>
    <x v="0"/>
    <x v="0"/>
    <x v="655"/>
    <x v="0"/>
    <x v="4"/>
    <x v="1"/>
    <x v="2"/>
    <x v="5"/>
    <x v="14"/>
    <x v="0"/>
    <x v="487"/>
    <x v="3"/>
    <x v="12"/>
    <x v="1"/>
  </r>
  <r>
    <x v="682"/>
    <x v="0"/>
    <x v="0"/>
    <x v="0"/>
    <x v="656"/>
    <x v="5"/>
    <x v="4"/>
    <x v="3"/>
    <x v="0"/>
    <x v="2"/>
    <x v="31"/>
    <x v="0"/>
    <x v="488"/>
    <x v="3"/>
    <x v="16"/>
    <x v="4"/>
  </r>
  <r>
    <x v="683"/>
    <x v="0"/>
    <x v="0"/>
    <x v="0"/>
    <x v="657"/>
    <x v="6"/>
    <x v="4"/>
    <x v="0"/>
    <x v="3"/>
    <x v="5"/>
    <x v="10"/>
    <x v="0"/>
    <x v="489"/>
    <x v="0"/>
    <x v="7"/>
    <x v="2"/>
  </r>
  <r>
    <x v="684"/>
    <x v="0"/>
    <x v="0"/>
    <x v="0"/>
    <x v="658"/>
    <x v="3"/>
    <x v="5"/>
    <x v="0"/>
    <x v="4"/>
    <x v="7"/>
    <x v="4"/>
    <x v="0"/>
    <x v="490"/>
    <x v="0"/>
    <x v="11"/>
    <x v="4"/>
  </r>
  <r>
    <x v="685"/>
    <x v="0"/>
    <x v="0"/>
    <x v="0"/>
    <x v="659"/>
    <x v="3"/>
    <x v="3"/>
    <x v="2"/>
    <x v="0"/>
    <x v="4"/>
    <x v="40"/>
    <x v="0"/>
    <x v="491"/>
    <x v="3"/>
    <x v="3"/>
    <x v="2"/>
  </r>
  <r>
    <x v="686"/>
    <x v="0"/>
    <x v="0"/>
    <x v="0"/>
    <x v="660"/>
    <x v="5"/>
    <x v="1"/>
    <x v="0"/>
    <x v="0"/>
    <x v="1"/>
    <x v="11"/>
    <x v="0"/>
    <x v="148"/>
    <x v="4"/>
    <x v="10"/>
    <x v="2"/>
  </r>
  <r>
    <x v="687"/>
    <x v="0"/>
    <x v="0"/>
    <x v="0"/>
    <x v="661"/>
    <x v="2"/>
    <x v="2"/>
    <x v="3"/>
    <x v="4"/>
    <x v="4"/>
    <x v="40"/>
    <x v="0"/>
    <x v="492"/>
    <x v="0"/>
    <x v="18"/>
    <x v="0"/>
  </r>
  <r>
    <x v="688"/>
    <x v="0"/>
    <x v="0"/>
    <x v="0"/>
    <x v="662"/>
    <x v="5"/>
    <x v="3"/>
    <x v="2"/>
    <x v="4"/>
    <x v="4"/>
    <x v="47"/>
    <x v="0"/>
    <x v="120"/>
    <x v="2"/>
    <x v="6"/>
    <x v="0"/>
  </r>
  <r>
    <x v="689"/>
    <x v="0"/>
    <x v="0"/>
    <x v="0"/>
    <x v="663"/>
    <x v="0"/>
    <x v="5"/>
    <x v="3"/>
    <x v="2"/>
    <x v="2"/>
    <x v="14"/>
    <x v="0"/>
    <x v="309"/>
    <x v="3"/>
    <x v="11"/>
    <x v="0"/>
  </r>
  <r>
    <x v="690"/>
    <x v="0"/>
    <x v="0"/>
    <x v="0"/>
    <x v="664"/>
    <x v="3"/>
    <x v="2"/>
    <x v="2"/>
    <x v="1"/>
    <x v="4"/>
    <x v="4"/>
    <x v="0"/>
    <x v="66"/>
    <x v="4"/>
    <x v="15"/>
    <x v="1"/>
  </r>
  <r>
    <x v="691"/>
    <x v="0"/>
    <x v="0"/>
    <x v="0"/>
    <x v="665"/>
    <x v="1"/>
    <x v="3"/>
    <x v="3"/>
    <x v="2"/>
    <x v="4"/>
    <x v="25"/>
    <x v="0"/>
    <x v="493"/>
    <x v="4"/>
    <x v="18"/>
    <x v="2"/>
  </r>
  <r>
    <x v="692"/>
    <x v="0"/>
    <x v="0"/>
    <x v="0"/>
    <x v="666"/>
    <x v="2"/>
    <x v="1"/>
    <x v="0"/>
    <x v="4"/>
    <x v="3"/>
    <x v="7"/>
    <x v="0"/>
    <x v="494"/>
    <x v="4"/>
    <x v="21"/>
    <x v="2"/>
  </r>
  <r>
    <x v="693"/>
    <x v="0"/>
    <x v="1"/>
    <x v="3"/>
    <x v="667"/>
    <x v="0"/>
    <x v="3"/>
    <x v="2"/>
    <x v="2"/>
    <x v="0"/>
    <x v="8"/>
    <x v="3"/>
    <x v="133"/>
    <x v="1"/>
    <x v="9"/>
    <x v="2"/>
  </r>
  <r>
    <x v="694"/>
    <x v="0"/>
    <x v="0"/>
    <x v="0"/>
    <x v="668"/>
    <x v="4"/>
    <x v="0"/>
    <x v="0"/>
    <x v="3"/>
    <x v="1"/>
    <x v="30"/>
    <x v="0"/>
    <x v="495"/>
    <x v="2"/>
    <x v="16"/>
    <x v="3"/>
  </r>
  <r>
    <x v="695"/>
    <x v="0"/>
    <x v="0"/>
    <x v="0"/>
    <x v="669"/>
    <x v="3"/>
    <x v="3"/>
    <x v="3"/>
    <x v="4"/>
    <x v="1"/>
    <x v="2"/>
    <x v="0"/>
    <x v="224"/>
    <x v="3"/>
    <x v="12"/>
    <x v="4"/>
  </r>
  <r>
    <x v="696"/>
    <x v="0"/>
    <x v="0"/>
    <x v="0"/>
    <x v="670"/>
    <x v="2"/>
    <x v="3"/>
    <x v="1"/>
    <x v="2"/>
    <x v="6"/>
    <x v="12"/>
    <x v="0"/>
    <x v="496"/>
    <x v="0"/>
    <x v="12"/>
    <x v="0"/>
  </r>
  <r>
    <x v="697"/>
    <x v="0"/>
    <x v="0"/>
    <x v="0"/>
    <x v="671"/>
    <x v="0"/>
    <x v="0"/>
    <x v="3"/>
    <x v="3"/>
    <x v="7"/>
    <x v="0"/>
    <x v="0"/>
    <x v="497"/>
    <x v="4"/>
    <x v="2"/>
    <x v="3"/>
  </r>
  <r>
    <x v="698"/>
    <x v="0"/>
    <x v="0"/>
    <x v="0"/>
    <x v="672"/>
    <x v="6"/>
    <x v="1"/>
    <x v="2"/>
    <x v="4"/>
    <x v="3"/>
    <x v="18"/>
    <x v="0"/>
    <x v="498"/>
    <x v="1"/>
    <x v="3"/>
    <x v="3"/>
  </r>
  <r>
    <x v="699"/>
    <x v="0"/>
    <x v="0"/>
    <x v="0"/>
    <x v="673"/>
    <x v="5"/>
    <x v="2"/>
    <x v="2"/>
    <x v="3"/>
    <x v="2"/>
    <x v="34"/>
    <x v="0"/>
    <x v="432"/>
    <x v="3"/>
    <x v="14"/>
    <x v="3"/>
  </r>
  <r>
    <x v="700"/>
    <x v="0"/>
    <x v="0"/>
    <x v="0"/>
    <x v="674"/>
    <x v="7"/>
    <x v="0"/>
    <x v="0"/>
    <x v="1"/>
    <x v="2"/>
    <x v="19"/>
    <x v="0"/>
    <x v="119"/>
    <x v="0"/>
    <x v="21"/>
    <x v="3"/>
  </r>
  <r>
    <x v="701"/>
    <x v="0"/>
    <x v="0"/>
    <x v="0"/>
    <x v="675"/>
    <x v="6"/>
    <x v="3"/>
    <x v="1"/>
    <x v="4"/>
    <x v="2"/>
    <x v="18"/>
    <x v="0"/>
    <x v="499"/>
    <x v="0"/>
    <x v="8"/>
    <x v="3"/>
  </r>
  <r>
    <x v="702"/>
    <x v="0"/>
    <x v="0"/>
    <x v="0"/>
    <x v="676"/>
    <x v="4"/>
    <x v="5"/>
    <x v="2"/>
    <x v="0"/>
    <x v="4"/>
    <x v="12"/>
    <x v="0"/>
    <x v="500"/>
    <x v="1"/>
    <x v="36"/>
    <x v="1"/>
  </r>
  <r>
    <x v="703"/>
    <x v="0"/>
    <x v="0"/>
    <x v="0"/>
    <x v="677"/>
    <x v="1"/>
    <x v="2"/>
    <x v="2"/>
    <x v="4"/>
    <x v="7"/>
    <x v="36"/>
    <x v="0"/>
    <x v="385"/>
    <x v="3"/>
    <x v="36"/>
    <x v="3"/>
  </r>
  <r>
    <x v="704"/>
    <x v="0"/>
    <x v="0"/>
    <x v="0"/>
    <x v="678"/>
    <x v="7"/>
    <x v="0"/>
    <x v="2"/>
    <x v="0"/>
    <x v="6"/>
    <x v="39"/>
    <x v="0"/>
    <x v="86"/>
    <x v="1"/>
    <x v="22"/>
    <x v="3"/>
  </r>
  <r>
    <x v="705"/>
    <x v="0"/>
    <x v="0"/>
    <x v="0"/>
    <x v="679"/>
    <x v="2"/>
    <x v="1"/>
    <x v="0"/>
    <x v="2"/>
    <x v="10"/>
    <x v="7"/>
    <x v="0"/>
    <x v="410"/>
    <x v="1"/>
    <x v="7"/>
    <x v="0"/>
  </r>
  <r>
    <x v="706"/>
    <x v="0"/>
    <x v="1"/>
    <x v="1"/>
    <x v="680"/>
    <x v="1"/>
    <x v="5"/>
    <x v="0"/>
    <x v="1"/>
    <x v="11"/>
    <x v="8"/>
    <x v="3"/>
    <x v="207"/>
    <x v="3"/>
    <x v="9"/>
    <x v="2"/>
  </r>
  <r>
    <x v="707"/>
    <x v="0"/>
    <x v="0"/>
    <x v="0"/>
    <x v="681"/>
    <x v="1"/>
    <x v="0"/>
    <x v="0"/>
    <x v="4"/>
    <x v="9"/>
    <x v="46"/>
    <x v="0"/>
    <x v="501"/>
    <x v="1"/>
    <x v="13"/>
    <x v="2"/>
  </r>
  <r>
    <x v="708"/>
    <x v="0"/>
    <x v="0"/>
    <x v="0"/>
    <x v="682"/>
    <x v="6"/>
    <x v="1"/>
    <x v="2"/>
    <x v="1"/>
    <x v="7"/>
    <x v="9"/>
    <x v="0"/>
    <x v="502"/>
    <x v="2"/>
    <x v="19"/>
    <x v="3"/>
  </r>
  <r>
    <x v="709"/>
    <x v="0"/>
    <x v="0"/>
    <x v="0"/>
    <x v="683"/>
    <x v="5"/>
    <x v="5"/>
    <x v="2"/>
    <x v="2"/>
    <x v="9"/>
    <x v="45"/>
    <x v="0"/>
    <x v="489"/>
    <x v="3"/>
    <x v="15"/>
    <x v="1"/>
  </r>
  <r>
    <x v="710"/>
    <x v="0"/>
    <x v="0"/>
    <x v="0"/>
    <x v="684"/>
    <x v="3"/>
    <x v="4"/>
    <x v="1"/>
    <x v="0"/>
    <x v="8"/>
    <x v="23"/>
    <x v="0"/>
    <x v="503"/>
    <x v="4"/>
    <x v="23"/>
    <x v="0"/>
  </r>
  <r>
    <x v="711"/>
    <x v="0"/>
    <x v="0"/>
    <x v="0"/>
    <x v="685"/>
    <x v="5"/>
    <x v="4"/>
    <x v="3"/>
    <x v="4"/>
    <x v="8"/>
    <x v="1"/>
    <x v="0"/>
    <x v="129"/>
    <x v="3"/>
    <x v="11"/>
    <x v="0"/>
  </r>
  <r>
    <x v="712"/>
    <x v="0"/>
    <x v="0"/>
    <x v="0"/>
    <x v="686"/>
    <x v="1"/>
    <x v="5"/>
    <x v="0"/>
    <x v="2"/>
    <x v="6"/>
    <x v="21"/>
    <x v="0"/>
    <x v="504"/>
    <x v="0"/>
    <x v="1"/>
    <x v="1"/>
  </r>
  <r>
    <x v="713"/>
    <x v="0"/>
    <x v="0"/>
    <x v="0"/>
    <x v="687"/>
    <x v="6"/>
    <x v="0"/>
    <x v="0"/>
    <x v="2"/>
    <x v="0"/>
    <x v="24"/>
    <x v="0"/>
    <x v="61"/>
    <x v="0"/>
    <x v="4"/>
    <x v="3"/>
  </r>
  <r>
    <x v="714"/>
    <x v="0"/>
    <x v="0"/>
    <x v="0"/>
    <x v="688"/>
    <x v="6"/>
    <x v="3"/>
    <x v="3"/>
    <x v="1"/>
    <x v="4"/>
    <x v="30"/>
    <x v="0"/>
    <x v="505"/>
    <x v="1"/>
    <x v="33"/>
    <x v="1"/>
  </r>
  <r>
    <x v="715"/>
    <x v="0"/>
    <x v="0"/>
    <x v="0"/>
    <x v="689"/>
    <x v="4"/>
    <x v="1"/>
    <x v="3"/>
    <x v="2"/>
    <x v="7"/>
    <x v="45"/>
    <x v="0"/>
    <x v="506"/>
    <x v="0"/>
    <x v="22"/>
    <x v="3"/>
  </r>
  <r>
    <x v="716"/>
    <x v="0"/>
    <x v="0"/>
    <x v="0"/>
    <x v="690"/>
    <x v="5"/>
    <x v="0"/>
    <x v="3"/>
    <x v="0"/>
    <x v="5"/>
    <x v="38"/>
    <x v="0"/>
    <x v="116"/>
    <x v="0"/>
    <x v="8"/>
    <x v="3"/>
  </r>
  <r>
    <x v="717"/>
    <x v="0"/>
    <x v="0"/>
    <x v="0"/>
    <x v="691"/>
    <x v="5"/>
    <x v="1"/>
    <x v="0"/>
    <x v="0"/>
    <x v="11"/>
    <x v="15"/>
    <x v="0"/>
    <x v="507"/>
    <x v="4"/>
    <x v="4"/>
    <x v="1"/>
  </r>
  <r>
    <x v="718"/>
    <x v="0"/>
    <x v="0"/>
    <x v="0"/>
    <x v="692"/>
    <x v="1"/>
    <x v="2"/>
    <x v="0"/>
    <x v="0"/>
    <x v="6"/>
    <x v="10"/>
    <x v="0"/>
    <x v="508"/>
    <x v="3"/>
    <x v="23"/>
    <x v="2"/>
  </r>
  <r>
    <x v="719"/>
    <x v="0"/>
    <x v="0"/>
    <x v="0"/>
    <x v="693"/>
    <x v="3"/>
    <x v="5"/>
    <x v="1"/>
    <x v="4"/>
    <x v="6"/>
    <x v="46"/>
    <x v="0"/>
    <x v="299"/>
    <x v="2"/>
    <x v="28"/>
    <x v="2"/>
  </r>
  <r>
    <x v="720"/>
    <x v="0"/>
    <x v="0"/>
    <x v="0"/>
    <x v="694"/>
    <x v="4"/>
    <x v="0"/>
    <x v="1"/>
    <x v="0"/>
    <x v="1"/>
    <x v="6"/>
    <x v="0"/>
    <x v="266"/>
    <x v="1"/>
    <x v="32"/>
    <x v="2"/>
  </r>
  <r>
    <x v="721"/>
    <x v="0"/>
    <x v="0"/>
    <x v="0"/>
    <x v="695"/>
    <x v="4"/>
    <x v="5"/>
    <x v="1"/>
    <x v="1"/>
    <x v="1"/>
    <x v="48"/>
    <x v="0"/>
    <x v="509"/>
    <x v="3"/>
    <x v="36"/>
    <x v="3"/>
  </r>
  <r>
    <x v="722"/>
    <x v="0"/>
    <x v="1"/>
    <x v="3"/>
    <x v="696"/>
    <x v="4"/>
    <x v="1"/>
    <x v="2"/>
    <x v="0"/>
    <x v="8"/>
    <x v="8"/>
    <x v="3"/>
    <x v="195"/>
    <x v="3"/>
    <x v="9"/>
    <x v="3"/>
  </r>
  <r>
    <x v="723"/>
    <x v="0"/>
    <x v="0"/>
    <x v="0"/>
    <x v="697"/>
    <x v="3"/>
    <x v="5"/>
    <x v="2"/>
    <x v="2"/>
    <x v="9"/>
    <x v="40"/>
    <x v="0"/>
    <x v="510"/>
    <x v="4"/>
    <x v="17"/>
    <x v="1"/>
  </r>
  <r>
    <x v="724"/>
    <x v="0"/>
    <x v="0"/>
    <x v="0"/>
    <x v="698"/>
    <x v="7"/>
    <x v="0"/>
    <x v="3"/>
    <x v="1"/>
    <x v="6"/>
    <x v="41"/>
    <x v="0"/>
    <x v="366"/>
    <x v="0"/>
    <x v="4"/>
    <x v="4"/>
  </r>
  <r>
    <x v="725"/>
    <x v="0"/>
    <x v="0"/>
    <x v="0"/>
    <x v="469"/>
    <x v="6"/>
    <x v="2"/>
    <x v="0"/>
    <x v="1"/>
    <x v="1"/>
    <x v="32"/>
    <x v="0"/>
    <x v="484"/>
    <x v="0"/>
    <x v="19"/>
    <x v="3"/>
  </r>
  <r>
    <x v="726"/>
    <x v="0"/>
    <x v="0"/>
    <x v="0"/>
    <x v="699"/>
    <x v="2"/>
    <x v="1"/>
    <x v="3"/>
    <x v="1"/>
    <x v="4"/>
    <x v="41"/>
    <x v="0"/>
    <x v="44"/>
    <x v="4"/>
    <x v="1"/>
    <x v="2"/>
  </r>
  <r>
    <x v="727"/>
    <x v="0"/>
    <x v="0"/>
    <x v="0"/>
    <x v="700"/>
    <x v="3"/>
    <x v="0"/>
    <x v="1"/>
    <x v="2"/>
    <x v="3"/>
    <x v="32"/>
    <x v="0"/>
    <x v="511"/>
    <x v="2"/>
    <x v="11"/>
    <x v="1"/>
  </r>
  <r>
    <x v="728"/>
    <x v="0"/>
    <x v="0"/>
    <x v="0"/>
    <x v="471"/>
    <x v="1"/>
    <x v="2"/>
    <x v="0"/>
    <x v="4"/>
    <x v="3"/>
    <x v="33"/>
    <x v="0"/>
    <x v="59"/>
    <x v="3"/>
    <x v="12"/>
    <x v="0"/>
  </r>
  <r>
    <x v="729"/>
    <x v="0"/>
    <x v="0"/>
    <x v="0"/>
    <x v="184"/>
    <x v="6"/>
    <x v="5"/>
    <x v="2"/>
    <x v="4"/>
    <x v="2"/>
    <x v="32"/>
    <x v="0"/>
    <x v="446"/>
    <x v="0"/>
    <x v="5"/>
    <x v="2"/>
  </r>
  <r>
    <x v="730"/>
    <x v="0"/>
    <x v="0"/>
    <x v="0"/>
    <x v="701"/>
    <x v="0"/>
    <x v="0"/>
    <x v="3"/>
    <x v="1"/>
    <x v="1"/>
    <x v="10"/>
    <x v="0"/>
    <x v="385"/>
    <x v="3"/>
    <x v="22"/>
    <x v="0"/>
  </r>
  <r>
    <x v="731"/>
    <x v="0"/>
    <x v="0"/>
    <x v="0"/>
    <x v="702"/>
    <x v="7"/>
    <x v="1"/>
    <x v="2"/>
    <x v="4"/>
    <x v="2"/>
    <x v="0"/>
    <x v="0"/>
    <x v="512"/>
    <x v="2"/>
    <x v="32"/>
    <x v="0"/>
  </r>
  <r>
    <x v="732"/>
    <x v="0"/>
    <x v="1"/>
    <x v="1"/>
    <x v="703"/>
    <x v="3"/>
    <x v="3"/>
    <x v="2"/>
    <x v="1"/>
    <x v="6"/>
    <x v="8"/>
    <x v="2"/>
    <x v="513"/>
    <x v="4"/>
    <x v="9"/>
    <x v="4"/>
  </r>
  <r>
    <x v="733"/>
    <x v="0"/>
    <x v="0"/>
    <x v="0"/>
    <x v="704"/>
    <x v="7"/>
    <x v="0"/>
    <x v="3"/>
    <x v="1"/>
    <x v="3"/>
    <x v="5"/>
    <x v="0"/>
    <x v="514"/>
    <x v="3"/>
    <x v="31"/>
    <x v="1"/>
  </r>
  <r>
    <x v="734"/>
    <x v="0"/>
    <x v="0"/>
    <x v="0"/>
    <x v="705"/>
    <x v="6"/>
    <x v="4"/>
    <x v="0"/>
    <x v="3"/>
    <x v="7"/>
    <x v="12"/>
    <x v="0"/>
    <x v="515"/>
    <x v="2"/>
    <x v="4"/>
    <x v="4"/>
  </r>
  <r>
    <x v="735"/>
    <x v="0"/>
    <x v="0"/>
    <x v="0"/>
    <x v="706"/>
    <x v="6"/>
    <x v="4"/>
    <x v="2"/>
    <x v="1"/>
    <x v="0"/>
    <x v="7"/>
    <x v="0"/>
    <x v="94"/>
    <x v="1"/>
    <x v="1"/>
    <x v="0"/>
  </r>
  <r>
    <x v="736"/>
    <x v="0"/>
    <x v="0"/>
    <x v="0"/>
    <x v="464"/>
    <x v="0"/>
    <x v="3"/>
    <x v="1"/>
    <x v="2"/>
    <x v="1"/>
    <x v="25"/>
    <x v="0"/>
    <x v="16"/>
    <x v="3"/>
    <x v="17"/>
    <x v="0"/>
  </r>
  <r>
    <x v="737"/>
    <x v="0"/>
    <x v="0"/>
    <x v="0"/>
    <x v="707"/>
    <x v="0"/>
    <x v="3"/>
    <x v="0"/>
    <x v="1"/>
    <x v="1"/>
    <x v="22"/>
    <x v="0"/>
    <x v="394"/>
    <x v="1"/>
    <x v="35"/>
    <x v="1"/>
  </r>
  <r>
    <x v="738"/>
    <x v="0"/>
    <x v="0"/>
    <x v="0"/>
    <x v="708"/>
    <x v="6"/>
    <x v="4"/>
    <x v="1"/>
    <x v="3"/>
    <x v="5"/>
    <x v="17"/>
    <x v="0"/>
    <x v="420"/>
    <x v="3"/>
    <x v="37"/>
    <x v="0"/>
  </r>
  <r>
    <x v="739"/>
    <x v="0"/>
    <x v="0"/>
    <x v="0"/>
    <x v="709"/>
    <x v="5"/>
    <x v="0"/>
    <x v="1"/>
    <x v="0"/>
    <x v="8"/>
    <x v="45"/>
    <x v="0"/>
    <x v="516"/>
    <x v="2"/>
    <x v="19"/>
    <x v="3"/>
  </r>
  <r>
    <x v="740"/>
    <x v="0"/>
    <x v="0"/>
    <x v="0"/>
    <x v="710"/>
    <x v="5"/>
    <x v="0"/>
    <x v="2"/>
    <x v="0"/>
    <x v="8"/>
    <x v="23"/>
    <x v="0"/>
    <x v="133"/>
    <x v="3"/>
    <x v="28"/>
    <x v="4"/>
  </r>
  <r>
    <x v="741"/>
    <x v="0"/>
    <x v="0"/>
    <x v="0"/>
    <x v="711"/>
    <x v="7"/>
    <x v="0"/>
    <x v="1"/>
    <x v="3"/>
    <x v="3"/>
    <x v="29"/>
    <x v="0"/>
    <x v="34"/>
    <x v="1"/>
    <x v="11"/>
    <x v="1"/>
  </r>
  <r>
    <x v="742"/>
    <x v="0"/>
    <x v="0"/>
    <x v="0"/>
    <x v="712"/>
    <x v="5"/>
    <x v="3"/>
    <x v="1"/>
    <x v="2"/>
    <x v="10"/>
    <x v="27"/>
    <x v="0"/>
    <x v="29"/>
    <x v="1"/>
    <x v="7"/>
    <x v="2"/>
  </r>
  <r>
    <x v="743"/>
    <x v="0"/>
    <x v="0"/>
    <x v="0"/>
    <x v="713"/>
    <x v="6"/>
    <x v="4"/>
    <x v="0"/>
    <x v="1"/>
    <x v="6"/>
    <x v="39"/>
    <x v="0"/>
    <x v="387"/>
    <x v="3"/>
    <x v="1"/>
    <x v="4"/>
  </r>
  <r>
    <x v="744"/>
    <x v="0"/>
    <x v="1"/>
    <x v="3"/>
    <x v="131"/>
    <x v="7"/>
    <x v="3"/>
    <x v="0"/>
    <x v="3"/>
    <x v="10"/>
    <x v="8"/>
    <x v="3"/>
    <x v="362"/>
    <x v="0"/>
    <x v="9"/>
    <x v="0"/>
  </r>
  <r>
    <x v="745"/>
    <x v="0"/>
    <x v="1"/>
    <x v="2"/>
    <x v="714"/>
    <x v="5"/>
    <x v="1"/>
    <x v="3"/>
    <x v="4"/>
    <x v="6"/>
    <x v="8"/>
    <x v="0"/>
    <x v="505"/>
    <x v="2"/>
    <x v="9"/>
    <x v="0"/>
  </r>
  <r>
    <x v="746"/>
    <x v="0"/>
    <x v="0"/>
    <x v="0"/>
    <x v="715"/>
    <x v="0"/>
    <x v="3"/>
    <x v="1"/>
    <x v="0"/>
    <x v="8"/>
    <x v="0"/>
    <x v="0"/>
    <x v="179"/>
    <x v="1"/>
    <x v="18"/>
    <x v="2"/>
  </r>
  <r>
    <x v="747"/>
    <x v="0"/>
    <x v="1"/>
    <x v="2"/>
    <x v="716"/>
    <x v="0"/>
    <x v="3"/>
    <x v="1"/>
    <x v="3"/>
    <x v="4"/>
    <x v="8"/>
    <x v="0"/>
    <x v="98"/>
    <x v="1"/>
    <x v="9"/>
    <x v="3"/>
  </r>
  <r>
    <x v="748"/>
    <x v="0"/>
    <x v="0"/>
    <x v="0"/>
    <x v="717"/>
    <x v="6"/>
    <x v="4"/>
    <x v="2"/>
    <x v="3"/>
    <x v="4"/>
    <x v="30"/>
    <x v="0"/>
    <x v="517"/>
    <x v="4"/>
    <x v="32"/>
    <x v="4"/>
  </r>
  <r>
    <x v="749"/>
    <x v="0"/>
    <x v="0"/>
    <x v="0"/>
    <x v="718"/>
    <x v="3"/>
    <x v="3"/>
    <x v="1"/>
    <x v="0"/>
    <x v="10"/>
    <x v="18"/>
    <x v="0"/>
    <x v="518"/>
    <x v="2"/>
    <x v="16"/>
    <x v="1"/>
  </r>
  <r>
    <x v="750"/>
    <x v="0"/>
    <x v="0"/>
    <x v="0"/>
    <x v="719"/>
    <x v="7"/>
    <x v="3"/>
    <x v="3"/>
    <x v="3"/>
    <x v="3"/>
    <x v="11"/>
    <x v="0"/>
    <x v="125"/>
    <x v="0"/>
    <x v="18"/>
    <x v="2"/>
  </r>
  <r>
    <x v="751"/>
    <x v="0"/>
    <x v="0"/>
    <x v="0"/>
    <x v="720"/>
    <x v="5"/>
    <x v="3"/>
    <x v="3"/>
    <x v="3"/>
    <x v="5"/>
    <x v="1"/>
    <x v="0"/>
    <x v="519"/>
    <x v="3"/>
    <x v="29"/>
    <x v="0"/>
  </r>
  <r>
    <x v="752"/>
    <x v="0"/>
    <x v="0"/>
    <x v="0"/>
    <x v="721"/>
    <x v="5"/>
    <x v="3"/>
    <x v="1"/>
    <x v="2"/>
    <x v="2"/>
    <x v="4"/>
    <x v="0"/>
    <x v="520"/>
    <x v="2"/>
    <x v="12"/>
    <x v="4"/>
  </r>
  <r>
    <x v="753"/>
    <x v="0"/>
    <x v="0"/>
    <x v="0"/>
    <x v="722"/>
    <x v="1"/>
    <x v="0"/>
    <x v="0"/>
    <x v="2"/>
    <x v="8"/>
    <x v="13"/>
    <x v="0"/>
    <x v="93"/>
    <x v="0"/>
    <x v="10"/>
    <x v="1"/>
  </r>
  <r>
    <x v="754"/>
    <x v="0"/>
    <x v="1"/>
    <x v="2"/>
    <x v="723"/>
    <x v="4"/>
    <x v="0"/>
    <x v="3"/>
    <x v="2"/>
    <x v="6"/>
    <x v="8"/>
    <x v="0"/>
    <x v="176"/>
    <x v="2"/>
    <x v="9"/>
    <x v="3"/>
  </r>
  <r>
    <x v="755"/>
    <x v="0"/>
    <x v="0"/>
    <x v="0"/>
    <x v="724"/>
    <x v="3"/>
    <x v="0"/>
    <x v="1"/>
    <x v="2"/>
    <x v="3"/>
    <x v="9"/>
    <x v="0"/>
    <x v="10"/>
    <x v="0"/>
    <x v="22"/>
    <x v="2"/>
  </r>
  <r>
    <x v="756"/>
    <x v="0"/>
    <x v="0"/>
    <x v="0"/>
    <x v="725"/>
    <x v="2"/>
    <x v="4"/>
    <x v="2"/>
    <x v="0"/>
    <x v="8"/>
    <x v="40"/>
    <x v="0"/>
    <x v="521"/>
    <x v="1"/>
    <x v="13"/>
    <x v="2"/>
  </r>
  <r>
    <x v="757"/>
    <x v="0"/>
    <x v="0"/>
    <x v="0"/>
    <x v="726"/>
    <x v="0"/>
    <x v="4"/>
    <x v="1"/>
    <x v="4"/>
    <x v="9"/>
    <x v="27"/>
    <x v="0"/>
    <x v="62"/>
    <x v="2"/>
    <x v="24"/>
    <x v="0"/>
  </r>
  <r>
    <x v="758"/>
    <x v="0"/>
    <x v="0"/>
    <x v="0"/>
    <x v="727"/>
    <x v="7"/>
    <x v="3"/>
    <x v="1"/>
    <x v="0"/>
    <x v="10"/>
    <x v="48"/>
    <x v="0"/>
    <x v="149"/>
    <x v="1"/>
    <x v="23"/>
    <x v="0"/>
  </r>
  <r>
    <x v="759"/>
    <x v="0"/>
    <x v="0"/>
    <x v="0"/>
    <x v="728"/>
    <x v="0"/>
    <x v="5"/>
    <x v="1"/>
    <x v="3"/>
    <x v="7"/>
    <x v="13"/>
    <x v="0"/>
    <x v="522"/>
    <x v="0"/>
    <x v="25"/>
    <x v="1"/>
  </r>
  <r>
    <x v="760"/>
    <x v="0"/>
    <x v="0"/>
    <x v="0"/>
    <x v="403"/>
    <x v="3"/>
    <x v="1"/>
    <x v="3"/>
    <x v="2"/>
    <x v="1"/>
    <x v="44"/>
    <x v="0"/>
    <x v="163"/>
    <x v="3"/>
    <x v="18"/>
    <x v="1"/>
  </r>
  <r>
    <x v="761"/>
    <x v="0"/>
    <x v="0"/>
    <x v="0"/>
    <x v="729"/>
    <x v="4"/>
    <x v="4"/>
    <x v="2"/>
    <x v="2"/>
    <x v="8"/>
    <x v="15"/>
    <x v="0"/>
    <x v="281"/>
    <x v="2"/>
    <x v="6"/>
    <x v="1"/>
  </r>
  <r>
    <x v="762"/>
    <x v="0"/>
    <x v="0"/>
    <x v="0"/>
    <x v="730"/>
    <x v="3"/>
    <x v="2"/>
    <x v="2"/>
    <x v="2"/>
    <x v="8"/>
    <x v="4"/>
    <x v="0"/>
    <x v="523"/>
    <x v="0"/>
    <x v="26"/>
    <x v="2"/>
  </r>
  <r>
    <x v="763"/>
    <x v="0"/>
    <x v="0"/>
    <x v="0"/>
    <x v="731"/>
    <x v="5"/>
    <x v="1"/>
    <x v="3"/>
    <x v="1"/>
    <x v="2"/>
    <x v="47"/>
    <x v="0"/>
    <x v="524"/>
    <x v="4"/>
    <x v="37"/>
    <x v="4"/>
  </r>
  <r>
    <x v="764"/>
    <x v="0"/>
    <x v="0"/>
    <x v="0"/>
    <x v="732"/>
    <x v="3"/>
    <x v="5"/>
    <x v="0"/>
    <x v="0"/>
    <x v="11"/>
    <x v="14"/>
    <x v="0"/>
    <x v="525"/>
    <x v="4"/>
    <x v="10"/>
    <x v="0"/>
  </r>
  <r>
    <x v="765"/>
    <x v="0"/>
    <x v="0"/>
    <x v="0"/>
    <x v="733"/>
    <x v="1"/>
    <x v="4"/>
    <x v="1"/>
    <x v="2"/>
    <x v="0"/>
    <x v="38"/>
    <x v="0"/>
    <x v="526"/>
    <x v="2"/>
    <x v="15"/>
    <x v="1"/>
  </r>
  <r>
    <x v="766"/>
    <x v="0"/>
    <x v="0"/>
    <x v="0"/>
    <x v="734"/>
    <x v="0"/>
    <x v="5"/>
    <x v="1"/>
    <x v="4"/>
    <x v="6"/>
    <x v="3"/>
    <x v="0"/>
    <x v="527"/>
    <x v="3"/>
    <x v="30"/>
    <x v="0"/>
  </r>
  <r>
    <x v="767"/>
    <x v="0"/>
    <x v="0"/>
    <x v="0"/>
    <x v="735"/>
    <x v="5"/>
    <x v="4"/>
    <x v="1"/>
    <x v="0"/>
    <x v="1"/>
    <x v="17"/>
    <x v="0"/>
    <x v="252"/>
    <x v="4"/>
    <x v="20"/>
    <x v="0"/>
  </r>
  <r>
    <x v="768"/>
    <x v="0"/>
    <x v="0"/>
    <x v="0"/>
    <x v="143"/>
    <x v="2"/>
    <x v="4"/>
    <x v="0"/>
    <x v="1"/>
    <x v="6"/>
    <x v="4"/>
    <x v="0"/>
    <x v="528"/>
    <x v="4"/>
    <x v="14"/>
    <x v="1"/>
  </r>
  <r>
    <x v="769"/>
    <x v="0"/>
    <x v="0"/>
    <x v="0"/>
    <x v="736"/>
    <x v="2"/>
    <x v="1"/>
    <x v="2"/>
    <x v="4"/>
    <x v="7"/>
    <x v="44"/>
    <x v="0"/>
    <x v="529"/>
    <x v="0"/>
    <x v="35"/>
    <x v="1"/>
  </r>
  <r>
    <x v="770"/>
    <x v="0"/>
    <x v="0"/>
    <x v="0"/>
    <x v="737"/>
    <x v="6"/>
    <x v="0"/>
    <x v="3"/>
    <x v="4"/>
    <x v="10"/>
    <x v="40"/>
    <x v="0"/>
    <x v="117"/>
    <x v="4"/>
    <x v="0"/>
    <x v="2"/>
  </r>
  <r>
    <x v="771"/>
    <x v="0"/>
    <x v="0"/>
    <x v="0"/>
    <x v="738"/>
    <x v="6"/>
    <x v="5"/>
    <x v="1"/>
    <x v="1"/>
    <x v="11"/>
    <x v="17"/>
    <x v="0"/>
    <x v="356"/>
    <x v="0"/>
    <x v="3"/>
    <x v="4"/>
  </r>
  <r>
    <x v="772"/>
    <x v="0"/>
    <x v="0"/>
    <x v="0"/>
    <x v="739"/>
    <x v="4"/>
    <x v="5"/>
    <x v="0"/>
    <x v="2"/>
    <x v="8"/>
    <x v="39"/>
    <x v="0"/>
    <x v="39"/>
    <x v="0"/>
    <x v="36"/>
    <x v="2"/>
  </r>
  <r>
    <x v="773"/>
    <x v="0"/>
    <x v="0"/>
    <x v="0"/>
    <x v="740"/>
    <x v="7"/>
    <x v="3"/>
    <x v="1"/>
    <x v="3"/>
    <x v="5"/>
    <x v="16"/>
    <x v="0"/>
    <x v="530"/>
    <x v="2"/>
    <x v="11"/>
    <x v="3"/>
  </r>
  <r>
    <x v="774"/>
    <x v="0"/>
    <x v="0"/>
    <x v="0"/>
    <x v="741"/>
    <x v="5"/>
    <x v="0"/>
    <x v="1"/>
    <x v="3"/>
    <x v="1"/>
    <x v="36"/>
    <x v="0"/>
    <x v="9"/>
    <x v="3"/>
    <x v="34"/>
    <x v="0"/>
  </r>
  <r>
    <x v="775"/>
    <x v="0"/>
    <x v="0"/>
    <x v="0"/>
    <x v="742"/>
    <x v="1"/>
    <x v="5"/>
    <x v="1"/>
    <x v="3"/>
    <x v="2"/>
    <x v="38"/>
    <x v="0"/>
    <x v="415"/>
    <x v="4"/>
    <x v="41"/>
    <x v="2"/>
  </r>
  <r>
    <x v="776"/>
    <x v="0"/>
    <x v="0"/>
    <x v="0"/>
    <x v="743"/>
    <x v="6"/>
    <x v="3"/>
    <x v="1"/>
    <x v="1"/>
    <x v="10"/>
    <x v="22"/>
    <x v="0"/>
    <x v="268"/>
    <x v="4"/>
    <x v="13"/>
    <x v="2"/>
  </r>
  <r>
    <x v="777"/>
    <x v="0"/>
    <x v="0"/>
    <x v="0"/>
    <x v="744"/>
    <x v="2"/>
    <x v="5"/>
    <x v="1"/>
    <x v="4"/>
    <x v="6"/>
    <x v="28"/>
    <x v="0"/>
    <x v="531"/>
    <x v="0"/>
    <x v="36"/>
    <x v="3"/>
  </r>
  <r>
    <x v="778"/>
    <x v="0"/>
    <x v="0"/>
    <x v="0"/>
    <x v="745"/>
    <x v="6"/>
    <x v="3"/>
    <x v="0"/>
    <x v="2"/>
    <x v="9"/>
    <x v="2"/>
    <x v="0"/>
    <x v="532"/>
    <x v="1"/>
    <x v="35"/>
    <x v="3"/>
  </r>
  <r>
    <x v="779"/>
    <x v="0"/>
    <x v="1"/>
    <x v="3"/>
    <x v="746"/>
    <x v="5"/>
    <x v="5"/>
    <x v="2"/>
    <x v="2"/>
    <x v="3"/>
    <x v="8"/>
    <x v="0"/>
    <x v="533"/>
    <x v="1"/>
    <x v="9"/>
    <x v="0"/>
  </r>
  <r>
    <x v="780"/>
    <x v="0"/>
    <x v="0"/>
    <x v="0"/>
    <x v="747"/>
    <x v="5"/>
    <x v="5"/>
    <x v="3"/>
    <x v="2"/>
    <x v="8"/>
    <x v="39"/>
    <x v="0"/>
    <x v="415"/>
    <x v="4"/>
    <x v="28"/>
    <x v="0"/>
  </r>
  <r>
    <x v="781"/>
    <x v="0"/>
    <x v="0"/>
    <x v="0"/>
    <x v="748"/>
    <x v="6"/>
    <x v="0"/>
    <x v="2"/>
    <x v="4"/>
    <x v="3"/>
    <x v="27"/>
    <x v="0"/>
    <x v="534"/>
    <x v="0"/>
    <x v="39"/>
    <x v="2"/>
  </r>
  <r>
    <x v="782"/>
    <x v="0"/>
    <x v="0"/>
    <x v="0"/>
    <x v="484"/>
    <x v="2"/>
    <x v="3"/>
    <x v="2"/>
    <x v="1"/>
    <x v="5"/>
    <x v="44"/>
    <x v="0"/>
    <x v="288"/>
    <x v="4"/>
    <x v="8"/>
    <x v="0"/>
  </r>
  <r>
    <x v="783"/>
    <x v="0"/>
    <x v="0"/>
    <x v="0"/>
    <x v="749"/>
    <x v="6"/>
    <x v="1"/>
    <x v="3"/>
    <x v="0"/>
    <x v="9"/>
    <x v="20"/>
    <x v="0"/>
    <x v="390"/>
    <x v="2"/>
    <x v="33"/>
    <x v="3"/>
  </r>
  <r>
    <x v="784"/>
    <x v="0"/>
    <x v="0"/>
    <x v="0"/>
    <x v="750"/>
    <x v="4"/>
    <x v="2"/>
    <x v="3"/>
    <x v="4"/>
    <x v="9"/>
    <x v="16"/>
    <x v="0"/>
    <x v="535"/>
    <x v="2"/>
    <x v="18"/>
    <x v="1"/>
  </r>
  <r>
    <x v="785"/>
    <x v="0"/>
    <x v="0"/>
    <x v="0"/>
    <x v="751"/>
    <x v="4"/>
    <x v="0"/>
    <x v="3"/>
    <x v="3"/>
    <x v="11"/>
    <x v="23"/>
    <x v="0"/>
    <x v="515"/>
    <x v="3"/>
    <x v="7"/>
    <x v="0"/>
  </r>
  <r>
    <x v="786"/>
    <x v="0"/>
    <x v="0"/>
    <x v="0"/>
    <x v="301"/>
    <x v="3"/>
    <x v="0"/>
    <x v="3"/>
    <x v="1"/>
    <x v="7"/>
    <x v="28"/>
    <x v="0"/>
    <x v="536"/>
    <x v="0"/>
    <x v="35"/>
    <x v="3"/>
  </r>
  <r>
    <x v="787"/>
    <x v="0"/>
    <x v="0"/>
    <x v="0"/>
    <x v="752"/>
    <x v="6"/>
    <x v="4"/>
    <x v="2"/>
    <x v="1"/>
    <x v="1"/>
    <x v="45"/>
    <x v="0"/>
    <x v="16"/>
    <x v="1"/>
    <x v="26"/>
    <x v="3"/>
  </r>
  <r>
    <x v="788"/>
    <x v="0"/>
    <x v="0"/>
    <x v="0"/>
    <x v="753"/>
    <x v="1"/>
    <x v="0"/>
    <x v="1"/>
    <x v="1"/>
    <x v="5"/>
    <x v="12"/>
    <x v="0"/>
    <x v="217"/>
    <x v="2"/>
    <x v="8"/>
    <x v="3"/>
  </r>
  <r>
    <x v="789"/>
    <x v="0"/>
    <x v="0"/>
    <x v="0"/>
    <x v="754"/>
    <x v="5"/>
    <x v="1"/>
    <x v="3"/>
    <x v="2"/>
    <x v="0"/>
    <x v="38"/>
    <x v="0"/>
    <x v="537"/>
    <x v="4"/>
    <x v="12"/>
    <x v="0"/>
  </r>
  <r>
    <x v="790"/>
    <x v="0"/>
    <x v="0"/>
    <x v="0"/>
    <x v="755"/>
    <x v="2"/>
    <x v="0"/>
    <x v="1"/>
    <x v="4"/>
    <x v="1"/>
    <x v="37"/>
    <x v="0"/>
    <x v="358"/>
    <x v="3"/>
    <x v="32"/>
    <x v="2"/>
  </r>
  <r>
    <x v="791"/>
    <x v="0"/>
    <x v="0"/>
    <x v="0"/>
    <x v="43"/>
    <x v="6"/>
    <x v="2"/>
    <x v="0"/>
    <x v="2"/>
    <x v="0"/>
    <x v="14"/>
    <x v="0"/>
    <x v="538"/>
    <x v="0"/>
    <x v="22"/>
    <x v="3"/>
  </r>
  <r>
    <x v="792"/>
    <x v="0"/>
    <x v="0"/>
    <x v="0"/>
    <x v="756"/>
    <x v="3"/>
    <x v="2"/>
    <x v="3"/>
    <x v="4"/>
    <x v="10"/>
    <x v="23"/>
    <x v="0"/>
    <x v="170"/>
    <x v="1"/>
    <x v="17"/>
    <x v="1"/>
  </r>
  <r>
    <x v="793"/>
    <x v="0"/>
    <x v="0"/>
    <x v="0"/>
    <x v="757"/>
    <x v="2"/>
    <x v="2"/>
    <x v="2"/>
    <x v="1"/>
    <x v="6"/>
    <x v="25"/>
    <x v="0"/>
    <x v="336"/>
    <x v="2"/>
    <x v="20"/>
    <x v="0"/>
  </r>
  <r>
    <x v="794"/>
    <x v="0"/>
    <x v="0"/>
    <x v="0"/>
    <x v="617"/>
    <x v="6"/>
    <x v="1"/>
    <x v="3"/>
    <x v="4"/>
    <x v="3"/>
    <x v="20"/>
    <x v="0"/>
    <x v="539"/>
    <x v="1"/>
    <x v="21"/>
    <x v="4"/>
  </r>
  <r>
    <x v="795"/>
    <x v="0"/>
    <x v="0"/>
    <x v="0"/>
    <x v="758"/>
    <x v="5"/>
    <x v="2"/>
    <x v="2"/>
    <x v="2"/>
    <x v="9"/>
    <x v="14"/>
    <x v="0"/>
    <x v="506"/>
    <x v="0"/>
    <x v="17"/>
    <x v="4"/>
  </r>
  <r>
    <x v="796"/>
    <x v="0"/>
    <x v="0"/>
    <x v="0"/>
    <x v="759"/>
    <x v="3"/>
    <x v="2"/>
    <x v="1"/>
    <x v="3"/>
    <x v="5"/>
    <x v="43"/>
    <x v="0"/>
    <x v="540"/>
    <x v="2"/>
    <x v="23"/>
    <x v="0"/>
  </r>
  <r>
    <x v="797"/>
    <x v="0"/>
    <x v="0"/>
    <x v="0"/>
    <x v="760"/>
    <x v="4"/>
    <x v="3"/>
    <x v="1"/>
    <x v="3"/>
    <x v="3"/>
    <x v="34"/>
    <x v="0"/>
    <x v="541"/>
    <x v="2"/>
    <x v="24"/>
    <x v="3"/>
  </r>
  <r>
    <x v="798"/>
    <x v="0"/>
    <x v="0"/>
    <x v="0"/>
    <x v="761"/>
    <x v="3"/>
    <x v="2"/>
    <x v="1"/>
    <x v="4"/>
    <x v="9"/>
    <x v="40"/>
    <x v="0"/>
    <x v="141"/>
    <x v="3"/>
    <x v="39"/>
    <x v="2"/>
  </r>
  <r>
    <x v="799"/>
    <x v="0"/>
    <x v="0"/>
    <x v="0"/>
    <x v="762"/>
    <x v="5"/>
    <x v="4"/>
    <x v="3"/>
    <x v="4"/>
    <x v="6"/>
    <x v="1"/>
    <x v="0"/>
    <x v="542"/>
    <x v="4"/>
    <x v="5"/>
    <x v="4"/>
  </r>
  <r>
    <x v="800"/>
    <x v="0"/>
    <x v="1"/>
    <x v="3"/>
    <x v="763"/>
    <x v="4"/>
    <x v="4"/>
    <x v="0"/>
    <x v="3"/>
    <x v="0"/>
    <x v="8"/>
    <x v="2"/>
    <x v="543"/>
    <x v="3"/>
    <x v="9"/>
    <x v="1"/>
  </r>
  <r>
    <x v="801"/>
    <x v="0"/>
    <x v="0"/>
    <x v="0"/>
    <x v="764"/>
    <x v="4"/>
    <x v="0"/>
    <x v="0"/>
    <x v="4"/>
    <x v="6"/>
    <x v="40"/>
    <x v="0"/>
    <x v="237"/>
    <x v="3"/>
    <x v="30"/>
    <x v="1"/>
  </r>
  <r>
    <x v="802"/>
    <x v="0"/>
    <x v="0"/>
    <x v="0"/>
    <x v="334"/>
    <x v="2"/>
    <x v="5"/>
    <x v="0"/>
    <x v="4"/>
    <x v="10"/>
    <x v="43"/>
    <x v="0"/>
    <x v="484"/>
    <x v="4"/>
    <x v="7"/>
    <x v="1"/>
  </r>
  <r>
    <x v="803"/>
    <x v="0"/>
    <x v="0"/>
    <x v="0"/>
    <x v="765"/>
    <x v="1"/>
    <x v="0"/>
    <x v="3"/>
    <x v="0"/>
    <x v="4"/>
    <x v="13"/>
    <x v="0"/>
    <x v="544"/>
    <x v="1"/>
    <x v="10"/>
    <x v="1"/>
  </r>
  <r>
    <x v="804"/>
    <x v="0"/>
    <x v="0"/>
    <x v="0"/>
    <x v="481"/>
    <x v="5"/>
    <x v="3"/>
    <x v="1"/>
    <x v="3"/>
    <x v="5"/>
    <x v="12"/>
    <x v="0"/>
    <x v="253"/>
    <x v="1"/>
    <x v="17"/>
    <x v="3"/>
  </r>
  <r>
    <x v="805"/>
    <x v="0"/>
    <x v="0"/>
    <x v="0"/>
    <x v="766"/>
    <x v="5"/>
    <x v="3"/>
    <x v="2"/>
    <x v="4"/>
    <x v="3"/>
    <x v="19"/>
    <x v="0"/>
    <x v="366"/>
    <x v="4"/>
    <x v="6"/>
    <x v="4"/>
  </r>
  <r>
    <x v="806"/>
    <x v="0"/>
    <x v="0"/>
    <x v="0"/>
    <x v="767"/>
    <x v="1"/>
    <x v="4"/>
    <x v="2"/>
    <x v="3"/>
    <x v="8"/>
    <x v="31"/>
    <x v="0"/>
    <x v="545"/>
    <x v="0"/>
    <x v="19"/>
    <x v="3"/>
  </r>
  <r>
    <x v="807"/>
    <x v="0"/>
    <x v="1"/>
    <x v="1"/>
    <x v="768"/>
    <x v="6"/>
    <x v="5"/>
    <x v="1"/>
    <x v="4"/>
    <x v="11"/>
    <x v="8"/>
    <x v="3"/>
    <x v="70"/>
    <x v="4"/>
    <x v="9"/>
    <x v="1"/>
  </r>
  <r>
    <x v="808"/>
    <x v="0"/>
    <x v="0"/>
    <x v="0"/>
    <x v="769"/>
    <x v="3"/>
    <x v="2"/>
    <x v="0"/>
    <x v="3"/>
    <x v="6"/>
    <x v="48"/>
    <x v="0"/>
    <x v="546"/>
    <x v="0"/>
    <x v="3"/>
    <x v="1"/>
  </r>
  <r>
    <x v="809"/>
    <x v="0"/>
    <x v="0"/>
    <x v="0"/>
    <x v="770"/>
    <x v="6"/>
    <x v="2"/>
    <x v="2"/>
    <x v="2"/>
    <x v="3"/>
    <x v="46"/>
    <x v="0"/>
    <x v="110"/>
    <x v="0"/>
    <x v="34"/>
    <x v="2"/>
  </r>
  <r>
    <x v="810"/>
    <x v="0"/>
    <x v="1"/>
    <x v="1"/>
    <x v="771"/>
    <x v="6"/>
    <x v="4"/>
    <x v="3"/>
    <x v="2"/>
    <x v="8"/>
    <x v="8"/>
    <x v="1"/>
    <x v="15"/>
    <x v="1"/>
    <x v="9"/>
    <x v="0"/>
  </r>
  <r>
    <x v="811"/>
    <x v="0"/>
    <x v="0"/>
    <x v="0"/>
    <x v="772"/>
    <x v="4"/>
    <x v="5"/>
    <x v="1"/>
    <x v="2"/>
    <x v="11"/>
    <x v="7"/>
    <x v="0"/>
    <x v="490"/>
    <x v="1"/>
    <x v="38"/>
    <x v="1"/>
  </r>
  <r>
    <x v="812"/>
    <x v="0"/>
    <x v="1"/>
    <x v="1"/>
    <x v="773"/>
    <x v="5"/>
    <x v="4"/>
    <x v="3"/>
    <x v="2"/>
    <x v="2"/>
    <x v="8"/>
    <x v="3"/>
    <x v="547"/>
    <x v="3"/>
    <x v="9"/>
    <x v="1"/>
  </r>
  <r>
    <x v="813"/>
    <x v="0"/>
    <x v="0"/>
    <x v="0"/>
    <x v="774"/>
    <x v="6"/>
    <x v="2"/>
    <x v="0"/>
    <x v="1"/>
    <x v="10"/>
    <x v="35"/>
    <x v="0"/>
    <x v="432"/>
    <x v="2"/>
    <x v="38"/>
    <x v="3"/>
  </r>
  <r>
    <x v="814"/>
    <x v="0"/>
    <x v="0"/>
    <x v="0"/>
    <x v="766"/>
    <x v="0"/>
    <x v="3"/>
    <x v="0"/>
    <x v="2"/>
    <x v="6"/>
    <x v="12"/>
    <x v="0"/>
    <x v="548"/>
    <x v="0"/>
    <x v="16"/>
    <x v="3"/>
  </r>
  <r>
    <x v="815"/>
    <x v="0"/>
    <x v="0"/>
    <x v="0"/>
    <x v="241"/>
    <x v="5"/>
    <x v="1"/>
    <x v="3"/>
    <x v="2"/>
    <x v="1"/>
    <x v="1"/>
    <x v="0"/>
    <x v="22"/>
    <x v="1"/>
    <x v="34"/>
    <x v="4"/>
  </r>
  <r>
    <x v="816"/>
    <x v="0"/>
    <x v="1"/>
    <x v="3"/>
    <x v="775"/>
    <x v="3"/>
    <x v="5"/>
    <x v="2"/>
    <x v="0"/>
    <x v="4"/>
    <x v="8"/>
    <x v="3"/>
    <x v="549"/>
    <x v="1"/>
    <x v="9"/>
    <x v="3"/>
  </r>
  <r>
    <x v="817"/>
    <x v="0"/>
    <x v="0"/>
    <x v="0"/>
    <x v="776"/>
    <x v="5"/>
    <x v="5"/>
    <x v="2"/>
    <x v="3"/>
    <x v="1"/>
    <x v="17"/>
    <x v="0"/>
    <x v="54"/>
    <x v="3"/>
    <x v="10"/>
    <x v="0"/>
  </r>
  <r>
    <x v="818"/>
    <x v="0"/>
    <x v="0"/>
    <x v="0"/>
    <x v="777"/>
    <x v="2"/>
    <x v="2"/>
    <x v="3"/>
    <x v="4"/>
    <x v="4"/>
    <x v="17"/>
    <x v="0"/>
    <x v="35"/>
    <x v="1"/>
    <x v="4"/>
    <x v="1"/>
  </r>
  <r>
    <x v="819"/>
    <x v="0"/>
    <x v="0"/>
    <x v="0"/>
    <x v="778"/>
    <x v="5"/>
    <x v="4"/>
    <x v="3"/>
    <x v="1"/>
    <x v="11"/>
    <x v="18"/>
    <x v="0"/>
    <x v="353"/>
    <x v="2"/>
    <x v="8"/>
    <x v="4"/>
  </r>
  <r>
    <x v="820"/>
    <x v="0"/>
    <x v="0"/>
    <x v="0"/>
    <x v="779"/>
    <x v="2"/>
    <x v="2"/>
    <x v="3"/>
    <x v="2"/>
    <x v="4"/>
    <x v="0"/>
    <x v="0"/>
    <x v="516"/>
    <x v="3"/>
    <x v="31"/>
    <x v="2"/>
  </r>
  <r>
    <x v="821"/>
    <x v="0"/>
    <x v="0"/>
    <x v="0"/>
    <x v="56"/>
    <x v="6"/>
    <x v="5"/>
    <x v="2"/>
    <x v="1"/>
    <x v="5"/>
    <x v="34"/>
    <x v="0"/>
    <x v="225"/>
    <x v="3"/>
    <x v="8"/>
    <x v="3"/>
  </r>
  <r>
    <x v="822"/>
    <x v="0"/>
    <x v="0"/>
    <x v="0"/>
    <x v="780"/>
    <x v="0"/>
    <x v="1"/>
    <x v="2"/>
    <x v="2"/>
    <x v="0"/>
    <x v="25"/>
    <x v="0"/>
    <x v="76"/>
    <x v="1"/>
    <x v="41"/>
    <x v="1"/>
  </r>
  <r>
    <x v="823"/>
    <x v="0"/>
    <x v="0"/>
    <x v="0"/>
    <x v="781"/>
    <x v="0"/>
    <x v="5"/>
    <x v="0"/>
    <x v="2"/>
    <x v="7"/>
    <x v="16"/>
    <x v="0"/>
    <x v="550"/>
    <x v="1"/>
    <x v="7"/>
    <x v="4"/>
  </r>
  <r>
    <x v="824"/>
    <x v="0"/>
    <x v="0"/>
    <x v="0"/>
    <x v="782"/>
    <x v="4"/>
    <x v="0"/>
    <x v="2"/>
    <x v="3"/>
    <x v="11"/>
    <x v="3"/>
    <x v="0"/>
    <x v="496"/>
    <x v="3"/>
    <x v="24"/>
    <x v="0"/>
  </r>
  <r>
    <x v="825"/>
    <x v="0"/>
    <x v="0"/>
    <x v="0"/>
    <x v="783"/>
    <x v="5"/>
    <x v="0"/>
    <x v="3"/>
    <x v="3"/>
    <x v="4"/>
    <x v="24"/>
    <x v="0"/>
    <x v="551"/>
    <x v="3"/>
    <x v="36"/>
    <x v="3"/>
  </r>
  <r>
    <x v="826"/>
    <x v="0"/>
    <x v="0"/>
    <x v="0"/>
    <x v="784"/>
    <x v="1"/>
    <x v="2"/>
    <x v="3"/>
    <x v="0"/>
    <x v="3"/>
    <x v="12"/>
    <x v="0"/>
    <x v="108"/>
    <x v="2"/>
    <x v="14"/>
    <x v="4"/>
  </r>
  <r>
    <x v="827"/>
    <x v="0"/>
    <x v="1"/>
    <x v="1"/>
    <x v="785"/>
    <x v="5"/>
    <x v="4"/>
    <x v="2"/>
    <x v="3"/>
    <x v="4"/>
    <x v="8"/>
    <x v="3"/>
    <x v="552"/>
    <x v="1"/>
    <x v="9"/>
    <x v="2"/>
  </r>
  <r>
    <x v="828"/>
    <x v="0"/>
    <x v="0"/>
    <x v="0"/>
    <x v="786"/>
    <x v="1"/>
    <x v="2"/>
    <x v="2"/>
    <x v="1"/>
    <x v="9"/>
    <x v="48"/>
    <x v="0"/>
    <x v="553"/>
    <x v="4"/>
    <x v="15"/>
    <x v="4"/>
  </r>
  <r>
    <x v="829"/>
    <x v="0"/>
    <x v="0"/>
    <x v="0"/>
    <x v="787"/>
    <x v="4"/>
    <x v="2"/>
    <x v="0"/>
    <x v="4"/>
    <x v="11"/>
    <x v="33"/>
    <x v="0"/>
    <x v="554"/>
    <x v="2"/>
    <x v="17"/>
    <x v="2"/>
  </r>
  <r>
    <x v="830"/>
    <x v="0"/>
    <x v="0"/>
    <x v="0"/>
    <x v="788"/>
    <x v="5"/>
    <x v="0"/>
    <x v="0"/>
    <x v="2"/>
    <x v="7"/>
    <x v="5"/>
    <x v="0"/>
    <x v="555"/>
    <x v="4"/>
    <x v="15"/>
    <x v="1"/>
  </r>
  <r>
    <x v="831"/>
    <x v="0"/>
    <x v="0"/>
    <x v="0"/>
    <x v="789"/>
    <x v="1"/>
    <x v="3"/>
    <x v="1"/>
    <x v="0"/>
    <x v="7"/>
    <x v="13"/>
    <x v="0"/>
    <x v="421"/>
    <x v="3"/>
    <x v="17"/>
    <x v="2"/>
  </r>
  <r>
    <x v="832"/>
    <x v="0"/>
    <x v="0"/>
    <x v="0"/>
    <x v="790"/>
    <x v="0"/>
    <x v="1"/>
    <x v="1"/>
    <x v="0"/>
    <x v="8"/>
    <x v="34"/>
    <x v="0"/>
    <x v="241"/>
    <x v="1"/>
    <x v="20"/>
    <x v="3"/>
  </r>
  <r>
    <x v="833"/>
    <x v="0"/>
    <x v="1"/>
    <x v="2"/>
    <x v="791"/>
    <x v="1"/>
    <x v="2"/>
    <x v="3"/>
    <x v="4"/>
    <x v="9"/>
    <x v="8"/>
    <x v="0"/>
    <x v="202"/>
    <x v="1"/>
    <x v="9"/>
    <x v="4"/>
  </r>
  <r>
    <x v="834"/>
    <x v="0"/>
    <x v="0"/>
    <x v="0"/>
    <x v="792"/>
    <x v="5"/>
    <x v="5"/>
    <x v="1"/>
    <x v="1"/>
    <x v="8"/>
    <x v="32"/>
    <x v="0"/>
    <x v="556"/>
    <x v="0"/>
    <x v="15"/>
    <x v="0"/>
  </r>
  <r>
    <x v="835"/>
    <x v="0"/>
    <x v="0"/>
    <x v="0"/>
    <x v="793"/>
    <x v="7"/>
    <x v="5"/>
    <x v="2"/>
    <x v="0"/>
    <x v="4"/>
    <x v="32"/>
    <x v="0"/>
    <x v="438"/>
    <x v="4"/>
    <x v="19"/>
    <x v="1"/>
  </r>
  <r>
    <x v="836"/>
    <x v="0"/>
    <x v="0"/>
    <x v="0"/>
    <x v="794"/>
    <x v="5"/>
    <x v="5"/>
    <x v="1"/>
    <x v="1"/>
    <x v="2"/>
    <x v="23"/>
    <x v="0"/>
    <x v="218"/>
    <x v="4"/>
    <x v="10"/>
    <x v="1"/>
  </r>
  <r>
    <x v="837"/>
    <x v="0"/>
    <x v="0"/>
    <x v="0"/>
    <x v="795"/>
    <x v="1"/>
    <x v="4"/>
    <x v="3"/>
    <x v="4"/>
    <x v="6"/>
    <x v="47"/>
    <x v="0"/>
    <x v="262"/>
    <x v="3"/>
    <x v="34"/>
    <x v="2"/>
  </r>
  <r>
    <x v="838"/>
    <x v="0"/>
    <x v="0"/>
    <x v="0"/>
    <x v="796"/>
    <x v="0"/>
    <x v="0"/>
    <x v="3"/>
    <x v="1"/>
    <x v="9"/>
    <x v="28"/>
    <x v="0"/>
    <x v="124"/>
    <x v="1"/>
    <x v="40"/>
    <x v="0"/>
  </r>
  <r>
    <x v="839"/>
    <x v="0"/>
    <x v="0"/>
    <x v="0"/>
    <x v="797"/>
    <x v="1"/>
    <x v="4"/>
    <x v="2"/>
    <x v="3"/>
    <x v="7"/>
    <x v="36"/>
    <x v="0"/>
    <x v="557"/>
    <x v="4"/>
    <x v="41"/>
    <x v="0"/>
  </r>
  <r>
    <x v="840"/>
    <x v="0"/>
    <x v="0"/>
    <x v="0"/>
    <x v="798"/>
    <x v="2"/>
    <x v="4"/>
    <x v="2"/>
    <x v="0"/>
    <x v="11"/>
    <x v="29"/>
    <x v="0"/>
    <x v="347"/>
    <x v="1"/>
    <x v="1"/>
    <x v="2"/>
  </r>
  <r>
    <x v="841"/>
    <x v="0"/>
    <x v="0"/>
    <x v="0"/>
    <x v="498"/>
    <x v="0"/>
    <x v="3"/>
    <x v="2"/>
    <x v="4"/>
    <x v="10"/>
    <x v="4"/>
    <x v="0"/>
    <x v="537"/>
    <x v="4"/>
    <x v="12"/>
    <x v="2"/>
  </r>
  <r>
    <x v="842"/>
    <x v="0"/>
    <x v="0"/>
    <x v="0"/>
    <x v="799"/>
    <x v="5"/>
    <x v="5"/>
    <x v="1"/>
    <x v="3"/>
    <x v="6"/>
    <x v="14"/>
    <x v="0"/>
    <x v="227"/>
    <x v="2"/>
    <x v="31"/>
    <x v="3"/>
  </r>
  <r>
    <x v="843"/>
    <x v="0"/>
    <x v="0"/>
    <x v="0"/>
    <x v="800"/>
    <x v="0"/>
    <x v="2"/>
    <x v="1"/>
    <x v="3"/>
    <x v="8"/>
    <x v="6"/>
    <x v="0"/>
    <x v="466"/>
    <x v="0"/>
    <x v="39"/>
    <x v="2"/>
  </r>
  <r>
    <x v="844"/>
    <x v="0"/>
    <x v="0"/>
    <x v="0"/>
    <x v="801"/>
    <x v="0"/>
    <x v="2"/>
    <x v="3"/>
    <x v="0"/>
    <x v="5"/>
    <x v="28"/>
    <x v="0"/>
    <x v="558"/>
    <x v="4"/>
    <x v="10"/>
    <x v="0"/>
  </r>
  <r>
    <x v="845"/>
    <x v="0"/>
    <x v="0"/>
    <x v="0"/>
    <x v="802"/>
    <x v="4"/>
    <x v="5"/>
    <x v="0"/>
    <x v="0"/>
    <x v="2"/>
    <x v="20"/>
    <x v="0"/>
    <x v="559"/>
    <x v="2"/>
    <x v="22"/>
    <x v="2"/>
  </r>
  <r>
    <x v="846"/>
    <x v="0"/>
    <x v="0"/>
    <x v="0"/>
    <x v="803"/>
    <x v="6"/>
    <x v="3"/>
    <x v="0"/>
    <x v="0"/>
    <x v="5"/>
    <x v="1"/>
    <x v="0"/>
    <x v="560"/>
    <x v="1"/>
    <x v="40"/>
    <x v="2"/>
  </r>
  <r>
    <x v="847"/>
    <x v="0"/>
    <x v="0"/>
    <x v="0"/>
    <x v="804"/>
    <x v="0"/>
    <x v="1"/>
    <x v="1"/>
    <x v="1"/>
    <x v="3"/>
    <x v="47"/>
    <x v="0"/>
    <x v="423"/>
    <x v="1"/>
    <x v="33"/>
    <x v="0"/>
  </r>
  <r>
    <x v="848"/>
    <x v="0"/>
    <x v="0"/>
    <x v="0"/>
    <x v="320"/>
    <x v="5"/>
    <x v="3"/>
    <x v="2"/>
    <x v="0"/>
    <x v="6"/>
    <x v="21"/>
    <x v="0"/>
    <x v="359"/>
    <x v="4"/>
    <x v="24"/>
    <x v="0"/>
  </r>
  <r>
    <x v="849"/>
    <x v="0"/>
    <x v="1"/>
    <x v="1"/>
    <x v="805"/>
    <x v="1"/>
    <x v="2"/>
    <x v="2"/>
    <x v="1"/>
    <x v="0"/>
    <x v="8"/>
    <x v="1"/>
    <x v="561"/>
    <x v="4"/>
    <x v="9"/>
    <x v="4"/>
  </r>
  <r>
    <x v="850"/>
    <x v="0"/>
    <x v="0"/>
    <x v="0"/>
    <x v="806"/>
    <x v="2"/>
    <x v="0"/>
    <x v="0"/>
    <x v="0"/>
    <x v="11"/>
    <x v="31"/>
    <x v="0"/>
    <x v="268"/>
    <x v="4"/>
    <x v="16"/>
    <x v="0"/>
  </r>
  <r>
    <x v="851"/>
    <x v="0"/>
    <x v="0"/>
    <x v="0"/>
    <x v="807"/>
    <x v="1"/>
    <x v="3"/>
    <x v="0"/>
    <x v="3"/>
    <x v="2"/>
    <x v="0"/>
    <x v="0"/>
    <x v="536"/>
    <x v="4"/>
    <x v="37"/>
    <x v="4"/>
  </r>
  <r>
    <x v="852"/>
    <x v="0"/>
    <x v="0"/>
    <x v="0"/>
    <x v="808"/>
    <x v="2"/>
    <x v="5"/>
    <x v="2"/>
    <x v="1"/>
    <x v="7"/>
    <x v="26"/>
    <x v="0"/>
    <x v="546"/>
    <x v="3"/>
    <x v="28"/>
    <x v="1"/>
  </r>
  <r>
    <x v="853"/>
    <x v="0"/>
    <x v="0"/>
    <x v="0"/>
    <x v="809"/>
    <x v="4"/>
    <x v="3"/>
    <x v="2"/>
    <x v="3"/>
    <x v="10"/>
    <x v="47"/>
    <x v="0"/>
    <x v="359"/>
    <x v="3"/>
    <x v="13"/>
    <x v="2"/>
  </r>
  <r>
    <x v="854"/>
    <x v="0"/>
    <x v="0"/>
    <x v="0"/>
    <x v="810"/>
    <x v="3"/>
    <x v="0"/>
    <x v="3"/>
    <x v="2"/>
    <x v="4"/>
    <x v="27"/>
    <x v="0"/>
    <x v="562"/>
    <x v="4"/>
    <x v="6"/>
    <x v="4"/>
  </r>
  <r>
    <x v="855"/>
    <x v="0"/>
    <x v="0"/>
    <x v="0"/>
    <x v="811"/>
    <x v="6"/>
    <x v="2"/>
    <x v="0"/>
    <x v="1"/>
    <x v="11"/>
    <x v="19"/>
    <x v="0"/>
    <x v="31"/>
    <x v="3"/>
    <x v="20"/>
    <x v="0"/>
  </r>
  <r>
    <x v="856"/>
    <x v="0"/>
    <x v="1"/>
    <x v="2"/>
    <x v="812"/>
    <x v="4"/>
    <x v="3"/>
    <x v="2"/>
    <x v="2"/>
    <x v="6"/>
    <x v="8"/>
    <x v="0"/>
    <x v="503"/>
    <x v="2"/>
    <x v="9"/>
    <x v="3"/>
  </r>
  <r>
    <x v="857"/>
    <x v="0"/>
    <x v="1"/>
    <x v="1"/>
    <x v="504"/>
    <x v="5"/>
    <x v="4"/>
    <x v="2"/>
    <x v="0"/>
    <x v="4"/>
    <x v="8"/>
    <x v="0"/>
    <x v="315"/>
    <x v="3"/>
    <x v="9"/>
    <x v="0"/>
  </r>
  <r>
    <x v="858"/>
    <x v="0"/>
    <x v="0"/>
    <x v="0"/>
    <x v="813"/>
    <x v="0"/>
    <x v="2"/>
    <x v="2"/>
    <x v="1"/>
    <x v="8"/>
    <x v="28"/>
    <x v="0"/>
    <x v="473"/>
    <x v="2"/>
    <x v="30"/>
    <x v="1"/>
  </r>
  <r>
    <x v="859"/>
    <x v="0"/>
    <x v="0"/>
    <x v="0"/>
    <x v="814"/>
    <x v="3"/>
    <x v="0"/>
    <x v="3"/>
    <x v="2"/>
    <x v="1"/>
    <x v="46"/>
    <x v="0"/>
    <x v="471"/>
    <x v="1"/>
    <x v="6"/>
    <x v="3"/>
  </r>
  <r>
    <x v="860"/>
    <x v="0"/>
    <x v="0"/>
    <x v="0"/>
    <x v="815"/>
    <x v="4"/>
    <x v="1"/>
    <x v="1"/>
    <x v="0"/>
    <x v="7"/>
    <x v="28"/>
    <x v="0"/>
    <x v="563"/>
    <x v="2"/>
    <x v="40"/>
    <x v="2"/>
  </r>
  <r>
    <x v="861"/>
    <x v="0"/>
    <x v="0"/>
    <x v="0"/>
    <x v="816"/>
    <x v="2"/>
    <x v="1"/>
    <x v="3"/>
    <x v="4"/>
    <x v="0"/>
    <x v="1"/>
    <x v="0"/>
    <x v="564"/>
    <x v="0"/>
    <x v="1"/>
    <x v="1"/>
  </r>
  <r>
    <x v="862"/>
    <x v="0"/>
    <x v="0"/>
    <x v="0"/>
    <x v="817"/>
    <x v="5"/>
    <x v="1"/>
    <x v="3"/>
    <x v="4"/>
    <x v="7"/>
    <x v="17"/>
    <x v="0"/>
    <x v="479"/>
    <x v="2"/>
    <x v="15"/>
    <x v="4"/>
  </r>
  <r>
    <x v="863"/>
    <x v="0"/>
    <x v="0"/>
    <x v="0"/>
    <x v="818"/>
    <x v="6"/>
    <x v="0"/>
    <x v="0"/>
    <x v="0"/>
    <x v="5"/>
    <x v="22"/>
    <x v="0"/>
    <x v="565"/>
    <x v="0"/>
    <x v="20"/>
    <x v="1"/>
  </r>
  <r>
    <x v="864"/>
    <x v="0"/>
    <x v="0"/>
    <x v="0"/>
    <x v="819"/>
    <x v="7"/>
    <x v="3"/>
    <x v="3"/>
    <x v="0"/>
    <x v="2"/>
    <x v="4"/>
    <x v="0"/>
    <x v="566"/>
    <x v="3"/>
    <x v="22"/>
    <x v="4"/>
  </r>
  <r>
    <x v="865"/>
    <x v="0"/>
    <x v="1"/>
    <x v="2"/>
    <x v="820"/>
    <x v="7"/>
    <x v="2"/>
    <x v="2"/>
    <x v="1"/>
    <x v="4"/>
    <x v="8"/>
    <x v="0"/>
    <x v="567"/>
    <x v="0"/>
    <x v="9"/>
    <x v="3"/>
  </r>
  <r>
    <x v="866"/>
    <x v="0"/>
    <x v="0"/>
    <x v="0"/>
    <x v="821"/>
    <x v="0"/>
    <x v="2"/>
    <x v="0"/>
    <x v="1"/>
    <x v="1"/>
    <x v="14"/>
    <x v="0"/>
    <x v="211"/>
    <x v="4"/>
    <x v="3"/>
    <x v="2"/>
  </r>
  <r>
    <x v="867"/>
    <x v="0"/>
    <x v="0"/>
    <x v="0"/>
    <x v="822"/>
    <x v="1"/>
    <x v="2"/>
    <x v="2"/>
    <x v="0"/>
    <x v="4"/>
    <x v="3"/>
    <x v="0"/>
    <x v="568"/>
    <x v="2"/>
    <x v="20"/>
    <x v="4"/>
  </r>
  <r>
    <x v="868"/>
    <x v="0"/>
    <x v="0"/>
    <x v="0"/>
    <x v="823"/>
    <x v="6"/>
    <x v="0"/>
    <x v="1"/>
    <x v="0"/>
    <x v="0"/>
    <x v="3"/>
    <x v="0"/>
    <x v="191"/>
    <x v="3"/>
    <x v="31"/>
    <x v="1"/>
  </r>
  <r>
    <x v="869"/>
    <x v="0"/>
    <x v="0"/>
    <x v="0"/>
    <x v="824"/>
    <x v="2"/>
    <x v="5"/>
    <x v="1"/>
    <x v="4"/>
    <x v="11"/>
    <x v="2"/>
    <x v="0"/>
    <x v="195"/>
    <x v="3"/>
    <x v="1"/>
    <x v="4"/>
  </r>
  <r>
    <x v="870"/>
    <x v="0"/>
    <x v="0"/>
    <x v="0"/>
    <x v="825"/>
    <x v="5"/>
    <x v="5"/>
    <x v="1"/>
    <x v="3"/>
    <x v="11"/>
    <x v="29"/>
    <x v="0"/>
    <x v="569"/>
    <x v="0"/>
    <x v="5"/>
    <x v="0"/>
  </r>
  <r>
    <x v="871"/>
    <x v="0"/>
    <x v="0"/>
    <x v="0"/>
    <x v="826"/>
    <x v="7"/>
    <x v="0"/>
    <x v="0"/>
    <x v="3"/>
    <x v="9"/>
    <x v="38"/>
    <x v="0"/>
    <x v="570"/>
    <x v="4"/>
    <x v="18"/>
    <x v="2"/>
  </r>
  <r>
    <x v="872"/>
    <x v="0"/>
    <x v="0"/>
    <x v="0"/>
    <x v="827"/>
    <x v="1"/>
    <x v="2"/>
    <x v="0"/>
    <x v="4"/>
    <x v="10"/>
    <x v="18"/>
    <x v="0"/>
    <x v="571"/>
    <x v="1"/>
    <x v="7"/>
    <x v="4"/>
  </r>
  <r>
    <x v="873"/>
    <x v="0"/>
    <x v="0"/>
    <x v="0"/>
    <x v="828"/>
    <x v="3"/>
    <x v="0"/>
    <x v="3"/>
    <x v="3"/>
    <x v="1"/>
    <x v="21"/>
    <x v="0"/>
    <x v="134"/>
    <x v="4"/>
    <x v="24"/>
    <x v="2"/>
  </r>
  <r>
    <x v="874"/>
    <x v="0"/>
    <x v="0"/>
    <x v="0"/>
    <x v="829"/>
    <x v="5"/>
    <x v="2"/>
    <x v="1"/>
    <x v="2"/>
    <x v="6"/>
    <x v="20"/>
    <x v="0"/>
    <x v="572"/>
    <x v="1"/>
    <x v="23"/>
    <x v="3"/>
  </r>
  <r>
    <x v="875"/>
    <x v="0"/>
    <x v="0"/>
    <x v="0"/>
    <x v="175"/>
    <x v="6"/>
    <x v="5"/>
    <x v="1"/>
    <x v="0"/>
    <x v="1"/>
    <x v="2"/>
    <x v="0"/>
    <x v="158"/>
    <x v="3"/>
    <x v="41"/>
    <x v="3"/>
  </r>
  <r>
    <x v="876"/>
    <x v="0"/>
    <x v="0"/>
    <x v="0"/>
    <x v="830"/>
    <x v="0"/>
    <x v="0"/>
    <x v="1"/>
    <x v="2"/>
    <x v="0"/>
    <x v="19"/>
    <x v="0"/>
    <x v="573"/>
    <x v="0"/>
    <x v="6"/>
    <x v="1"/>
  </r>
  <r>
    <x v="877"/>
    <x v="0"/>
    <x v="0"/>
    <x v="0"/>
    <x v="831"/>
    <x v="7"/>
    <x v="5"/>
    <x v="3"/>
    <x v="1"/>
    <x v="4"/>
    <x v="1"/>
    <x v="0"/>
    <x v="574"/>
    <x v="1"/>
    <x v="2"/>
    <x v="1"/>
  </r>
  <r>
    <x v="878"/>
    <x v="0"/>
    <x v="0"/>
    <x v="0"/>
    <x v="832"/>
    <x v="4"/>
    <x v="1"/>
    <x v="1"/>
    <x v="2"/>
    <x v="9"/>
    <x v="27"/>
    <x v="0"/>
    <x v="63"/>
    <x v="2"/>
    <x v="23"/>
    <x v="2"/>
  </r>
  <r>
    <x v="879"/>
    <x v="0"/>
    <x v="0"/>
    <x v="0"/>
    <x v="833"/>
    <x v="7"/>
    <x v="0"/>
    <x v="3"/>
    <x v="3"/>
    <x v="10"/>
    <x v="6"/>
    <x v="0"/>
    <x v="575"/>
    <x v="3"/>
    <x v="22"/>
    <x v="4"/>
  </r>
  <r>
    <x v="880"/>
    <x v="0"/>
    <x v="0"/>
    <x v="0"/>
    <x v="834"/>
    <x v="5"/>
    <x v="4"/>
    <x v="2"/>
    <x v="0"/>
    <x v="1"/>
    <x v="18"/>
    <x v="0"/>
    <x v="203"/>
    <x v="2"/>
    <x v="7"/>
    <x v="4"/>
  </r>
  <r>
    <x v="881"/>
    <x v="0"/>
    <x v="0"/>
    <x v="0"/>
    <x v="835"/>
    <x v="7"/>
    <x v="4"/>
    <x v="2"/>
    <x v="0"/>
    <x v="3"/>
    <x v="41"/>
    <x v="0"/>
    <x v="576"/>
    <x v="1"/>
    <x v="29"/>
    <x v="0"/>
  </r>
  <r>
    <x v="882"/>
    <x v="0"/>
    <x v="0"/>
    <x v="0"/>
    <x v="836"/>
    <x v="1"/>
    <x v="3"/>
    <x v="2"/>
    <x v="2"/>
    <x v="2"/>
    <x v="18"/>
    <x v="0"/>
    <x v="32"/>
    <x v="0"/>
    <x v="19"/>
    <x v="2"/>
  </r>
  <r>
    <x v="883"/>
    <x v="0"/>
    <x v="0"/>
    <x v="0"/>
    <x v="837"/>
    <x v="3"/>
    <x v="5"/>
    <x v="3"/>
    <x v="0"/>
    <x v="5"/>
    <x v="19"/>
    <x v="0"/>
    <x v="258"/>
    <x v="3"/>
    <x v="17"/>
    <x v="4"/>
  </r>
  <r>
    <x v="884"/>
    <x v="0"/>
    <x v="0"/>
    <x v="0"/>
    <x v="838"/>
    <x v="5"/>
    <x v="2"/>
    <x v="0"/>
    <x v="0"/>
    <x v="8"/>
    <x v="22"/>
    <x v="0"/>
    <x v="577"/>
    <x v="4"/>
    <x v="32"/>
    <x v="2"/>
  </r>
  <r>
    <x v="885"/>
    <x v="0"/>
    <x v="0"/>
    <x v="0"/>
    <x v="839"/>
    <x v="7"/>
    <x v="0"/>
    <x v="0"/>
    <x v="4"/>
    <x v="8"/>
    <x v="34"/>
    <x v="0"/>
    <x v="217"/>
    <x v="0"/>
    <x v="4"/>
    <x v="2"/>
  </r>
  <r>
    <x v="886"/>
    <x v="0"/>
    <x v="0"/>
    <x v="0"/>
    <x v="840"/>
    <x v="3"/>
    <x v="5"/>
    <x v="0"/>
    <x v="2"/>
    <x v="3"/>
    <x v="22"/>
    <x v="0"/>
    <x v="578"/>
    <x v="3"/>
    <x v="35"/>
    <x v="4"/>
  </r>
  <r>
    <x v="887"/>
    <x v="0"/>
    <x v="0"/>
    <x v="0"/>
    <x v="841"/>
    <x v="0"/>
    <x v="3"/>
    <x v="1"/>
    <x v="4"/>
    <x v="10"/>
    <x v="17"/>
    <x v="0"/>
    <x v="310"/>
    <x v="1"/>
    <x v="21"/>
    <x v="2"/>
  </r>
  <r>
    <x v="888"/>
    <x v="0"/>
    <x v="0"/>
    <x v="0"/>
    <x v="842"/>
    <x v="3"/>
    <x v="0"/>
    <x v="2"/>
    <x v="2"/>
    <x v="9"/>
    <x v="11"/>
    <x v="0"/>
    <x v="39"/>
    <x v="0"/>
    <x v="33"/>
    <x v="3"/>
  </r>
  <r>
    <x v="889"/>
    <x v="0"/>
    <x v="0"/>
    <x v="0"/>
    <x v="843"/>
    <x v="4"/>
    <x v="2"/>
    <x v="3"/>
    <x v="2"/>
    <x v="5"/>
    <x v="32"/>
    <x v="0"/>
    <x v="40"/>
    <x v="3"/>
    <x v="1"/>
    <x v="0"/>
  </r>
  <r>
    <x v="890"/>
    <x v="0"/>
    <x v="0"/>
    <x v="0"/>
    <x v="844"/>
    <x v="1"/>
    <x v="2"/>
    <x v="3"/>
    <x v="4"/>
    <x v="4"/>
    <x v="41"/>
    <x v="0"/>
    <x v="170"/>
    <x v="3"/>
    <x v="4"/>
    <x v="1"/>
  </r>
  <r>
    <x v="891"/>
    <x v="0"/>
    <x v="0"/>
    <x v="0"/>
    <x v="845"/>
    <x v="1"/>
    <x v="3"/>
    <x v="2"/>
    <x v="4"/>
    <x v="2"/>
    <x v="29"/>
    <x v="0"/>
    <x v="502"/>
    <x v="4"/>
    <x v="7"/>
    <x v="0"/>
  </r>
  <r>
    <x v="892"/>
    <x v="0"/>
    <x v="0"/>
    <x v="0"/>
    <x v="846"/>
    <x v="5"/>
    <x v="2"/>
    <x v="1"/>
    <x v="4"/>
    <x v="6"/>
    <x v="13"/>
    <x v="0"/>
    <x v="425"/>
    <x v="3"/>
    <x v="12"/>
    <x v="0"/>
  </r>
  <r>
    <x v="893"/>
    <x v="0"/>
    <x v="0"/>
    <x v="0"/>
    <x v="847"/>
    <x v="6"/>
    <x v="1"/>
    <x v="2"/>
    <x v="1"/>
    <x v="10"/>
    <x v="28"/>
    <x v="0"/>
    <x v="524"/>
    <x v="4"/>
    <x v="0"/>
    <x v="4"/>
  </r>
  <r>
    <x v="894"/>
    <x v="0"/>
    <x v="0"/>
    <x v="0"/>
    <x v="848"/>
    <x v="7"/>
    <x v="3"/>
    <x v="3"/>
    <x v="4"/>
    <x v="10"/>
    <x v="43"/>
    <x v="0"/>
    <x v="579"/>
    <x v="2"/>
    <x v="33"/>
    <x v="2"/>
  </r>
  <r>
    <x v="895"/>
    <x v="0"/>
    <x v="0"/>
    <x v="0"/>
    <x v="849"/>
    <x v="0"/>
    <x v="4"/>
    <x v="1"/>
    <x v="4"/>
    <x v="2"/>
    <x v="45"/>
    <x v="0"/>
    <x v="573"/>
    <x v="2"/>
    <x v="8"/>
    <x v="3"/>
  </r>
  <r>
    <x v="896"/>
    <x v="0"/>
    <x v="0"/>
    <x v="0"/>
    <x v="850"/>
    <x v="0"/>
    <x v="4"/>
    <x v="1"/>
    <x v="2"/>
    <x v="9"/>
    <x v="34"/>
    <x v="0"/>
    <x v="412"/>
    <x v="0"/>
    <x v="4"/>
    <x v="2"/>
  </r>
  <r>
    <x v="897"/>
    <x v="0"/>
    <x v="0"/>
    <x v="0"/>
    <x v="851"/>
    <x v="2"/>
    <x v="3"/>
    <x v="2"/>
    <x v="0"/>
    <x v="7"/>
    <x v="37"/>
    <x v="0"/>
    <x v="580"/>
    <x v="3"/>
    <x v="31"/>
    <x v="2"/>
  </r>
  <r>
    <x v="898"/>
    <x v="0"/>
    <x v="0"/>
    <x v="0"/>
    <x v="852"/>
    <x v="2"/>
    <x v="5"/>
    <x v="1"/>
    <x v="0"/>
    <x v="2"/>
    <x v="39"/>
    <x v="0"/>
    <x v="445"/>
    <x v="0"/>
    <x v="28"/>
    <x v="1"/>
  </r>
  <r>
    <x v="899"/>
    <x v="0"/>
    <x v="0"/>
    <x v="0"/>
    <x v="853"/>
    <x v="1"/>
    <x v="3"/>
    <x v="1"/>
    <x v="2"/>
    <x v="9"/>
    <x v="13"/>
    <x v="0"/>
    <x v="486"/>
    <x v="1"/>
    <x v="10"/>
    <x v="3"/>
  </r>
  <r>
    <x v="900"/>
    <x v="0"/>
    <x v="0"/>
    <x v="0"/>
    <x v="854"/>
    <x v="0"/>
    <x v="2"/>
    <x v="2"/>
    <x v="4"/>
    <x v="5"/>
    <x v="0"/>
    <x v="0"/>
    <x v="581"/>
    <x v="1"/>
    <x v="39"/>
    <x v="3"/>
  </r>
  <r>
    <x v="901"/>
    <x v="0"/>
    <x v="0"/>
    <x v="0"/>
    <x v="855"/>
    <x v="2"/>
    <x v="0"/>
    <x v="1"/>
    <x v="1"/>
    <x v="11"/>
    <x v="47"/>
    <x v="0"/>
    <x v="522"/>
    <x v="2"/>
    <x v="26"/>
    <x v="1"/>
  </r>
  <r>
    <x v="902"/>
    <x v="0"/>
    <x v="0"/>
    <x v="0"/>
    <x v="856"/>
    <x v="4"/>
    <x v="3"/>
    <x v="0"/>
    <x v="1"/>
    <x v="10"/>
    <x v="26"/>
    <x v="0"/>
    <x v="75"/>
    <x v="0"/>
    <x v="18"/>
    <x v="2"/>
  </r>
  <r>
    <x v="903"/>
    <x v="0"/>
    <x v="0"/>
    <x v="0"/>
    <x v="857"/>
    <x v="2"/>
    <x v="0"/>
    <x v="2"/>
    <x v="3"/>
    <x v="7"/>
    <x v="31"/>
    <x v="0"/>
    <x v="452"/>
    <x v="1"/>
    <x v="25"/>
    <x v="4"/>
  </r>
  <r>
    <x v="904"/>
    <x v="0"/>
    <x v="0"/>
    <x v="0"/>
    <x v="858"/>
    <x v="1"/>
    <x v="0"/>
    <x v="2"/>
    <x v="4"/>
    <x v="1"/>
    <x v="35"/>
    <x v="0"/>
    <x v="95"/>
    <x v="3"/>
    <x v="18"/>
    <x v="1"/>
  </r>
  <r>
    <x v="905"/>
    <x v="0"/>
    <x v="0"/>
    <x v="0"/>
    <x v="859"/>
    <x v="5"/>
    <x v="5"/>
    <x v="3"/>
    <x v="1"/>
    <x v="1"/>
    <x v="14"/>
    <x v="0"/>
    <x v="364"/>
    <x v="0"/>
    <x v="33"/>
    <x v="4"/>
  </r>
  <r>
    <x v="906"/>
    <x v="0"/>
    <x v="0"/>
    <x v="0"/>
    <x v="860"/>
    <x v="2"/>
    <x v="4"/>
    <x v="3"/>
    <x v="4"/>
    <x v="8"/>
    <x v="48"/>
    <x v="0"/>
    <x v="371"/>
    <x v="1"/>
    <x v="28"/>
    <x v="3"/>
  </r>
  <r>
    <x v="907"/>
    <x v="0"/>
    <x v="0"/>
    <x v="0"/>
    <x v="861"/>
    <x v="5"/>
    <x v="3"/>
    <x v="1"/>
    <x v="1"/>
    <x v="11"/>
    <x v="10"/>
    <x v="0"/>
    <x v="582"/>
    <x v="0"/>
    <x v="23"/>
    <x v="3"/>
  </r>
  <r>
    <x v="908"/>
    <x v="0"/>
    <x v="0"/>
    <x v="0"/>
    <x v="862"/>
    <x v="0"/>
    <x v="0"/>
    <x v="2"/>
    <x v="0"/>
    <x v="2"/>
    <x v="11"/>
    <x v="0"/>
    <x v="68"/>
    <x v="0"/>
    <x v="36"/>
    <x v="4"/>
  </r>
  <r>
    <x v="909"/>
    <x v="0"/>
    <x v="0"/>
    <x v="0"/>
    <x v="863"/>
    <x v="6"/>
    <x v="5"/>
    <x v="0"/>
    <x v="2"/>
    <x v="7"/>
    <x v="26"/>
    <x v="0"/>
    <x v="232"/>
    <x v="3"/>
    <x v="4"/>
    <x v="0"/>
  </r>
  <r>
    <x v="910"/>
    <x v="0"/>
    <x v="0"/>
    <x v="0"/>
    <x v="864"/>
    <x v="6"/>
    <x v="0"/>
    <x v="1"/>
    <x v="1"/>
    <x v="11"/>
    <x v="4"/>
    <x v="0"/>
    <x v="211"/>
    <x v="3"/>
    <x v="20"/>
    <x v="4"/>
  </r>
  <r>
    <x v="911"/>
    <x v="0"/>
    <x v="0"/>
    <x v="0"/>
    <x v="865"/>
    <x v="2"/>
    <x v="2"/>
    <x v="3"/>
    <x v="2"/>
    <x v="2"/>
    <x v="25"/>
    <x v="0"/>
    <x v="583"/>
    <x v="3"/>
    <x v="34"/>
    <x v="1"/>
  </r>
  <r>
    <x v="912"/>
    <x v="0"/>
    <x v="0"/>
    <x v="0"/>
    <x v="866"/>
    <x v="5"/>
    <x v="3"/>
    <x v="0"/>
    <x v="1"/>
    <x v="11"/>
    <x v="6"/>
    <x v="0"/>
    <x v="172"/>
    <x v="2"/>
    <x v="23"/>
    <x v="0"/>
  </r>
  <r>
    <x v="913"/>
    <x v="0"/>
    <x v="0"/>
    <x v="0"/>
    <x v="867"/>
    <x v="3"/>
    <x v="3"/>
    <x v="3"/>
    <x v="0"/>
    <x v="0"/>
    <x v="38"/>
    <x v="0"/>
    <x v="584"/>
    <x v="3"/>
    <x v="15"/>
    <x v="3"/>
  </r>
  <r>
    <x v="914"/>
    <x v="0"/>
    <x v="1"/>
    <x v="3"/>
    <x v="868"/>
    <x v="0"/>
    <x v="4"/>
    <x v="0"/>
    <x v="0"/>
    <x v="5"/>
    <x v="8"/>
    <x v="0"/>
    <x v="585"/>
    <x v="1"/>
    <x v="9"/>
    <x v="4"/>
  </r>
  <r>
    <x v="915"/>
    <x v="0"/>
    <x v="0"/>
    <x v="0"/>
    <x v="869"/>
    <x v="1"/>
    <x v="0"/>
    <x v="2"/>
    <x v="3"/>
    <x v="5"/>
    <x v="11"/>
    <x v="0"/>
    <x v="103"/>
    <x v="1"/>
    <x v="0"/>
    <x v="4"/>
  </r>
  <r>
    <x v="916"/>
    <x v="0"/>
    <x v="0"/>
    <x v="0"/>
    <x v="870"/>
    <x v="5"/>
    <x v="4"/>
    <x v="3"/>
    <x v="2"/>
    <x v="9"/>
    <x v="37"/>
    <x v="0"/>
    <x v="586"/>
    <x v="2"/>
    <x v="10"/>
    <x v="0"/>
  </r>
  <r>
    <x v="917"/>
    <x v="0"/>
    <x v="0"/>
    <x v="0"/>
    <x v="871"/>
    <x v="1"/>
    <x v="0"/>
    <x v="2"/>
    <x v="1"/>
    <x v="11"/>
    <x v="27"/>
    <x v="0"/>
    <x v="587"/>
    <x v="2"/>
    <x v="24"/>
    <x v="1"/>
  </r>
  <r>
    <x v="918"/>
    <x v="0"/>
    <x v="0"/>
    <x v="0"/>
    <x v="872"/>
    <x v="3"/>
    <x v="1"/>
    <x v="3"/>
    <x v="4"/>
    <x v="2"/>
    <x v="24"/>
    <x v="0"/>
    <x v="447"/>
    <x v="1"/>
    <x v="15"/>
    <x v="0"/>
  </r>
  <r>
    <x v="919"/>
    <x v="0"/>
    <x v="0"/>
    <x v="0"/>
    <x v="873"/>
    <x v="6"/>
    <x v="1"/>
    <x v="2"/>
    <x v="3"/>
    <x v="11"/>
    <x v="27"/>
    <x v="0"/>
    <x v="143"/>
    <x v="0"/>
    <x v="41"/>
    <x v="1"/>
  </r>
  <r>
    <x v="920"/>
    <x v="0"/>
    <x v="0"/>
    <x v="0"/>
    <x v="874"/>
    <x v="2"/>
    <x v="5"/>
    <x v="2"/>
    <x v="1"/>
    <x v="11"/>
    <x v="31"/>
    <x v="0"/>
    <x v="146"/>
    <x v="4"/>
    <x v="14"/>
    <x v="1"/>
  </r>
  <r>
    <x v="921"/>
    <x v="0"/>
    <x v="0"/>
    <x v="0"/>
    <x v="875"/>
    <x v="0"/>
    <x v="3"/>
    <x v="3"/>
    <x v="3"/>
    <x v="9"/>
    <x v="37"/>
    <x v="0"/>
    <x v="245"/>
    <x v="1"/>
    <x v="30"/>
    <x v="4"/>
  </r>
  <r>
    <x v="922"/>
    <x v="0"/>
    <x v="0"/>
    <x v="0"/>
    <x v="876"/>
    <x v="4"/>
    <x v="4"/>
    <x v="2"/>
    <x v="1"/>
    <x v="4"/>
    <x v="26"/>
    <x v="0"/>
    <x v="588"/>
    <x v="0"/>
    <x v="19"/>
    <x v="2"/>
  </r>
  <r>
    <x v="923"/>
    <x v="0"/>
    <x v="1"/>
    <x v="1"/>
    <x v="877"/>
    <x v="1"/>
    <x v="2"/>
    <x v="0"/>
    <x v="0"/>
    <x v="1"/>
    <x v="8"/>
    <x v="2"/>
    <x v="59"/>
    <x v="2"/>
    <x v="9"/>
    <x v="1"/>
  </r>
  <r>
    <x v="924"/>
    <x v="0"/>
    <x v="0"/>
    <x v="0"/>
    <x v="878"/>
    <x v="0"/>
    <x v="4"/>
    <x v="2"/>
    <x v="0"/>
    <x v="7"/>
    <x v="16"/>
    <x v="0"/>
    <x v="589"/>
    <x v="4"/>
    <x v="11"/>
    <x v="4"/>
  </r>
  <r>
    <x v="925"/>
    <x v="0"/>
    <x v="0"/>
    <x v="0"/>
    <x v="879"/>
    <x v="1"/>
    <x v="2"/>
    <x v="3"/>
    <x v="1"/>
    <x v="3"/>
    <x v="23"/>
    <x v="0"/>
    <x v="590"/>
    <x v="2"/>
    <x v="6"/>
    <x v="4"/>
  </r>
  <r>
    <x v="926"/>
    <x v="0"/>
    <x v="0"/>
    <x v="0"/>
    <x v="880"/>
    <x v="2"/>
    <x v="0"/>
    <x v="1"/>
    <x v="3"/>
    <x v="8"/>
    <x v="45"/>
    <x v="0"/>
    <x v="591"/>
    <x v="4"/>
    <x v="16"/>
    <x v="0"/>
  </r>
  <r>
    <x v="927"/>
    <x v="0"/>
    <x v="0"/>
    <x v="0"/>
    <x v="881"/>
    <x v="0"/>
    <x v="5"/>
    <x v="2"/>
    <x v="3"/>
    <x v="10"/>
    <x v="46"/>
    <x v="0"/>
    <x v="71"/>
    <x v="2"/>
    <x v="29"/>
    <x v="0"/>
  </r>
  <r>
    <x v="928"/>
    <x v="0"/>
    <x v="0"/>
    <x v="0"/>
    <x v="882"/>
    <x v="1"/>
    <x v="0"/>
    <x v="1"/>
    <x v="4"/>
    <x v="2"/>
    <x v="1"/>
    <x v="0"/>
    <x v="592"/>
    <x v="2"/>
    <x v="0"/>
    <x v="1"/>
  </r>
  <r>
    <x v="929"/>
    <x v="0"/>
    <x v="0"/>
    <x v="0"/>
    <x v="883"/>
    <x v="0"/>
    <x v="2"/>
    <x v="2"/>
    <x v="4"/>
    <x v="3"/>
    <x v="1"/>
    <x v="0"/>
    <x v="436"/>
    <x v="0"/>
    <x v="36"/>
    <x v="2"/>
  </r>
  <r>
    <x v="930"/>
    <x v="0"/>
    <x v="1"/>
    <x v="3"/>
    <x v="884"/>
    <x v="7"/>
    <x v="3"/>
    <x v="3"/>
    <x v="3"/>
    <x v="8"/>
    <x v="8"/>
    <x v="2"/>
    <x v="230"/>
    <x v="3"/>
    <x v="9"/>
    <x v="2"/>
  </r>
  <r>
    <x v="931"/>
    <x v="0"/>
    <x v="0"/>
    <x v="0"/>
    <x v="885"/>
    <x v="3"/>
    <x v="4"/>
    <x v="1"/>
    <x v="0"/>
    <x v="11"/>
    <x v="24"/>
    <x v="0"/>
    <x v="206"/>
    <x v="0"/>
    <x v="24"/>
    <x v="4"/>
  </r>
  <r>
    <x v="932"/>
    <x v="0"/>
    <x v="0"/>
    <x v="0"/>
    <x v="886"/>
    <x v="2"/>
    <x v="4"/>
    <x v="1"/>
    <x v="4"/>
    <x v="9"/>
    <x v="28"/>
    <x v="0"/>
    <x v="593"/>
    <x v="1"/>
    <x v="22"/>
    <x v="3"/>
  </r>
  <r>
    <x v="933"/>
    <x v="0"/>
    <x v="0"/>
    <x v="0"/>
    <x v="887"/>
    <x v="0"/>
    <x v="3"/>
    <x v="3"/>
    <x v="4"/>
    <x v="0"/>
    <x v="20"/>
    <x v="0"/>
    <x v="465"/>
    <x v="0"/>
    <x v="24"/>
    <x v="0"/>
  </r>
  <r>
    <x v="934"/>
    <x v="0"/>
    <x v="0"/>
    <x v="0"/>
    <x v="888"/>
    <x v="4"/>
    <x v="3"/>
    <x v="1"/>
    <x v="1"/>
    <x v="7"/>
    <x v="1"/>
    <x v="0"/>
    <x v="354"/>
    <x v="2"/>
    <x v="30"/>
    <x v="4"/>
  </r>
  <r>
    <x v="935"/>
    <x v="0"/>
    <x v="0"/>
    <x v="0"/>
    <x v="889"/>
    <x v="7"/>
    <x v="5"/>
    <x v="0"/>
    <x v="3"/>
    <x v="5"/>
    <x v="11"/>
    <x v="0"/>
    <x v="411"/>
    <x v="1"/>
    <x v="17"/>
    <x v="2"/>
  </r>
  <r>
    <x v="936"/>
    <x v="0"/>
    <x v="0"/>
    <x v="0"/>
    <x v="890"/>
    <x v="1"/>
    <x v="1"/>
    <x v="3"/>
    <x v="4"/>
    <x v="0"/>
    <x v="18"/>
    <x v="0"/>
    <x v="316"/>
    <x v="3"/>
    <x v="39"/>
    <x v="3"/>
  </r>
  <r>
    <x v="937"/>
    <x v="0"/>
    <x v="0"/>
    <x v="0"/>
    <x v="891"/>
    <x v="6"/>
    <x v="3"/>
    <x v="0"/>
    <x v="3"/>
    <x v="7"/>
    <x v="28"/>
    <x v="0"/>
    <x v="594"/>
    <x v="0"/>
    <x v="1"/>
    <x v="2"/>
  </r>
  <r>
    <x v="938"/>
    <x v="0"/>
    <x v="0"/>
    <x v="0"/>
    <x v="892"/>
    <x v="0"/>
    <x v="5"/>
    <x v="0"/>
    <x v="1"/>
    <x v="9"/>
    <x v="48"/>
    <x v="0"/>
    <x v="212"/>
    <x v="3"/>
    <x v="21"/>
    <x v="0"/>
  </r>
  <r>
    <x v="939"/>
    <x v="0"/>
    <x v="0"/>
    <x v="0"/>
    <x v="893"/>
    <x v="4"/>
    <x v="1"/>
    <x v="0"/>
    <x v="4"/>
    <x v="1"/>
    <x v="1"/>
    <x v="0"/>
    <x v="443"/>
    <x v="0"/>
    <x v="32"/>
    <x v="1"/>
  </r>
  <r>
    <x v="940"/>
    <x v="0"/>
    <x v="0"/>
    <x v="0"/>
    <x v="894"/>
    <x v="3"/>
    <x v="3"/>
    <x v="1"/>
    <x v="3"/>
    <x v="11"/>
    <x v="36"/>
    <x v="0"/>
    <x v="595"/>
    <x v="1"/>
    <x v="33"/>
    <x v="0"/>
  </r>
  <r>
    <x v="941"/>
    <x v="0"/>
    <x v="0"/>
    <x v="0"/>
    <x v="895"/>
    <x v="5"/>
    <x v="3"/>
    <x v="0"/>
    <x v="3"/>
    <x v="1"/>
    <x v="37"/>
    <x v="0"/>
    <x v="540"/>
    <x v="2"/>
    <x v="23"/>
    <x v="0"/>
  </r>
  <r>
    <x v="942"/>
    <x v="0"/>
    <x v="0"/>
    <x v="0"/>
    <x v="415"/>
    <x v="7"/>
    <x v="5"/>
    <x v="1"/>
    <x v="3"/>
    <x v="3"/>
    <x v="46"/>
    <x v="0"/>
    <x v="596"/>
    <x v="4"/>
    <x v="34"/>
    <x v="1"/>
  </r>
  <r>
    <x v="943"/>
    <x v="0"/>
    <x v="0"/>
    <x v="0"/>
    <x v="896"/>
    <x v="1"/>
    <x v="0"/>
    <x v="2"/>
    <x v="4"/>
    <x v="3"/>
    <x v="10"/>
    <x v="0"/>
    <x v="26"/>
    <x v="2"/>
    <x v="34"/>
    <x v="0"/>
  </r>
  <r>
    <x v="944"/>
    <x v="0"/>
    <x v="0"/>
    <x v="0"/>
    <x v="897"/>
    <x v="4"/>
    <x v="4"/>
    <x v="0"/>
    <x v="2"/>
    <x v="2"/>
    <x v="12"/>
    <x v="0"/>
    <x v="97"/>
    <x v="1"/>
    <x v="39"/>
    <x v="4"/>
  </r>
  <r>
    <x v="945"/>
    <x v="0"/>
    <x v="1"/>
    <x v="1"/>
    <x v="898"/>
    <x v="2"/>
    <x v="3"/>
    <x v="3"/>
    <x v="4"/>
    <x v="6"/>
    <x v="8"/>
    <x v="3"/>
    <x v="597"/>
    <x v="0"/>
    <x v="9"/>
    <x v="1"/>
  </r>
  <r>
    <x v="946"/>
    <x v="0"/>
    <x v="0"/>
    <x v="0"/>
    <x v="899"/>
    <x v="2"/>
    <x v="2"/>
    <x v="2"/>
    <x v="3"/>
    <x v="10"/>
    <x v="17"/>
    <x v="0"/>
    <x v="328"/>
    <x v="4"/>
    <x v="10"/>
    <x v="0"/>
  </r>
  <r>
    <x v="947"/>
    <x v="0"/>
    <x v="0"/>
    <x v="0"/>
    <x v="900"/>
    <x v="6"/>
    <x v="1"/>
    <x v="1"/>
    <x v="1"/>
    <x v="1"/>
    <x v="27"/>
    <x v="0"/>
    <x v="502"/>
    <x v="4"/>
    <x v="33"/>
    <x v="4"/>
  </r>
  <r>
    <x v="948"/>
    <x v="0"/>
    <x v="0"/>
    <x v="0"/>
    <x v="901"/>
    <x v="7"/>
    <x v="4"/>
    <x v="0"/>
    <x v="1"/>
    <x v="1"/>
    <x v="29"/>
    <x v="0"/>
    <x v="373"/>
    <x v="0"/>
    <x v="21"/>
    <x v="3"/>
  </r>
  <r>
    <x v="949"/>
    <x v="0"/>
    <x v="0"/>
    <x v="0"/>
    <x v="624"/>
    <x v="6"/>
    <x v="4"/>
    <x v="0"/>
    <x v="2"/>
    <x v="9"/>
    <x v="9"/>
    <x v="0"/>
    <x v="23"/>
    <x v="0"/>
    <x v="27"/>
    <x v="0"/>
  </r>
  <r>
    <x v="950"/>
    <x v="0"/>
    <x v="0"/>
    <x v="0"/>
    <x v="902"/>
    <x v="2"/>
    <x v="4"/>
    <x v="2"/>
    <x v="3"/>
    <x v="6"/>
    <x v="7"/>
    <x v="0"/>
    <x v="598"/>
    <x v="3"/>
    <x v="41"/>
    <x v="4"/>
  </r>
  <r>
    <x v="951"/>
    <x v="0"/>
    <x v="1"/>
    <x v="1"/>
    <x v="903"/>
    <x v="3"/>
    <x v="4"/>
    <x v="2"/>
    <x v="1"/>
    <x v="2"/>
    <x v="8"/>
    <x v="0"/>
    <x v="599"/>
    <x v="3"/>
    <x v="9"/>
    <x v="3"/>
  </r>
  <r>
    <x v="952"/>
    <x v="0"/>
    <x v="0"/>
    <x v="0"/>
    <x v="904"/>
    <x v="4"/>
    <x v="2"/>
    <x v="1"/>
    <x v="4"/>
    <x v="11"/>
    <x v="19"/>
    <x v="0"/>
    <x v="600"/>
    <x v="0"/>
    <x v="26"/>
    <x v="0"/>
  </r>
  <r>
    <x v="953"/>
    <x v="0"/>
    <x v="0"/>
    <x v="0"/>
    <x v="905"/>
    <x v="2"/>
    <x v="3"/>
    <x v="2"/>
    <x v="4"/>
    <x v="0"/>
    <x v="34"/>
    <x v="0"/>
    <x v="586"/>
    <x v="0"/>
    <x v="13"/>
    <x v="2"/>
  </r>
  <r>
    <x v="954"/>
    <x v="0"/>
    <x v="0"/>
    <x v="0"/>
    <x v="906"/>
    <x v="4"/>
    <x v="1"/>
    <x v="0"/>
    <x v="2"/>
    <x v="11"/>
    <x v="38"/>
    <x v="0"/>
    <x v="319"/>
    <x v="4"/>
    <x v="31"/>
    <x v="2"/>
  </r>
  <r>
    <x v="955"/>
    <x v="0"/>
    <x v="0"/>
    <x v="0"/>
    <x v="907"/>
    <x v="1"/>
    <x v="0"/>
    <x v="2"/>
    <x v="4"/>
    <x v="10"/>
    <x v="12"/>
    <x v="0"/>
    <x v="321"/>
    <x v="1"/>
    <x v="18"/>
    <x v="4"/>
  </r>
  <r>
    <x v="956"/>
    <x v="0"/>
    <x v="0"/>
    <x v="0"/>
    <x v="908"/>
    <x v="1"/>
    <x v="5"/>
    <x v="2"/>
    <x v="1"/>
    <x v="8"/>
    <x v="1"/>
    <x v="0"/>
    <x v="522"/>
    <x v="0"/>
    <x v="6"/>
    <x v="3"/>
  </r>
  <r>
    <x v="957"/>
    <x v="0"/>
    <x v="0"/>
    <x v="0"/>
    <x v="909"/>
    <x v="3"/>
    <x v="0"/>
    <x v="2"/>
    <x v="0"/>
    <x v="10"/>
    <x v="9"/>
    <x v="0"/>
    <x v="601"/>
    <x v="2"/>
    <x v="34"/>
    <x v="1"/>
  </r>
  <r>
    <x v="958"/>
    <x v="0"/>
    <x v="0"/>
    <x v="0"/>
    <x v="910"/>
    <x v="4"/>
    <x v="0"/>
    <x v="2"/>
    <x v="4"/>
    <x v="9"/>
    <x v="14"/>
    <x v="0"/>
    <x v="101"/>
    <x v="1"/>
    <x v="8"/>
    <x v="4"/>
  </r>
  <r>
    <x v="959"/>
    <x v="0"/>
    <x v="0"/>
    <x v="0"/>
    <x v="156"/>
    <x v="3"/>
    <x v="4"/>
    <x v="2"/>
    <x v="0"/>
    <x v="8"/>
    <x v="6"/>
    <x v="0"/>
    <x v="4"/>
    <x v="1"/>
    <x v="18"/>
    <x v="2"/>
  </r>
  <r>
    <x v="960"/>
    <x v="0"/>
    <x v="0"/>
    <x v="0"/>
    <x v="911"/>
    <x v="5"/>
    <x v="0"/>
    <x v="3"/>
    <x v="0"/>
    <x v="2"/>
    <x v="43"/>
    <x v="0"/>
    <x v="486"/>
    <x v="2"/>
    <x v="2"/>
    <x v="2"/>
  </r>
  <r>
    <x v="961"/>
    <x v="0"/>
    <x v="0"/>
    <x v="0"/>
    <x v="912"/>
    <x v="2"/>
    <x v="1"/>
    <x v="0"/>
    <x v="0"/>
    <x v="10"/>
    <x v="4"/>
    <x v="0"/>
    <x v="430"/>
    <x v="2"/>
    <x v="34"/>
    <x v="2"/>
  </r>
  <r>
    <x v="962"/>
    <x v="0"/>
    <x v="0"/>
    <x v="0"/>
    <x v="913"/>
    <x v="4"/>
    <x v="1"/>
    <x v="3"/>
    <x v="1"/>
    <x v="9"/>
    <x v="10"/>
    <x v="0"/>
    <x v="168"/>
    <x v="3"/>
    <x v="36"/>
    <x v="2"/>
  </r>
  <r>
    <x v="963"/>
    <x v="0"/>
    <x v="0"/>
    <x v="0"/>
    <x v="914"/>
    <x v="1"/>
    <x v="5"/>
    <x v="3"/>
    <x v="2"/>
    <x v="6"/>
    <x v="18"/>
    <x v="0"/>
    <x v="494"/>
    <x v="2"/>
    <x v="20"/>
    <x v="0"/>
  </r>
  <r>
    <x v="964"/>
    <x v="0"/>
    <x v="0"/>
    <x v="0"/>
    <x v="915"/>
    <x v="6"/>
    <x v="4"/>
    <x v="0"/>
    <x v="4"/>
    <x v="0"/>
    <x v="22"/>
    <x v="0"/>
    <x v="370"/>
    <x v="1"/>
    <x v="16"/>
    <x v="4"/>
  </r>
  <r>
    <x v="965"/>
    <x v="0"/>
    <x v="0"/>
    <x v="0"/>
    <x v="916"/>
    <x v="1"/>
    <x v="2"/>
    <x v="2"/>
    <x v="3"/>
    <x v="10"/>
    <x v="39"/>
    <x v="0"/>
    <x v="581"/>
    <x v="0"/>
    <x v="25"/>
    <x v="4"/>
  </r>
  <r>
    <x v="966"/>
    <x v="0"/>
    <x v="0"/>
    <x v="0"/>
    <x v="917"/>
    <x v="3"/>
    <x v="4"/>
    <x v="0"/>
    <x v="1"/>
    <x v="10"/>
    <x v="10"/>
    <x v="0"/>
    <x v="431"/>
    <x v="0"/>
    <x v="27"/>
    <x v="4"/>
  </r>
  <r>
    <x v="967"/>
    <x v="0"/>
    <x v="0"/>
    <x v="0"/>
    <x v="918"/>
    <x v="6"/>
    <x v="3"/>
    <x v="0"/>
    <x v="2"/>
    <x v="6"/>
    <x v="25"/>
    <x v="0"/>
    <x v="208"/>
    <x v="3"/>
    <x v="15"/>
    <x v="0"/>
  </r>
  <r>
    <x v="968"/>
    <x v="0"/>
    <x v="0"/>
    <x v="0"/>
    <x v="919"/>
    <x v="7"/>
    <x v="2"/>
    <x v="0"/>
    <x v="0"/>
    <x v="7"/>
    <x v="44"/>
    <x v="0"/>
    <x v="146"/>
    <x v="2"/>
    <x v="30"/>
    <x v="3"/>
  </r>
  <r>
    <x v="969"/>
    <x v="0"/>
    <x v="0"/>
    <x v="0"/>
    <x v="920"/>
    <x v="5"/>
    <x v="5"/>
    <x v="2"/>
    <x v="2"/>
    <x v="7"/>
    <x v="48"/>
    <x v="0"/>
    <x v="602"/>
    <x v="4"/>
    <x v="22"/>
    <x v="4"/>
  </r>
  <r>
    <x v="970"/>
    <x v="0"/>
    <x v="0"/>
    <x v="0"/>
    <x v="921"/>
    <x v="5"/>
    <x v="5"/>
    <x v="3"/>
    <x v="1"/>
    <x v="8"/>
    <x v="16"/>
    <x v="0"/>
    <x v="395"/>
    <x v="1"/>
    <x v="20"/>
    <x v="1"/>
  </r>
  <r>
    <x v="971"/>
    <x v="0"/>
    <x v="0"/>
    <x v="0"/>
    <x v="922"/>
    <x v="5"/>
    <x v="5"/>
    <x v="0"/>
    <x v="0"/>
    <x v="9"/>
    <x v="25"/>
    <x v="0"/>
    <x v="603"/>
    <x v="4"/>
    <x v="5"/>
    <x v="4"/>
  </r>
  <r>
    <x v="972"/>
    <x v="0"/>
    <x v="0"/>
    <x v="0"/>
    <x v="923"/>
    <x v="7"/>
    <x v="2"/>
    <x v="2"/>
    <x v="3"/>
    <x v="8"/>
    <x v="21"/>
    <x v="0"/>
    <x v="604"/>
    <x v="2"/>
    <x v="29"/>
    <x v="1"/>
  </r>
  <r>
    <x v="973"/>
    <x v="0"/>
    <x v="0"/>
    <x v="0"/>
    <x v="924"/>
    <x v="0"/>
    <x v="2"/>
    <x v="1"/>
    <x v="0"/>
    <x v="9"/>
    <x v="36"/>
    <x v="0"/>
    <x v="572"/>
    <x v="3"/>
    <x v="32"/>
    <x v="2"/>
  </r>
  <r>
    <x v="974"/>
    <x v="0"/>
    <x v="0"/>
    <x v="0"/>
    <x v="925"/>
    <x v="5"/>
    <x v="1"/>
    <x v="1"/>
    <x v="2"/>
    <x v="11"/>
    <x v="26"/>
    <x v="0"/>
    <x v="570"/>
    <x v="3"/>
    <x v="22"/>
    <x v="1"/>
  </r>
  <r>
    <x v="975"/>
    <x v="0"/>
    <x v="0"/>
    <x v="0"/>
    <x v="926"/>
    <x v="7"/>
    <x v="0"/>
    <x v="0"/>
    <x v="0"/>
    <x v="8"/>
    <x v="31"/>
    <x v="0"/>
    <x v="8"/>
    <x v="0"/>
    <x v="21"/>
    <x v="1"/>
  </r>
  <r>
    <x v="976"/>
    <x v="0"/>
    <x v="0"/>
    <x v="0"/>
    <x v="927"/>
    <x v="3"/>
    <x v="1"/>
    <x v="0"/>
    <x v="2"/>
    <x v="5"/>
    <x v="39"/>
    <x v="0"/>
    <x v="34"/>
    <x v="1"/>
    <x v="23"/>
    <x v="0"/>
  </r>
  <r>
    <x v="977"/>
    <x v="0"/>
    <x v="0"/>
    <x v="0"/>
    <x v="928"/>
    <x v="7"/>
    <x v="5"/>
    <x v="2"/>
    <x v="3"/>
    <x v="4"/>
    <x v="3"/>
    <x v="0"/>
    <x v="134"/>
    <x v="0"/>
    <x v="1"/>
    <x v="3"/>
  </r>
  <r>
    <x v="978"/>
    <x v="0"/>
    <x v="0"/>
    <x v="0"/>
    <x v="929"/>
    <x v="0"/>
    <x v="4"/>
    <x v="3"/>
    <x v="4"/>
    <x v="3"/>
    <x v="11"/>
    <x v="0"/>
    <x v="505"/>
    <x v="3"/>
    <x v="13"/>
    <x v="3"/>
  </r>
  <r>
    <x v="979"/>
    <x v="0"/>
    <x v="0"/>
    <x v="0"/>
    <x v="930"/>
    <x v="7"/>
    <x v="0"/>
    <x v="2"/>
    <x v="1"/>
    <x v="2"/>
    <x v="2"/>
    <x v="0"/>
    <x v="124"/>
    <x v="2"/>
    <x v="32"/>
    <x v="2"/>
  </r>
  <r>
    <x v="980"/>
    <x v="0"/>
    <x v="0"/>
    <x v="0"/>
    <x v="931"/>
    <x v="1"/>
    <x v="3"/>
    <x v="3"/>
    <x v="2"/>
    <x v="5"/>
    <x v="31"/>
    <x v="0"/>
    <x v="83"/>
    <x v="1"/>
    <x v="7"/>
    <x v="4"/>
  </r>
  <r>
    <x v="981"/>
    <x v="0"/>
    <x v="0"/>
    <x v="0"/>
    <x v="932"/>
    <x v="4"/>
    <x v="5"/>
    <x v="0"/>
    <x v="1"/>
    <x v="1"/>
    <x v="13"/>
    <x v="0"/>
    <x v="342"/>
    <x v="0"/>
    <x v="23"/>
    <x v="1"/>
  </r>
  <r>
    <x v="982"/>
    <x v="0"/>
    <x v="0"/>
    <x v="0"/>
    <x v="933"/>
    <x v="7"/>
    <x v="2"/>
    <x v="3"/>
    <x v="2"/>
    <x v="2"/>
    <x v="10"/>
    <x v="0"/>
    <x v="605"/>
    <x v="3"/>
    <x v="18"/>
    <x v="4"/>
  </r>
  <r>
    <x v="983"/>
    <x v="0"/>
    <x v="0"/>
    <x v="0"/>
    <x v="934"/>
    <x v="3"/>
    <x v="0"/>
    <x v="0"/>
    <x v="2"/>
    <x v="3"/>
    <x v="40"/>
    <x v="0"/>
    <x v="606"/>
    <x v="0"/>
    <x v="17"/>
    <x v="3"/>
  </r>
  <r>
    <x v="984"/>
    <x v="0"/>
    <x v="0"/>
    <x v="0"/>
    <x v="824"/>
    <x v="1"/>
    <x v="2"/>
    <x v="1"/>
    <x v="2"/>
    <x v="10"/>
    <x v="11"/>
    <x v="0"/>
    <x v="607"/>
    <x v="3"/>
    <x v="14"/>
    <x v="4"/>
  </r>
  <r>
    <x v="985"/>
    <x v="0"/>
    <x v="0"/>
    <x v="0"/>
    <x v="935"/>
    <x v="7"/>
    <x v="3"/>
    <x v="0"/>
    <x v="3"/>
    <x v="5"/>
    <x v="45"/>
    <x v="0"/>
    <x v="608"/>
    <x v="3"/>
    <x v="1"/>
    <x v="0"/>
  </r>
  <r>
    <x v="986"/>
    <x v="0"/>
    <x v="0"/>
    <x v="0"/>
    <x v="936"/>
    <x v="4"/>
    <x v="4"/>
    <x v="3"/>
    <x v="3"/>
    <x v="9"/>
    <x v="1"/>
    <x v="0"/>
    <x v="389"/>
    <x v="1"/>
    <x v="25"/>
    <x v="0"/>
  </r>
  <r>
    <x v="987"/>
    <x v="0"/>
    <x v="0"/>
    <x v="0"/>
    <x v="802"/>
    <x v="4"/>
    <x v="4"/>
    <x v="2"/>
    <x v="2"/>
    <x v="3"/>
    <x v="30"/>
    <x v="0"/>
    <x v="180"/>
    <x v="3"/>
    <x v="18"/>
    <x v="4"/>
  </r>
  <r>
    <x v="988"/>
    <x v="0"/>
    <x v="1"/>
    <x v="3"/>
    <x v="937"/>
    <x v="6"/>
    <x v="1"/>
    <x v="0"/>
    <x v="4"/>
    <x v="6"/>
    <x v="8"/>
    <x v="2"/>
    <x v="609"/>
    <x v="0"/>
    <x v="9"/>
    <x v="1"/>
  </r>
  <r>
    <x v="989"/>
    <x v="0"/>
    <x v="0"/>
    <x v="0"/>
    <x v="938"/>
    <x v="6"/>
    <x v="3"/>
    <x v="3"/>
    <x v="4"/>
    <x v="4"/>
    <x v="25"/>
    <x v="0"/>
    <x v="419"/>
    <x v="2"/>
    <x v="23"/>
    <x v="2"/>
  </r>
  <r>
    <x v="990"/>
    <x v="0"/>
    <x v="0"/>
    <x v="0"/>
    <x v="939"/>
    <x v="3"/>
    <x v="2"/>
    <x v="3"/>
    <x v="0"/>
    <x v="1"/>
    <x v="46"/>
    <x v="0"/>
    <x v="73"/>
    <x v="2"/>
    <x v="22"/>
    <x v="0"/>
  </r>
  <r>
    <x v="991"/>
    <x v="0"/>
    <x v="0"/>
    <x v="0"/>
    <x v="940"/>
    <x v="5"/>
    <x v="3"/>
    <x v="0"/>
    <x v="4"/>
    <x v="6"/>
    <x v="40"/>
    <x v="0"/>
    <x v="569"/>
    <x v="3"/>
    <x v="40"/>
    <x v="0"/>
  </r>
  <r>
    <x v="992"/>
    <x v="0"/>
    <x v="0"/>
    <x v="0"/>
    <x v="941"/>
    <x v="5"/>
    <x v="5"/>
    <x v="2"/>
    <x v="4"/>
    <x v="8"/>
    <x v="32"/>
    <x v="0"/>
    <x v="172"/>
    <x v="4"/>
    <x v="33"/>
    <x v="2"/>
  </r>
  <r>
    <x v="993"/>
    <x v="0"/>
    <x v="0"/>
    <x v="0"/>
    <x v="942"/>
    <x v="6"/>
    <x v="3"/>
    <x v="3"/>
    <x v="1"/>
    <x v="4"/>
    <x v="2"/>
    <x v="0"/>
    <x v="463"/>
    <x v="2"/>
    <x v="6"/>
    <x v="4"/>
  </r>
  <r>
    <x v="994"/>
    <x v="0"/>
    <x v="0"/>
    <x v="0"/>
    <x v="943"/>
    <x v="1"/>
    <x v="0"/>
    <x v="2"/>
    <x v="2"/>
    <x v="8"/>
    <x v="0"/>
    <x v="0"/>
    <x v="610"/>
    <x v="3"/>
    <x v="11"/>
    <x v="4"/>
  </r>
  <r>
    <x v="995"/>
    <x v="0"/>
    <x v="0"/>
    <x v="0"/>
    <x v="944"/>
    <x v="3"/>
    <x v="5"/>
    <x v="1"/>
    <x v="0"/>
    <x v="1"/>
    <x v="19"/>
    <x v="0"/>
    <x v="611"/>
    <x v="1"/>
    <x v="16"/>
    <x v="2"/>
  </r>
  <r>
    <x v="996"/>
    <x v="0"/>
    <x v="0"/>
    <x v="0"/>
    <x v="945"/>
    <x v="1"/>
    <x v="3"/>
    <x v="0"/>
    <x v="4"/>
    <x v="3"/>
    <x v="4"/>
    <x v="0"/>
    <x v="451"/>
    <x v="0"/>
    <x v="38"/>
    <x v="3"/>
  </r>
  <r>
    <x v="997"/>
    <x v="0"/>
    <x v="0"/>
    <x v="0"/>
    <x v="946"/>
    <x v="2"/>
    <x v="3"/>
    <x v="3"/>
    <x v="4"/>
    <x v="10"/>
    <x v="26"/>
    <x v="0"/>
    <x v="243"/>
    <x v="2"/>
    <x v="38"/>
    <x v="1"/>
  </r>
  <r>
    <x v="998"/>
    <x v="0"/>
    <x v="0"/>
    <x v="0"/>
    <x v="947"/>
    <x v="2"/>
    <x v="0"/>
    <x v="2"/>
    <x v="4"/>
    <x v="11"/>
    <x v="4"/>
    <x v="0"/>
    <x v="612"/>
    <x v="3"/>
    <x v="12"/>
    <x v="3"/>
  </r>
  <r>
    <x v="999"/>
    <x v="0"/>
    <x v="0"/>
    <x v="0"/>
    <x v="948"/>
    <x v="1"/>
    <x v="1"/>
    <x v="1"/>
    <x v="1"/>
    <x v="8"/>
    <x v="13"/>
    <x v="0"/>
    <x v="510"/>
    <x v="2"/>
    <x v="37"/>
    <x v="1"/>
  </r>
  <r>
    <x v="1000"/>
    <x v="0"/>
    <x v="0"/>
    <x v="0"/>
    <x v="949"/>
    <x v="4"/>
    <x v="1"/>
    <x v="2"/>
    <x v="1"/>
    <x v="8"/>
    <x v="31"/>
    <x v="0"/>
    <x v="473"/>
    <x v="3"/>
    <x v="24"/>
    <x v="3"/>
  </r>
  <r>
    <x v="1001"/>
    <x v="0"/>
    <x v="0"/>
    <x v="0"/>
    <x v="421"/>
    <x v="0"/>
    <x v="5"/>
    <x v="0"/>
    <x v="0"/>
    <x v="3"/>
    <x v="15"/>
    <x v="0"/>
    <x v="18"/>
    <x v="0"/>
    <x v="22"/>
    <x v="0"/>
  </r>
  <r>
    <x v="1002"/>
    <x v="0"/>
    <x v="0"/>
    <x v="0"/>
    <x v="950"/>
    <x v="1"/>
    <x v="5"/>
    <x v="1"/>
    <x v="1"/>
    <x v="1"/>
    <x v="3"/>
    <x v="0"/>
    <x v="251"/>
    <x v="2"/>
    <x v="0"/>
    <x v="4"/>
  </r>
  <r>
    <x v="1003"/>
    <x v="0"/>
    <x v="0"/>
    <x v="0"/>
    <x v="951"/>
    <x v="7"/>
    <x v="2"/>
    <x v="1"/>
    <x v="3"/>
    <x v="3"/>
    <x v="45"/>
    <x v="0"/>
    <x v="177"/>
    <x v="1"/>
    <x v="24"/>
    <x v="4"/>
  </r>
  <r>
    <x v="1004"/>
    <x v="0"/>
    <x v="0"/>
    <x v="0"/>
    <x v="952"/>
    <x v="5"/>
    <x v="3"/>
    <x v="1"/>
    <x v="0"/>
    <x v="11"/>
    <x v="5"/>
    <x v="0"/>
    <x v="613"/>
    <x v="1"/>
    <x v="30"/>
    <x v="0"/>
  </r>
  <r>
    <x v="1005"/>
    <x v="0"/>
    <x v="0"/>
    <x v="0"/>
    <x v="953"/>
    <x v="6"/>
    <x v="5"/>
    <x v="2"/>
    <x v="4"/>
    <x v="4"/>
    <x v="22"/>
    <x v="0"/>
    <x v="299"/>
    <x v="3"/>
    <x v="14"/>
    <x v="2"/>
  </r>
  <r>
    <x v="1006"/>
    <x v="0"/>
    <x v="0"/>
    <x v="0"/>
    <x v="954"/>
    <x v="4"/>
    <x v="5"/>
    <x v="2"/>
    <x v="0"/>
    <x v="9"/>
    <x v="21"/>
    <x v="0"/>
    <x v="133"/>
    <x v="1"/>
    <x v="25"/>
    <x v="0"/>
  </r>
  <r>
    <x v="1007"/>
    <x v="0"/>
    <x v="0"/>
    <x v="0"/>
    <x v="955"/>
    <x v="1"/>
    <x v="4"/>
    <x v="2"/>
    <x v="3"/>
    <x v="5"/>
    <x v="11"/>
    <x v="0"/>
    <x v="144"/>
    <x v="0"/>
    <x v="31"/>
    <x v="1"/>
  </r>
  <r>
    <x v="1008"/>
    <x v="0"/>
    <x v="0"/>
    <x v="0"/>
    <x v="956"/>
    <x v="5"/>
    <x v="3"/>
    <x v="1"/>
    <x v="4"/>
    <x v="3"/>
    <x v="47"/>
    <x v="0"/>
    <x v="513"/>
    <x v="0"/>
    <x v="8"/>
    <x v="3"/>
  </r>
  <r>
    <x v="1009"/>
    <x v="0"/>
    <x v="1"/>
    <x v="2"/>
    <x v="957"/>
    <x v="4"/>
    <x v="4"/>
    <x v="0"/>
    <x v="3"/>
    <x v="6"/>
    <x v="8"/>
    <x v="0"/>
    <x v="614"/>
    <x v="0"/>
    <x v="9"/>
    <x v="1"/>
  </r>
  <r>
    <x v="1010"/>
    <x v="0"/>
    <x v="0"/>
    <x v="0"/>
    <x v="958"/>
    <x v="7"/>
    <x v="1"/>
    <x v="0"/>
    <x v="1"/>
    <x v="0"/>
    <x v="30"/>
    <x v="0"/>
    <x v="590"/>
    <x v="4"/>
    <x v="41"/>
    <x v="3"/>
  </r>
  <r>
    <x v="1011"/>
    <x v="0"/>
    <x v="0"/>
    <x v="0"/>
    <x v="959"/>
    <x v="4"/>
    <x v="5"/>
    <x v="2"/>
    <x v="0"/>
    <x v="1"/>
    <x v="38"/>
    <x v="0"/>
    <x v="212"/>
    <x v="4"/>
    <x v="13"/>
    <x v="2"/>
  </r>
  <r>
    <x v="1012"/>
    <x v="0"/>
    <x v="0"/>
    <x v="0"/>
    <x v="960"/>
    <x v="7"/>
    <x v="2"/>
    <x v="0"/>
    <x v="4"/>
    <x v="11"/>
    <x v="23"/>
    <x v="0"/>
    <x v="541"/>
    <x v="3"/>
    <x v="18"/>
    <x v="3"/>
  </r>
  <r>
    <x v="1013"/>
    <x v="0"/>
    <x v="0"/>
    <x v="0"/>
    <x v="243"/>
    <x v="7"/>
    <x v="3"/>
    <x v="2"/>
    <x v="1"/>
    <x v="0"/>
    <x v="36"/>
    <x v="0"/>
    <x v="615"/>
    <x v="2"/>
    <x v="33"/>
    <x v="1"/>
  </r>
  <r>
    <x v="1014"/>
    <x v="0"/>
    <x v="0"/>
    <x v="0"/>
    <x v="127"/>
    <x v="0"/>
    <x v="1"/>
    <x v="2"/>
    <x v="3"/>
    <x v="5"/>
    <x v="22"/>
    <x v="0"/>
    <x v="147"/>
    <x v="0"/>
    <x v="3"/>
    <x v="1"/>
  </r>
  <r>
    <x v="1015"/>
    <x v="0"/>
    <x v="0"/>
    <x v="0"/>
    <x v="961"/>
    <x v="7"/>
    <x v="5"/>
    <x v="0"/>
    <x v="1"/>
    <x v="2"/>
    <x v="28"/>
    <x v="0"/>
    <x v="427"/>
    <x v="2"/>
    <x v="12"/>
    <x v="4"/>
  </r>
  <r>
    <x v="1016"/>
    <x v="0"/>
    <x v="0"/>
    <x v="0"/>
    <x v="962"/>
    <x v="3"/>
    <x v="3"/>
    <x v="2"/>
    <x v="3"/>
    <x v="6"/>
    <x v="14"/>
    <x v="0"/>
    <x v="616"/>
    <x v="3"/>
    <x v="25"/>
    <x v="0"/>
  </r>
  <r>
    <x v="1017"/>
    <x v="0"/>
    <x v="0"/>
    <x v="0"/>
    <x v="963"/>
    <x v="2"/>
    <x v="3"/>
    <x v="2"/>
    <x v="2"/>
    <x v="6"/>
    <x v="3"/>
    <x v="0"/>
    <x v="539"/>
    <x v="4"/>
    <x v="36"/>
    <x v="3"/>
  </r>
  <r>
    <x v="1018"/>
    <x v="0"/>
    <x v="0"/>
    <x v="0"/>
    <x v="964"/>
    <x v="5"/>
    <x v="5"/>
    <x v="2"/>
    <x v="3"/>
    <x v="6"/>
    <x v="44"/>
    <x v="0"/>
    <x v="617"/>
    <x v="2"/>
    <x v="0"/>
    <x v="2"/>
  </r>
  <r>
    <x v="1019"/>
    <x v="0"/>
    <x v="0"/>
    <x v="0"/>
    <x v="965"/>
    <x v="4"/>
    <x v="1"/>
    <x v="2"/>
    <x v="3"/>
    <x v="0"/>
    <x v="0"/>
    <x v="0"/>
    <x v="60"/>
    <x v="3"/>
    <x v="17"/>
    <x v="4"/>
  </r>
  <r>
    <x v="1020"/>
    <x v="0"/>
    <x v="0"/>
    <x v="0"/>
    <x v="966"/>
    <x v="2"/>
    <x v="4"/>
    <x v="3"/>
    <x v="3"/>
    <x v="7"/>
    <x v="7"/>
    <x v="0"/>
    <x v="27"/>
    <x v="1"/>
    <x v="15"/>
    <x v="0"/>
  </r>
  <r>
    <x v="1021"/>
    <x v="0"/>
    <x v="0"/>
    <x v="0"/>
    <x v="967"/>
    <x v="3"/>
    <x v="0"/>
    <x v="1"/>
    <x v="2"/>
    <x v="6"/>
    <x v="12"/>
    <x v="0"/>
    <x v="618"/>
    <x v="2"/>
    <x v="18"/>
    <x v="3"/>
  </r>
  <r>
    <x v="1022"/>
    <x v="0"/>
    <x v="0"/>
    <x v="0"/>
    <x v="968"/>
    <x v="0"/>
    <x v="1"/>
    <x v="0"/>
    <x v="0"/>
    <x v="5"/>
    <x v="23"/>
    <x v="0"/>
    <x v="343"/>
    <x v="1"/>
    <x v="25"/>
    <x v="1"/>
  </r>
  <r>
    <x v="1023"/>
    <x v="0"/>
    <x v="0"/>
    <x v="0"/>
    <x v="969"/>
    <x v="7"/>
    <x v="5"/>
    <x v="0"/>
    <x v="0"/>
    <x v="4"/>
    <x v="40"/>
    <x v="0"/>
    <x v="619"/>
    <x v="2"/>
    <x v="20"/>
    <x v="2"/>
  </r>
  <r>
    <x v="1024"/>
    <x v="0"/>
    <x v="0"/>
    <x v="0"/>
    <x v="970"/>
    <x v="5"/>
    <x v="0"/>
    <x v="3"/>
    <x v="1"/>
    <x v="5"/>
    <x v="14"/>
    <x v="0"/>
    <x v="77"/>
    <x v="2"/>
    <x v="3"/>
    <x v="0"/>
  </r>
  <r>
    <x v="1025"/>
    <x v="0"/>
    <x v="0"/>
    <x v="0"/>
    <x v="971"/>
    <x v="5"/>
    <x v="5"/>
    <x v="1"/>
    <x v="1"/>
    <x v="4"/>
    <x v="37"/>
    <x v="0"/>
    <x v="620"/>
    <x v="4"/>
    <x v="0"/>
    <x v="0"/>
  </r>
  <r>
    <x v="1026"/>
    <x v="0"/>
    <x v="0"/>
    <x v="0"/>
    <x v="972"/>
    <x v="5"/>
    <x v="3"/>
    <x v="1"/>
    <x v="0"/>
    <x v="10"/>
    <x v="26"/>
    <x v="0"/>
    <x v="179"/>
    <x v="3"/>
    <x v="0"/>
    <x v="2"/>
  </r>
  <r>
    <x v="1027"/>
    <x v="0"/>
    <x v="0"/>
    <x v="0"/>
    <x v="973"/>
    <x v="7"/>
    <x v="0"/>
    <x v="3"/>
    <x v="4"/>
    <x v="5"/>
    <x v="15"/>
    <x v="0"/>
    <x v="621"/>
    <x v="0"/>
    <x v="10"/>
    <x v="1"/>
  </r>
  <r>
    <x v="1028"/>
    <x v="0"/>
    <x v="0"/>
    <x v="0"/>
    <x v="974"/>
    <x v="5"/>
    <x v="3"/>
    <x v="2"/>
    <x v="2"/>
    <x v="9"/>
    <x v="44"/>
    <x v="0"/>
    <x v="280"/>
    <x v="1"/>
    <x v="11"/>
    <x v="1"/>
  </r>
  <r>
    <x v="1029"/>
    <x v="0"/>
    <x v="0"/>
    <x v="0"/>
    <x v="975"/>
    <x v="5"/>
    <x v="5"/>
    <x v="3"/>
    <x v="4"/>
    <x v="6"/>
    <x v="23"/>
    <x v="0"/>
    <x v="11"/>
    <x v="4"/>
    <x v="0"/>
    <x v="2"/>
  </r>
  <r>
    <x v="1030"/>
    <x v="0"/>
    <x v="0"/>
    <x v="0"/>
    <x v="230"/>
    <x v="6"/>
    <x v="0"/>
    <x v="0"/>
    <x v="4"/>
    <x v="11"/>
    <x v="14"/>
    <x v="0"/>
    <x v="622"/>
    <x v="0"/>
    <x v="5"/>
    <x v="1"/>
  </r>
  <r>
    <x v="1031"/>
    <x v="0"/>
    <x v="0"/>
    <x v="0"/>
    <x v="96"/>
    <x v="0"/>
    <x v="4"/>
    <x v="0"/>
    <x v="3"/>
    <x v="11"/>
    <x v="16"/>
    <x v="0"/>
    <x v="13"/>
    <x v="0"/>
    <x v="39"/>
    <x v="3"/>
  </r>
  <r>
    <x v="1032"/>
    <x v="0"/>
    <x v="0"/>
    <x v="0"/>
    <x v="976"/>
    <x v="6"/>
    <x v="3"/>
    <x v="2"/>
    <x v="3"/>
    <x v="0"/>
    <x v="2"/>
    <x v="0"/>
    <x v="582"/>
    <x v="4"/>
    <x v="40"/>
    <x v="3"/>
  </r>
  <r>
    <x v="1033"/>
    <x v="0"/>
    <x v="0"/>
    <x v="0"/>
    <x v="977"/>
    <x v="0"/>
    <x v="2"/>
    <x v="0"/>
    <x v="1"/>
    <x v="2"/>
    <x v="28"/>
    <x v="0"/>
    <x v="498"/>
    <x v="0"/>
    <x v="12"/>
    <x v="1"/>
  </r>
  <r>
    <x v="1034"/>
    <x v="0"/>
    <x v="1"/>
    <x v="1"/>
    <x v="453"/>
    <x v="7"/>
    <x v="3"/>
    <x v="3"/>
    <x v="2"/>
    <x v="9"/>
    <x v="8"/>
    <x v="0"/>
    <x v="41"/>
    <x v="0"/>
    <x v="9"/>
    <x v="1"/>
  </r>
  <r>
    <x v="1035"/>
    <x v="0"/>
    <x v="0"/>
    <x v="0"/>
    <x v="978"/>
    <x v="4"/>
    <x v="4"/>
    <x v="3"/>
    <x v="1"/>
    <x v="0"/>
    <x v="33"/>
    <x v="0"/>
    <x v="623"/>
    <x v="2"/>
    <x v="23"/>
    <x v="3"/>
  </r>
  <r>
    <x v="1036"/>
    <x v="0"/>
    <x v="0"/>
    <x v="0"/>
    <x v="979"/>
    <x v="4"/>
    <x v="3"/>
    <x v="0"/>
    <x v="1"/>
    <x v="3"/>
    <x v="9"/>
    <x v="0"/>
    <x v="136"/>
    <x v="4"/>
    <x v="20"/>
    <x v="1"/>
  </r>
  <r>
    <x v="1037"/>
    <x v="0"/>
    <x v="0"/>
    <x v="0"/>
    <x v="980"/>
    <x v="2"/>
    <x v="5"/>
    <x v="3"/>
    <x v="4"/>
    <x v="0"/>
    <x v="15"/>
    <x v="0"/>
    <x v="624"/>
    <x v="1"/>
    <x v="28"/>
    <x v="3"/>
  </r>
  <r>
    <x v="1038"/>
    <x v="0"/>
    <x v="0"/>
    <x v="0"/>
    <x v="981"/>
    <x v="3"/>
    <x v="3"/>
    <x v="1"/>
    <x v="1"/>
    <x v="6"/>
    <x v="47"/>
    <x v="0"/>
    <x v="625"/>
    <x v="1"/>
    <x v="22"/>
    <x v="1"/>
  </r>
  <r>
    <x v="1039"/>
    <x v="0"/>
    <x v="1"/>
    <x v="1"/>
    <x v="982"/>
    <x v="4"/>
    <x v="1"/>
    <x v="2"/>
    <x v="2"/>
    <x v="7"/>
    <x v="8"/>
    <x v="2"/>
    <x v="351"/>
    <x v="0"/>
    <x v="9"/>
    <x v="2"/>
  </r>
  <r>
    <x v="1040"/>
    <x v="0"/>
    <x v="1"/>
    <x v="1"/>
    <x v="862"/>
    <x v="0"/>
    <x v="5"/>
    <x v="3"/>
    <x v="4"/>
    <x v="8"/>
    <x v="8"/>
    <x v="3"/>
    <x v="141"/>
    <x v="1"/>
    <x v="9"/>
    <x v="3"/>
  </r>
  <r>
    <x v="1041"/>
    <x v="0"/>
    <x v="1"/>
    <x v="1"/>
    <x v="983"/>
    <x v="1"/>
    <x v="4"/>
    <x v="1"/>
    <x v="1"/>
    <x v="8"/>
    <x v="8"/>
    <x v="3"/>
    <x v="626"/>
    <x v="3"/>
    <x v="9"/>
    <x v="1"/>
  </r>
  <r>
    <x v="1042"/>
    <x v="0"/>
    <x v="0"/>
    <x v="0"/>
    <x v="984"/>
    <x v="0"/>
    <x v="1"/>
    <x v="1"/>
    <x v="3"/>
    <x v="8"/>
    <x v="36"/>
    <x v="0"/>
    <x v="71"/>
    <x v="2"/>
    <x v="28"/>
    <x v="3"/>
  </r>
  <r>
    <x v="1043"/>
    <x v="0"/>
    <x v="0"/>
    <x v="0"/>
    <x v="985"/>
    <x v="6"/>
    <x v="5"/>
    <x v="0"/>
    <x v="4"/>
    <x v="8"/>
    <x v="11"/>
    <x v="0"/>
    <x v="627"/>
    <x v="4"/>
    <x v="7"/>
    <x v="1"/>
  </r>
  <r>
    <x v="1044"/>
    <x v="0"/>
    <x v="0"/>
    <x v="0"/>
    <x v="986"/>
    <x v="0"/>
    <x v="2"/>
    <x v="1"/>
    <x v="3"/>
    <x v="2"/>
    <x v="9"/>
    <x v="0"/>
    <x v="552"/>
    <x v="0"/>
    <x v="15"/>
    <x v="2"/>
  </r>
  <r>
    <x v="1045"/>
    <x v="0"/>
    <x v="0"/>
    <x v="0"/>
    <x v="190"/>
    <x v="5"/>
    <x v="4"/>
    <x v="0"/>
    <x v="1"/>
    <x v="1"/>
    <x v="32"/>
    <x v="0"/>
    <x v="196"/>
    <x v="4"/>
    <x v="2"/>
    <x v="0"/>
  </r>
  <r>
    <x v="1046"/>
    <x v="0"/>
    <x v="1"/>
    <x v="1"/>
    <x v="113"/>
    <x v="4"/>
    <x v="3"/>
    <x v="3"/>
    <x v="1"/>
    <x v="0"/>
    <x v="8"/>
    <x v="1"/>
    <x v="628"/>
    <x v="0"/>
    <x v="9"/>
    <x v="2"/>
  </r>
  <r>
    <x v="1047"/>
    <x v="0"/>
    <x v="0"/>
    <x v="0"/>
    <x v="987"/>
    <x v="1"/>
    <x v="1"/>
    <x v="0"/>
    <x v="2"/>
    <x v="10"/>
    <x v="48"/>
    <x v="0"/>
    <x v="629"/>
    <x v="4"/>
    <x v="23"/>
    <x v="0"/>
  </r>
  <r>
    <x v="1048"/>
    <x v="0"/>
    <x v="0"/>
    <x v="0"/>
    <x v="493"/>
    <x v="4"/>
    <x v="4"/>
    <x v="0"/>
    <x v="2"/>
    <x v="0"/>
    <x v="40"/>
    <x v="0"/>
    <x v="630"/>
    <x v="2"/>
    <x v="19"/>
    <x v="1"/>
  </r>
  <r>
    <x v="1049"/>
    <x v="0"/>
    <x v="1"/>
    <x v="1"/>
    <x v="988"/>
    <x v="5"/>
    <x v="0"/>
    <x v="1"/>
    <x v="4"/>
    <x v="1"/>
    <x v="8"/>
    <x v="0"/>
    <x v="449"/>
    <x v="2"/>
    <x v="9"/>
    <x v="3"/>
  </r>
  <r>
    <x v="1050"/>
    <x v="0"/>
    <x v="0"/>
    <x v="0"/>
    <x v="989"/>
    <x v="3"/>
    <x v="0"/>
    <x v="1"/>
    <x v="0"/>
    <x v="10"/>
    <x v="16"/>
    <x v="0"/>
    <x v="83"/>
    <x v="0"/>
    <x v="1"/>
    <x v="2"/>
  </r>
  <r>
    <x v="1051"/>
    <x v="0"/>
    <x v="0"/>
    <x v="0"/>
    <x v="990"/>
    <x v="6"/>
    <x v="5"/>
    <x v="0"/>
    <x v="2"/>
    <x v="8"/>
    <x v="18"/>
    <x v="0"/>
    <x v="433"/>
    <x v="4"/>
    <x v="14"/>
    <x v="3"/>
  </r>
  <r>
    <x v="1052"/>
    <x v="0"/>
    <x v="0"/>
    <x v="0"/>
    <x v="991"/>
    <x v="3"/>
    <x v="3"/>
    <x v="3"/>
    <x v="2"/>
    <x v="1"/>
    <x v="9"/>
    <x v="0"/>
    <x v="631"/>
    <x v="4"/>
    <x v="40"/>
    <x v="3"/>
  </r>
  <r>
    <x v="1053"/>
    <x v="0"/>
    <x v="0"/>
    <x v="0"/>
    <x v="992"/>
    <x v="6"/>
    <x v="5"/>
    <x v="3"/>
    <x v="2"/>
    <x v="9"/>
    <x v="12"/>
    <x v="0"/>
    <x v="315"/>
    <x v="3"/>
    <x v="11"/>
    <x v="0"/>
  </r>
  <r>
    <x v="1054"/>
    <x v="0"/>
    <x v="0"/>
    <x v="0"/>
    <x v="993"/>
    <x v="4"/>
    <x v="4"/>
    <x v="0"/>
    <x v="3"/>
    <x v="10"/>
    <x v="48"/>
    <x v="0"/>
    <x v="92"/>
    <x v="3"/>
    <x v="37"/>
    <x v="2"/>
  </r>
  <r>
    <x v="1055"/>
    <x v="0"/>
    <x v="0"/>
    <x v="0"/>
    <x v="994"/>
    <x v="7"/>
    <x v="2"/>
    <x v="0"/>
    <x v="2"/>
    <x v="6"/>
    <x v="48"/>
    <x v="0"/>
    <x v="305"/>
    <x v="2"/>
    <x v="25"/>
    <x v="4"/>
  </r>
  <r>
    <x v="1056"/>
    <x v="0"/>
    <x v="0"/>
    <x v="0"/>
    <x v="995"/>
    <x v="5"/>
    <x v="3"/>
    <x v="3"/>
    <x v="0"/>
    <x v="4"/>
    <x v="34"/>
    <x v="0"/>
    <x v="518"/>
    <x v="1"/>
    <x v="29"/>
    <x v="3"/>
  </r>
  <r>
    <x v="1057"/>
    <x v="0"/>
    <x v="0"/>
    <x v="0"/>
    <x v="996"/>
    <x v="0"/>
    <x v="3"/>
    <x v="0"/>
    <x v="2"/>
    <x v="7"/>
    <x v="11"/>
    <x v="0"/>
    <x v="592"/>
    <x v="1"/>
    <x v="15"/>
    <x v="1"/>
  </r>
  <r>
    <x v="1058"/>
    <x v="0"/>
    <x v="0"/>
    <x v="0"/>
    <x v="997"/>
    <x v="5"/>
    <x v="4"/>
    <x v="1"/>
    <x v="1"/>
    <x v="4"/>
    <x v="1"/>
    <x v="0"/>
    <x v="632"/>
    <x v="0"/>
    <x v="13"/>
    <x v="3"/>
  </r>
  <r>
    <x v="1059"/>
    <x v="0"/>
    <x v="0"/>
    <x v="0"/>
    <x v="998"/>
    <x v="6"/>
    <x v="0"/>
    <x v="0"/>
    <x v="2"/>
    <x v="1"/>
    <x v="39"/>
    <x v="0"/>
    <x v="633"/>
    <x v="3"/>
    <x v="41"/>
    <x v="4"/>
  </r>
  <r>
    <x v="1060"/>
    <x v="0"/>
    <x v="0"/>
    <x v="0"/>
    <x v="999"/>
    <x v="5"/>
    <x v="3"/>
    <x v="3"/>
    <x v="2"/>
    <x v="4"/>
    <x v="11"/>
    <x v="0"/>
    <x v="634"/>
    <x v="4"/>
    <x v="34"/>
    <x v="3"/>
  </r>
  <r>
    <x v="1061"/>
    <x v="0"/>
    <x v="1"/>
    <x v="1"/>
    <x v="1000"/>
    <x v="2"/>
    <x v="4"/>
    <x v="1"/>
    <x v="1"/>
    <x v="0"/>
    <x v="8"/>
    <x v="1"/>
    <x v="513"/>
    <x v="4"/>
    <x v="9"/>
    <x v="3"/>
  </r>
  <r>
    <x v="1062"/>
    <x v="0"/>
    <x v="0"/>
    <x v="0"/>
    <x v="1001"/>
    <x v="6"/>
    <x v="5"/>
    <x v="1"/>
    <x v="4"/>
    <x v="0"/>
    <x v="3"/>
    <x v="0"/>
    <x v="635"/>
    <x v="0"/>
    <x v="25"/>
    <x v="4"/>
  </r>
  <r>
    <x v="1063"/>
    <x v="0"/>
    <x v="0"/>
    <x v="0"/>
    <x v="1002"/>
    <x v="4"/>
    <x v="1"/>
    <x v="1"/>
    <x v="3"/>
    <x v="4"/>
    <x v="23"/>
    <x v="0"/>
    <x v="175"/>
    <x v="4"/>
    <x v="27"/>
    <x v="3"/>
  </r>
  <r>
    <x v="1064"/>
    <x v="0"/>
    <x v="0"/>
    <x v="0"/>
    <x v="1003"/>
    <x v="5"/>
    <x v="0"/>
    <x v="1"/>
    <x v="3"/>
    <x v="10"/>
    <x v="43"/>
    <x v="0"/>
    <x v="626"/>
    <x v="2"/>
    <x v="18"/>
    <x v="1"/>
  </r>
  <r>
    <x v="1065"/>
    <x v="0"/>
    <x v="0"/>
    <x v="0"/>
    <x v="1004"/>
    <x v="5"/>
    <x v="3"/>
    <x v="1"/>
    <x v="3"/>
    <x v="0"/>
    <x v="20"/>
    <x v="0"/>
    <x v="636"/>
    <x v="2"/>
    <x v="11"/>
    <x v="1"/>
  </r>
  <r>
    <x v="1066"/>
    <x v="0"/>
    <x v="0"/>
    <x v="0"/>
    <x v="1005"/>
    <x v="1"/>
    <x v="1"/>
    <x v="3"/>
    <x v="0"/>
    <x v="10"/>
    <x v="22"/>
    <x v="0"/>
    <x v="49"/>
    <x v="4"/>
    <x v="16"/>
    <x v="1"/>
  </r>
  <r>
    <x v="1067"/>
    <x v="0"/>
    <x v="0"/>
    <x v="0"/>
    <x v="1006"/>
    <x v="4"/>
    <x v="0"/>
    <x v="0"/>
    <x v="2"/>
    <x v="5"/>
    <x v="27"/>
    <x v="0"/>
    <x v="273"/>
    <x v="2"/>
    <x v="28"/>
    <x v="1"/>
  </r>
  <r>
    <x v="1068"/>
    <x v="0"/>
    <x v="0"/>
    <x v="0"/>
    <x v="535"/>
    <x v="2"/>
    <x v="4"/>
    <x v="2"/>
    <x v="3"/>
    <x v="6"/>
    <x v="15"/>
    <x v="0"/>
    <x v="637"/>
    <x v="1"/>
    <x v="5"/>
    <x v="1"/>
  </r>
  <r>
    <x v="1069"/>
    <x v="0"/>
    <x v="0"/>
    <x v="0"/>
    <x v="1007"/>
    <x v="0"/>
    <x v="5"/>
    <x v="1"/>
    <x v="4"/>
    <x v="11"/>
    <x v="18"/>
    <x v="0"/>
    <x v="474"/>
    <x v="3"/>
    <x v="27"/>
    <x v="3"/>
  </r>
  <r>
    <x v="1070"/>
    <x v="0"/>
    <x v="0"/>
    <x v="0"/>
    <x v="1008"/>
    <x v="2"/>
    <x v="5"/>
    <x v="0"/>
    <x v="3"/>
    <x v="4"/>
    <x v="40"/>
    <x v="0"/>
    <x v="638"/>
    <x v="3"/>
    <x v="15"/>
    <x v="0"/>
  </r>
  <r>
    <x v="1071"/>
    <x v="0"/>
    <x v="0"/>
    <x v="0"/>
    <x v="1009"/>
    <x v="5"/>
    <x v="2"/>
    <x v="1"/>
    <x v="3"/>
    <x v="5"/>
    <x v="4"/>
    <x v="0"/>
    <x v="639"/>
    <x v="2"/>
    <x v="24"/>
    <x v="3"/>
  </r>
  <r>
    <x v="1072"/>
    <x v="0"/>
    <x v="0"/>
    <x v="0"/>
    <x v="1010"/>
    <x v="6"/>
    <x v="2"/>
    <x v="1"/>
    <x v="2"/>
    <x v="11"/>
    <x v="38"/>
    <x v="0"/>
    <x v="458"/>
    <x v="0"/>
    <x v="24"/>
    <x v="2"/>
  </r>
  <r>
    <x v="1073"/>
    <x v="0"/>
    <x v="0"/>
    <x v="0"/>
    <x v="1011"/>
    <x v="4"/>
    <x v="1"/>
    <x v="3"/>
    <x v="0"/>
    <x v="5"/>
    <x v="4"/>
    <x v="0"/>
    <x v="358"/>
    <x v="2"/>
    <x v="30"/>
    <x v="3"/>
  </r>
  <r>
    <x v="1074"/>
    <x v="0"/>
    <x v="0"/>
    <x v="0"/>
    <x v="362"/>
    <x v="0"/>
    <x v="2"/>
    <x v="1"/>
    <x v="4"/>
    <x v="5"/>
    <x v="14"/>
    <x v="0"/>
    <x v="116"/>
    <x v="2"/>
    <x v="24"/>
    <x v="1"/>
  </r>
  <r>
    <x v="1075"/>
    <x v="0"/>
    <x v="0"/>
    <x v="0"/>
    <x v="576"/>
    <x v="6"/>
    <x v="0"/>
    <x v="1"/>
    <x v="4"/>
    <x v="5"/>
    <x v="37"/>
    <x v="0"/>
    <x v="174"/>
    <x v="2"/>
    <x v="28"/>
    <x v="3"/>
  </r>
  <r>
    <x v="1076"/>
    <x v="0"/>
    <x v="0"/>
    <x v="0"/>
    <x v="1012"/>
    <x v="7"/>
    <x v="0"/>
    <x v="2"/>
    <x v="3"/>
    <x v="10"/>
    <x v="10"/>
    <x v="0"/>
    <x v="75"/>
    <x v="1"/>
    <x v="4"/>
    <x v="0"/>
  </r>
  <r>
    <x v="1077"/>
    <x v="0"/>
    <x v="0"/>
    <x v="0"/>
    <x v="1013"/>
    <x v="7"/>
    <x v="5"/>
    <x v="2"/>
    <x v="0"/>
    <x v="11"/>
    <x v="41"/>
    <x v="0"/>
    <x v="141"/>
    <x v="2"/>
    <x v="20"/>
    <x v="2"/>
  </r>
  <r>
    <x v="1078"/>
    <x v="0"/>
    <x v="0"/>
    <x v="0"/>
    <x v="1014"/>
    <x v="1"/>
    <x v="2"/>
    <x v="0"/>
    <x v="2"/>
    <x v="9"/>
    <x v="37"/>
    <x v="0"/>
    <x v="212"/>
    <x v="4"/>
    <x v="14"/>
    <x v="0"/>
  </r>
  <r>
    <x v="1079"/>
    <x v="0"/>
    <x v="0"/>
    <x v="0"/>
    <x v="1015"/>
    <x v="4"/>
    <x v="1"/>
    <x v="2"/>
    <x v="2"/>
    <x v="7"/>
    <x v="5"/>
    <x v="0"/>
    <x v="180"/>
    <x v="3"/>
    <x v="23"/>
    <x v="2"/>
  </r>
  <r>
    <x v="1080"/>
    <x v="0"/>
    <x v="0"/>
    <x v="0"/>
    <x v="1016"/>
    <x v="4"/>
    <x v="0"/>
    <x v="0"/>
    <x v="3"/>
    <x v="6"/>
    <x v="4"/>
    <x v="0"/>
    <x v="6"/>
    <x v="3"/>
    <x v="7"/>
    <x v="4"/>
  </r>
  <r>
    <x v="1081"/>
    <x v="0"/>
    <x v="0"/>
    <x v="0"/>
    <x v="1017"/>
    <x v="1"/>
    <x v="4"/>
    <x v="3"/>
    <x v="0"/>
    <x v="3"/>
    <x v="43"/>
    <x v="0"/>
    <x v="640"/>
    <x v="1"/>
    <x v="13"/>
    <x v="4"/>
  </r>
  <r>
    <x v="1082"/>
    <x v="0"/>
    <x v="0"/>
    <x v="0"/>
    <x v="751"/>
    <x v="4"/>
    <x v="1"/>
    <x v="1"/>
    <x v="4"/>
    <x v="7"/>
    <x v="14"/>
    <x v="0"/>
    <x v="409"/>
    <x v="0"/>
    <x v="6"/>
    <x v="3"/>
  </r>
  <r>
    <x v="1083"/>
    <x v="0"/>
    <x v="0"/>
    <x v="0"/>
    <x v="1018"/>
    <x v="6"/>
    <x v="0"/>
    <x v="0"/>
    <x v="1"/>
    <x v="8"/>
    <x v="15"/>
    <x v="0"/>
    <x v="19"/>
    <x v="3"/>
    <x v="38"/>
    <x v="3"/>
  </r>
  <r>
    <x v="1084"/>
    <x v="0"/>
    <x v="0"/>
    <x v="0"/>
    <x v="1019"/>
    <x v="4"/>
    <x v="4"/>
    <x v="0"/>
    <x v="1"/>
    <x v="4"/>
    <x v="41"/>
    <x v="0"/>
    <x v="641"/>
    <x v="0"/>
    <x v="10"/>
    <x v="2"/>
  </r>
  <r>
    <x v="1085"/>
    <x v="0"/>
    <x v="0"/>
    <x v="0"/>
    <x v="1020"/>
    <x v="6"/>
    <x v="3"/>
    <x v="2"/>
    <x v="3"/>
    <x v="7"/>
    <x v="37"/>
    <x v="0"/>
    <x v="69"/>
    <x v="4"/>
    <x v="0"/>
    <x v="4"/>
  </r>
  <r>
    <x v="1086"/>
    <x v="0"/>
    <x v="0"/>
    <x v="0"/>
    <x v="1021"/>
    <x v="3"/>
    <x v="2"/>
    <x v="0"/>
    <x v="1"/>
    <x v="6"/>
    <x v="4"/>
    <x v="0"/>
    <x v="642"/>
    <x v="0"/>
    <x v="18"/>
    <x v="4"/>
  </r>
  <r>
    <x v="1087"/>
    <x v="0"/>
    <x v="0"/>
    <x v="0"/>
    <x v="1022"/>
    <x v="5"/>
    <x v="1"/>
    <x v="0"/>
    <x v="4"/>
    <x v="11"/>
    <x v="34"/>
    <x v="0"/>
    <x v="643"/>
    <x v="4"/>
    <x v="19"/>
    <x v="0"/>
  </r>
  <r>
    <x v="1088"/>
    <x v="0"/>
    <x v="0"/>
    <x v="0"/>
    <x v="1023"/>
    <x v="0"/>
    <x v="3"/>
    <x v="3"/>
    <x v="1"/>
    <x v="5"/>
    <x v="1"/>
    <x v="0"/>
    <x v="262"/>
    <x v="2"/>
    <x v="18"/>
    <x v="1"/>
  </r>
  <r>
    <x v="1089"/>
    <x v="0"/>
    <x v="0"/>
    <x v="0"/>
    <x v="1024"/>
    <x v="7"/>
    <x v="0"/>
    <x v="0"/>
    <x v="3"/>
    <x v="11"/>
    <x v="14"/>
    <x v="0"/>
    <x v="46"/>
    <x v="2"/>
    <x v="33"/>
    <x v="2"/>
  </r>
  <r>
    <x v="1090"/>
    <x v="0"/>
    <x v="1"/>
    <x v="1"/>
    <x v="1025"/>
    <x v="2"/>
    <x v="0"/>
    <x v="1"/>
    <x v="0"/>
    <x v="2"/>
    <x v="8"/>
    <x v="2"/>
    <x v="44"/>
    <x v="4"/>
    <x v="9"/>
    <x v="1"/>
  </r>
  <r>
    <x v="1091"/>
    <x v="0"/>
    <x v="0"/>
    <x v="0"/>
    <x v="1026"/>
    <x v="2"/>
    <x v="3"/>
    <x v="0"/>
    <x v="1"/>
    <x v="1"/>
    <x v="32"/>
    <x v="0"/>
    <x v="644"/>
    <x v="2"/>
    <x v="20"/>
    <x v="2"/>
  </r>
  <r>
    <x v="1092"/>
    <x v="0"/>
    <x v="0"/>
    <x v="0"/>
    <x v="1027"/>
    <x v="5"/>
    <x v="0"/>
    <x v="3"/>
    <x v="3"/>
    <x v="3"/>
    <x v="36"/>
    <x v="0"/>
    <x v="645"/>
    <x v="1"/>
    <x v="21"/>
    <x v="2"/>
  </r>
  <r>
    <x v="1093"/>
    <x v="0"/>
    <x v="0"/>
    <x v="0"/>
    <x v="1028"/>
    <x v="7"/>
    <x v="1"/>
    <x v="3"/>
    <x v="2"/>
    <x v="8"/>
    <x v="25"/>
    <x v="0"/>
    <x v="235"/>
    <x v="3"/>
    <x v="28"/>
    <x v="1"/>
  </r>
  <r>
    <x v="1094"/>
    <x v="0"/>
    <x v="0"/>
    <x v="0"/>
    <x v="1029"/>
    <x v="0"/>
    <x v="0"/>
    <x v="1"/>
    <x v="0"/>
    <x v="6"/>
    <x v="22"/>
    <x v="0"/>
    <x v="646"/>
    <x v="1"/>
    <x v="11"/>
    <x v="2"/>
  </r>
  <r>
    <x v="1095"/>
    <x v="0"/>
    <x v="0"/>
    <x v="0"/>
    <x v="1030"/>
    <x v="7"/>
    <x v="1"/>
    <x v="1"/>
    <x v="0"/>
    <x v="5"/>
    <x v="29"/>
    <x v="0"/>
    <x v="579"/>
    <x v="3"/>
    <x v="26"/>
    <x v="1"/>
  </r>
  <r>
    <x v="1096"/>
    <x v="0"/>
    <x v="1"/>
    <x v="1"/>
    <x v="1031"/>
    <x v="4"/>
    <x v="0"/>
    <x v="3"/>
    <x v="3"/>
    <x v="3"/>
    <x v="8"/>
    <x v="1"/>
    <x v="28"/>
    <x v="0"/>
    <x v="9"/>
    <x v="4"/>
  </r>
  <r>
    <x v="1097"/>
    <x v="0"/>
    <x v="1"/>
    <x v="3"/>
    <x v="858"/>
    <x v="2"/>
    <x v="1"/>
    <x v="0"/>
    <x v="3"/>
    <x v="5"/>
    <x v="8"/>
    <x v="0"/>
    <x v="647"/>
    <x v="2"/>
    <x v="9"/>
    <x v="3"/>
  </r>
  <r>
    <x v="1098"/>
    <x v="0"/>
    <x v="0"/>
    <x v="0"/>
    <x v="1032"/>
    <x v="5"/>
    <x v="2"/>
    <x v="2"/>
    <x v="0"/>
    <x v="6"/>
    <x v="45"/>
    <x v="0"/>
    <x v="627"/>
    <x v="3"/>
    <x v="41"/>
    <x v="4"/>
  </r>
  <r>
    <x v="1099"/>
    <x v="0"/>
    <x v="0"/>
    <x v="0"/>
    <x v="1033"/>
    <x v="7"/>
    <x v="4"/>
    <x v="3"/>
    <x v="3"/>
    <x v="2"/>
    <x v="6"/>
    <x v="0"/>
    <x v="648"/>
    <x v="3"/>
    <x v="22"/>
    <x v="4"/>
  </r>
  <r>
    <x v="1100"/>
    <x v="0"/>
    <x v="1"/>
    <x v="1"/>
    <x v="1034"/>
    <x v="5"/>
    <x v="0"/>
    <x v="2"/>
    <x v="0"/>
    <x v="9"/>
    <x v="8"/>
    <x v="1"/>
    <x v="649"/>
    <x v="2"/>
    <x v="9"/>
    <x v="2"/>
  </r>
  <r>
    <x v="1101"/>
    <x v="0"/>
    <x v="0"/>
    <x v="0"/>
    <x v="1035"/>
    <x v="4"/>
    <x v="5"/>
    <x v="0"/>
    <x v="3"/>
    <x v="6"/>
    <x v="22"/>
    <x v="0"/>
    <x v="650"/>
    <x v="0"/>
    <x v="20"/>
    <x v="4"/>
  </r>
  <r>
    <x v="1102"/>
    <x v="0"/>
    <x v="0"/>
    <x v="0"/>
    <x v="732"/>
    <x v="4"/>
    <x v="5"/>
    <x v="1"/>
    <x v="0"/>
    <x v="7"/>
    <x v="17"/>
    <x v="0"/>
    <x v="441"/>
    <x v="0"/>
    <x v="21"/>
    <x v="0"/>
  </r>
  <r>
    <x v="1103"/>
    <x v="0"/>
    <x v="0"/>
    <x v="0"/>
    <x v="1036"/>
    <x v="4"/>
    <x v="4"/>
    <x v="2"/>
    <x v="2"/>
    <x v="6"/>
    <x v="28"/>
    <x v="0"/>
    <x v="651"/>
    <x v="4"/>
    <x v="11"/>
    <x v="2"/>
  </r>
  <r>
    <x v="1104"/>
    <x v="0"/>
    <x v="0"/>
    <x v="0"/>
    <x v="1037"/>
    <x v="4"/>
    <x v="0"/>
    <x v="3"/>
    <x v="3"/>
    <x v="11"/>
    <x v="16"/>
    <x v="0"/>
    <x v="193"/>
    <x v="4"/>
    <x v="15"/>
    <x v="1"/>
  </r>
  <r>
    <x v="1105"/>
    <x v="0"/>
    <x v="0"/>
    <x v="0"/>
    <x v="1038"/>
    <x v="5"/>
    <x v="0"/>
    <x v="1"/>
    <x v="3"/>
    <x v="5"/>
    <x v="15"/>
    <x v="0"/>
    <x v="184"/>
    <x v="0"/>
    <x v="40"/>
    <x v="1"/>
  </r>
  <r>
    <x v="1106"/>
    <x v="0"/>
    <x v="0"/>
    <x v="0"/>
    <x v="1039"/>
    <x v="0"/>
    <x v="3"/>
    <x v="0"/>
    <x v="1"/>
    <x v="9"/>
    <x v="5"/>
    <x v="0"/>
    <x v="426"/>
    <x v="3"/>
    <x v="31"/>
    <x v="3"/>
  </r>
  <r>
    <x v="1107"/>
    <x v="0"/>
    <x v="0"/>
    <x v="0"/>
    <x v="1040"/>
    <x v="4"/>
    <x v="1"/>
    <x v="3"/>
    <x v="3"/>
    <x v="5"/>
    <x v="34"/>
    <x v="0"/>
    <x v="652"/>
    <x v="1"/>
    <x v="26"/>
    <x v="2"/>
  </r>
  <r>
    <x v="1108"/>
    <x v="0"/>
    <x v="0"/>
    <x v="0"/>
    <x v="1041"/>
    <x v="0"/>
    <x v="0"/>
    <x v="1"/>
    <x v="4"/>
    <x v="8"/>
    <x v="2"/>
    <x v="0"/>
    <x v="249"/>
    <x v="0"/>
    <x v="28"/>
    <x v="4"/>
  </r>
  <r>
    <x v="1109"/>
    <x v="0"/>
    <x v="0"/>
    <x v="0"/>
    <x v="1042"/>
    <x v="3"/>
    <x v="2"/>
    <x v="2"/>
    <x v="3"/>
    <x v="7"/>
    <x v="32"/>
    <x v="0"/>
    <x v="455"/>
    <x v="3"/>
    <x v="8"/>
    <x v="4"/>
  </r>
  <r>
    <x v="1110"/>
    <x v="0"/>
    <x v="0"/>
    <x v="0"/>
    <x v="1043"/>
    <x v="6"/>
    <x v="4"/>
    <x v="0"/>
    <x v="4"/>
    <x v="4"/>
    <x v="23"/>
    <x v="0"/>
    <x v="499"/>
    <x v="0"/>
    <x v="35"/>
    <x v="1"/>
  </r>
  <r>
    <x v="1111"/>
    <x v="0"/>
    <x v="0"/>
    <x v="0"/>
    <x v="1044"/>
    <x v="5"/>
    <x v="5"/>
    <x v="1"/>
    <x v="2"/>
    <x v="4"/>
    <x v="47"/>
    <x v="0"/>
    <x v="318"/>
    <x v="1"/>
    <x v="34"/>
    <x v="4"/>
  </r>
  <r>
    <x v="1112"/>
    <x v="0"/>
    <x v="0"/>
    <x v="0"/>
    <x v="1045"/>
    <x v="3"/>
    <x v="4"/>
    <x v="3"/>
    <x v="4"/>
    <x v="5"/>
    <x v="34"/>
    <x v="0"/>
    <x v="653"/>
    <x v="1"/>
    <x v="28"/>
    <x v="1"/>
  </r>
  <r>
    <x v="1113"/>
    <x v="0"/>
    <x v="0"/>
    <x v="0"/>
    <x v="1046"/>
    <x v="1"/>
    <x v="4"/>
    <x v="2"/>
    <x v="2"/>
    <x v="1"/>
    <x v="28"/>
    <x v="0"/>
    <x v="186"/>
    <x v="0"/>
    <x v="17"/>
    <x v="1"/>
  </r>
  <r>
    <x v="1114"/>
    <x v="0"/>
    <x v="0"/>
    <x v="0"/>
    <x v="1047"/>
    <x v="0"/>
    <x v="3"/>
    <x v="3"/>
    <x v="0"/>
    <x v="5"/>
    <x v="17"/>
    <x v="0"/>
    <x v="171"/>
    <x v="1"/>
    <x v="21"/>
    <x v="3"/>
  </r>
  <r>
    <x v="1115"/>
    <x v="0"/>
    <x v="0"/>
    <x v="0"/>
    <x v="1048"/>
    <x v="6"/>
    <x v="1"/>
    <x v="0"/>
    <x v="3"/>
    <x v="1"/>
    <x v="36"/>
    <x v="0"/>
    <x v="654"/>
    <x v="4"/>
    <x v="11"/>
    <x v="2"/>
  </r>
  <r>
    <x v="1116"/>
    <x v="0"/>
    <x v="0"/>
    <x v="0"/>
    <x v="1049"/>
    <x v="7"/>
    <x v="5"/>
    <x v="3"/>
    <x v="1"/>
    <x v="0"/>
    <x v="20"/>
    <x v="0"/>
    <x v="655"/>
    <x v="3"/>
    <x v="32"/>
    <x v="3"/>
  </r>
  <r>
    <x v="1117"/>
    <x v="0"/>
    <x v="0"/>
    <x v="0"/>
    <x v="1050"/>
    <x v="2"/>
    <x v="3"/>
    <x v="2"/>
    <x v="3"/>
    <x v="2"/>
    <x v="27"/>
    <x v="0"/>
    <x v="542"/>
    <x v="1"/>
    <x v="13"/>
    <x v="4"/>
  </r>
  <r>
    <x v="1118"/>
    <x v="0"/>
    <x v="1"/>
    <x v="2"/>
    <x v="1051"/>
    <x v="5"/>
    <x v="2"/>
    <x v="2"/>
    <x v="1"/>
    <x v="11"/>
    <x v="8"/>
    <x v="0"/>
    <x v="656"/>
    <x v="1"/>
    <x v="9"/>
    <x v="3"/>
  </r>
  <r>
    <x v="1119"/>
    <x v="0"/>
    <x v="0"/>
    <x v="0"/>
    <x v="1052"/>
    <x v="3"/>
    <x v="0"/>
    <x v="3"/>
    <x v="1"/>
    <x v="3"/>
    <x v="20"/>
    <x v="0"/>
    <x v="257"/>
    <x v="0"/>
    <x v="41"/>
    <x v="4"/>
  </r>
  <r>
    <x v="1120"/>
    <x v="0"/>
    <x v="0"/>
    <x v="0"/>
    <x v="1053"/>
    <x v="0"/>
    <x v="2"/>
    <x v="0"/>
    <x v="3"/>
    <x v="4"/>
    <x v="42"/>
    <x v="0"/>
    <x v="538"/>
    <x v="0"/>
    <x v="33"/>
    <x v="4"/>
  </r>
  <r>
    <x v="1121"/>
    <x v="0"/>
    <x v="0"/>
    <x v="0"/>
    <x v="1054"/>
    <x v="0"/>
    <x v="5"/>
    <x v="2"/>
    <x v="0"/>
    <x v="6"/>
    <x v="17"/>
    <x v="0"/>
    <x v="125"/>
    <x v="2"/>
    <x v="1"/>
    <x v="1"/>
  </r>
  <r>
    <x v="1122"/>
    <x v="0"/>
    <x v="1"/>
    <x v="3"/>
    <x v="1055"/>
    <x v="7"/>
    <x v="0"/>
    <x v="0"/>
    <x v="3"/>
    <x v="7"/>
    <x v="8"/>
    <x v="3"/>
    <x v="249"/>
    <x v="2"/>
    <x v="9"/>
    <x v="0"/>
  </r>
  <r>
    <x v="1123"/>
    <x v="0"/>
    <x v="0"/>
    <x v="0"/>
    <x v="818"/>
    <x v="7"/>
    <x v="2"/>
    <x v="0"/>
    <x v="1"/>
    <x v="11"/>
    <x v="23"/>
    <x v="0"/>
    <x v="9"/>
    <x v="0"/>
    <x v="36"/>
    <x v="2"/>
  </r>
  <r>
    <x v="1124"/>
    <x v="0"/>
    <x v="0"/>
    <x v="0"/>
    <x v="853"/>
    <x v="7"/>
    <x v="5"/>
    <x v="3"/>
    <x v="4"/>
    <x v="3"/>
    <x v="4"/>
    <x v="0"/>
    <x v="657"/>
    <x v="0"/>
    <x v="12"/>
    <x v="0"/>
  </r>
  <r>
    <x v="1125"/>
    <x v="0"/>
    <x v="0"/>
    <x v="0"/>
    <x v="1056"/>
    <x v="7"/>
    <x v="0"/>
    <x v="3"/>
    <x v="1"/>
    <x v="2"/>
    <x v="7"/>
    <x v="0"/>
    <x v="449"/>
    <x v="3"/>
    <x v="36"/>
    <x v="3"/>
  </r>
  <r>
    <x v="1126"/>
    <x v="0"/>
    <x v="1"/>
    <x v="3"/>
    <x v="1057"/>
    <x v="4"/>
    <x v="4"/>
    <x v="1"/>
    <x v="3"/>
    <x v="3"/>
    <x v="8"/>
    <x v="0"/>
    <x v="658"/>
    <x v="4"/>
    <x v="9"/>
    <x v="2"/>
  </r>
  <r>
    <x v="1127"/>
    <x v="0"/>
    <x v="0"/>
    <x v="0"/>
    <x v="1058"/>
    <x v="6"/>
    <x v="0"/>
    <x v="0"/>
    <x v="3"/>
    <x v="4"/>
    <x v="2"/>
    <x v="0"/>
    <x v="489"/>
    <x v="2"/>
    <x v="1"/>
    <x v="0"/>
  </r>
  <r>
    <x v="1128"/>
    <x v="0"/>
    <x v="0"/>
    <x v="0"/>
    <x v="1059"/>
    <x v="3"/>
    <x v="3"/>
    <x v="2"/>
    <x v="1"/>
    <x v="11"/>
    <x v="32"/>
    <x v="0"/>
    <x v="187"/>
    <x v="2"/>
    <x v="3"/>
    <x v="4"/>
  </r>
  <r>
    <x v="1129"/>
    <x v="0"/>
    <x v="0"/>
    <x v="0"/>
    <x v="1060"/>
    <x v="2"/>
    <x v="1"/>
    <x v="3"/>
    <x v="3"/>
    <x v="11"/>
    <x v="0"/>
    <x v="0"/>
    <x v="659"/>
    <x v="1"/>
    <x v="6"/>
    <x v="3"/>
  </r>
  <r>
    <x v="1130"/>
    <x v="0"/>
    <x v="0"/>
    <x v="0"/>
    <x v="1061"/>
    <x v="2"/>
    <x v="2"/>
    <x v="0"/>
    <x v="2"/>
    <x v="8"/>
    <x v="3"/>
    <x v="0"/>
    <x v="445"/>
    <x v="3"/>
    <x v="28"/>
    <x v="4"/>
  </r>
  <r>
    <x v="1131"/>
    <x v="0"/>
    <x v="0"/>
    <x v="0"/>
    <x v="548"/>
    <x v="5"/>
    <x v="4"/>
    <x v="1"/>
    <x v="1"/>
    <x v="4"/>
    <x v="29"/>
    <x v="0"/>
    <x v="660"/>
    <x v="1"/>
    <x v="15"/>
    <x v="2"/>
  </r>
  <r>
    <x v="1132"/>
    <x v="0"/>
    <x v="0"/>
    <x v="0"/>
    <x v="1062"/>
    <x v="1"/>
    <x v="2"/>
    <x v="0"/>
    <x v="4"/>
    <x v="0"/>
    <x v="14"/>
    <x v="0"/>
    <x v="510"/>
    <x v="3"/>
    <x v="5"/>
    <x v="4"/>
  </r>
  <r>
    <x v="1133"/>
    <x v="0"/>
    <x v="0"/>
    <x v="0"/>
    <x v="558"/>
    <x v="7"/>
    <x v="4"/>
    <x v="1"/>
    <x v="3"/>
    <x v="5"/>
    <x v="45"/>
    <x v="0"/>
    <x v="661"/>
    <x v="0"/>
    <x v="27"/>
    <x v="4"/>
  </r>
  <r>
    <x v="1134"/>
    <x v="0"/>
    <x v="0"/>
    <x v="0"/>
    <x v="1063"/>
    <x v="3"/>
    <x v="3"/>
    <x v="1"/>
    <x v="2"/>
    <x v="9"/>
    <x v="1"/>
    <x v="0"/>
    <x v="662"/>
    <x v="1"/>
    <x v="15"/>
    <x v="1"/>
  </r>
  <r>
    <x v="1135"/>
    <x v="0"/>
    <x v="0"/>
    <x v="0"/>
    <x v="1064"/>
    <x v="3"/>
    <x v="0"/>
    <x v="1"/>
    <x v="4"/>
    <x v="11"/>
    <x v="43"/>
    <x v="0"/>
    <x v="392"/>
    <x v="1"/>
    <x v="1"/>
    <x v="2"/>
  </r>
  <r>
    <x v="1136"/>
    <x v="0"/>
    <x v="0"/>
    <x v="0"/>
    <x v="1065"/>
    <x v="0"/>
    <x v="0"/>
    <x v="1"/>
    <x v="3"/>
    <x v="7"/>
    <x v="41"/>
    <x v="0"/>
    <x v="125"/>
    <x v="3"/>
    <x v="5"/>
    <x v="0"/>
  </r>
  <r>
    <x v="1137"/>
    <x v="0"/>
    <x v="0"/>
    <x v="0"/>
    <x v="1066"/>
    <x v="2"/>
    <x v="0"/>
    <x v="2"/>
    <x v="2"/>
    <x v="10"/>
    <x v="31"/>
    <x v="0"/>
    <x v="235"/>
    <x v="0"/>
    <x v="12"/>
    <x v="0"/>
  </r>
  <r>
    <x v="1138"/>
    <x v="0"/>
    <x v="0"/>
    <x v="0"/>
    <x v="1067"/>
    <x v="6"/>
    <x v="3"/>
    <x v="2"/>
    <x v="0"/>
    <x v="2"/>
    <x v="32"/>
    <x v="0"/>
    <x v="591"/>
    <x v="1"/>
    <x v="32"/>
    <x v="2"/>
  </r>
  <r>
    <x v="1139"/>
    <x v="0"/>
    <x v="0"/>
    <x v="0"/>
    <x v="1068"/>
    <x v="3"/>
    <x v="4"/>
    <x v="1"/>
    <x v="3"/>
    <x v="6"/>
    <x v="40"/>
    <x v="0"/>
    <x v="663"/>
    <x v="2"/>
    <x v="7"/>
    <x v="3"/>
  </r>
  <r>
    <x v="1140"/>
    <x v="0"/>
    <x v="0"/>
    <x v="0"/>
    <x v="1069"/>
    <x v="3"/>
    <x v="0"/>
    <x v="0"/>
    <x v="3"/>
    <x v="3"/>
    <x v="21"/>
    <x v="0"/>
    <x v="346"/>
    <x v="0"/>
    <x v="0"/>
    <x v="0"/>
  </r>
  <r>
    <x v="1141"/>
    <x v="0"/>
    <x v="0"/>
    <x v="0"/>
    <x v="1070"/>
    <x v="3"/>
    <x v="3"/>
    <x v="2"/>
    <x v="4"/>
    <x v="8"/>
    <x v="28"/>
    <x v="0"/>
    <x v="244"/>
    <x v="1"/>
    <x v="40"/>
    <x v="0"/>
  </r>
  <r>
    <x v="1142"/>
    <x v="0"/>
    <x v="0"/>
    <x v="0"/>
    <x v="1071"/>
    <x v="0"/>
    <x v="4"/>
    <x v="1"/>
    <x v="1"/>
    <x v="5"/>
    <x v="4"/>
    <x v="0"/>
    <x v="664"/>
    <x v="0"/>
    <x v="39"/>
    <x v="2"/>
  </r>
  <r>
    <x v="1143"/>
    <x v="0"/>
    <x v="0"/>
    <x v="0"/>
    <x v="1072"/>
    <x v="3"/>
    <x v="1"/>
    <x v="3"/>
    <x v="1"/>
    <x v="8"/>
    <x v="7"/>
    <x v="0"/>
    <x v="645"/>
    <x v="3"/>
    <x v="16"/>
    <x v="1"/>
  </r>
  <r>
    <x v="1144"/>
    <x v="0"/>
    <x v="0"/>
    <x v="0"/>
    <x v="1073"/>
    <x v="5"/>
    <x v="2"/>
    <x v="3"/>
    <x v="1"/>
    <x v="11"/>
    <x v="22"/>
    <x v="0"/>
    <x v="237"/>
    <x v="0"/>
    <x v="21"/>
    <x v="1"/>
  </r>
  <r>
    <x v="1145"/>
    <x v="0"/>
    <x v="0"/>
    <x v="0"/>
    <x v="1074"/>
    <x v="5"/>
    <x v="5"/>
    <x v="1"/>
    <x v="4"/>
    <x v="6"/>
    <x v="48"/>
    <x v="0"/>
    <x v="370"/>
    <x v="0"/>
    <x v="26"/>
    <x v="4"/>
  </r>
  <r>
    <x v="1146"/>
    <x v="0"/>
    <x v="0"/>
    <x v="0"/>
    <x v="7"/>
    <x v="4"/>
    <x v="0"/>
    <x v="2"/>
    <x v="1"/>
    <x v="5"/>
    <x v="10"/>
    <x v="0"/>
    <x v="465"/>
    <x v="2"/>
    <x v="40"/>
    <x v="4"/>
  </r>
  <r>
    <x v="1147"/>
    <x v="0"/>
    <x v="1"/>
    <x v="1"/>
    <x v="1075"/>
    <x v="2"/>
    <x v="4"/>
    <x v="3"/>
    <x v="0"/>
    <x v="11"/>
    <x v="8"/>
    <x v="3"/>
    <x v="547"/>
    <x v="3"/>
    <x v="9"/>
    <x v="3"/>
  </r>
  <r>
    <x v="1148"/>
    <x v="0"/>
    <x v="0"/>
    <x v="0"/>
    <x v="1076"/>
    <x v="6"/>
    <x v="3"/>
    <x v="3"/>
    <x v="3"/>
    <x v="2"/>
    <x v="15"/>
    <x v="0"/>
    <x v="239"/>
    <x v="2"/>
    <x v="13"/>
    <x v="0"/>
  </r>
  <r>
    <x v="1149"/>
    <x v="0"/>
    <x v="0"/>
    <x v="0"/>
    <x v="1077"/>
    <x v="0"/>
    <x v="0"/>
    <x v="1"/>
    <x v="3"/>
    <x v="3"/>
    <x v="30"/>
    <x v="0"/>
    <x v="665"/>
    <x v="3"/>
    <x v="41"/>
    <x v="3"/>
  </r>
  <r>
    <x v="1150"/>
    <x v="0"/>
    <x v="0"/>
    <x v="0"/>
    <x v="1078"/>
    <x v="4"/>
    <x v="2"/>
    <x v="1"/>
    <x v="3"/>
    <x v="9"/>
    <x v="1"/>
    <x v="0"/>
    <x v="216"/>
    <x v="4"/>
    <x v="7"/>
    <x v="0"/>
  </r>
  <r>
    <x v="1151"/>
    <x v="0"/>
    <x v="0"/>
    <x v="0"/>
    <x v="1079"/>
    <x v="3"/>
    <x v="1"/>
    <x v="0"/>
    <x v="1"/>
    <x v="8"/>
    <x v="37"/>
    <x v="0"/>
    <x v="562"/>
    <x v="0"/>
    <x v="37"/>
    <x v="2"/>
  </r>
  <r>
    <x v="1152"/>
    <x v="0"/>
    <x v="0"/>
    <x v="0"/>
    <x v="1080"/>
    <x v="3"/>
    <x v="3"/>
    <x v="2"/>
    <x v="0"/>
    <x v="8"/>
    <x v="43"/>
    <x v="0"/>
    <x v="97"/>
    <x v="2"/>
    <x v="26"/>
    <x v="0"/>
  </r>
  <r>
    <x v="1153"/>
    <x v="0"/>
    <x v="0"/>
    <x v="0"/>
    <x v="1081"/>
    <x v="7"/>
    <x v="0"/>
    <x v="2"/>
    <x v="0"/>
    <x v="7"/>
    <x v="16"/>
    <x v="0"/>
    <x v="271"/>
    <x v="3"/>
    <x v="33"/>
    <x v="0"/>
  </r>
  <r>
    <x v="1154"/>
    <x v="0"/>
    <x v="0"/>
    <x v="0"/>
    <x v="1082"/>
    <x v="1"/>
    <x v="2"/>
    <x v="3"/>
    <x v="0"/>
    <x v="4"/>
    <x v="21"/>
    <x v="0"/>
    <x v="427"/>
    <x v="3"/>
    <x v="36"/>
    <x v="0"/>
  </r>
  <r>
    <x v="1155"/>
    <x v="0"/>
    <x v="0"/>
    <x v="0"/>
    <x v="929"/>
    <x v="6"/>
    <x v="5"/>
    <x v="1"/>
    <x v="4"/>
    <x v="9"/>
    <x v="46"/>
    <x v="0"/>
    <x v="93"/>
    <x v="3"/>
    <x v="13"/>
    <x v="0"/>
  </r>
  <r>
    <x v="1156"/>
    <x v="0"/>
    <x v="0"/>
    <x v="0"/>
    <x v="1083"/>
    <x v="3"/>
    <x v="5"/>
    <x v="3"/>
    <x v="4"/>
    <x v="7"/>
    <x v="42"/>
    <x v="0"/>
    <x v="93"/>
    <x v="0"/>
    <x v="2"/>
    <x v="2"/>
  </r>
  <r>
    <x v="1157"/>
    <x v="0"/>
    <x v="0"/>
    <x v="0"/>
    <x v="1084"/>
    <x v="0"/>
    <x v="2"/>
    <x v="2"/>
    <x v="4"/>
    <x v="1"/>
    <x v="4"/>
    <x v="0"/>
    <x v="11"/>
    <x v="1"/>
    <x v="2"/>
    <x v="4"/>
  </r>
  <r>
    <x v="1158"/>
    <x v="0"/>
    <x v="1"/>
    <x v="3"/>
    <x v="381"/>
    <x v="5"/>
    <x v="1"/>
    <x v="0"/>
    <x v="1"/>
    <x v="10"/>
    <x v="8"/>
    <x v="1"/>
    <x v="666"/>
    <x v="1"/>
    <x v="9"/>
    <x v="0"/>
  </r>
  <r>
    <x v="1159"/>
    <x v="0"/>
    <x v="0"/>
    <x v="0"/>
    <x v="1085"/>
    <x v="5"/>
    <x v="0"/>
    <x v="3"/>
    <x v="4"/>
    <x v="3"/>
    <x v="14"/>
    <x v="0"/>
    <x v="27"/>
    <x v="1"/>
    <x v="8"/>
    <x v="4"/>
  </r>
  <r>
    <x v="1160"/>
    <x v="0"/>
    <x v="0"/>
    <x v="0"/>
    <x v="1086"/>
    <x v="1"/>
    <x v="4"/>
    <x v="2"/>
    <x v="0"/>
    <x v="3"/>
    <x v="25"/>
    <x v="0"/>
    <x v="667"/>
    <x v="1"/>
    <x v="0"/>
    <x v="3"/>
  </r>
  <r>
    <x v="1161"/>
    <x v="0"/>
    <x v="0"/>
    <x v="0"/>
    <x v="826"/>
    <x v="2"/>
    <x v="1"/>
    <x v="3"/>
    <x v="0"/>
    <x v="0"/>
    <x v="33"/>
    <x v="0"/>
    <x v="439"/>
    <x v="0"/>
    <x v="20"/>
    <x v="3"/>
  </r>
  <r>
    <x v="1162"/>
    <x v="0"/>
    <x v="0"/>
    <x v="0"/>
    <x v="1087"/>
    <x v="0"/>
    <x v="4"/>
    <x v="0"/>
    <x v="1"/>
    <x v="9"/>
    <x v="2"/>
    <x v="0"/>
    <x v="615"/>
    <x v="1"/>
    <x v="41"/>
    <x v="4"/>
  </r>
  <r>
    <x v="1163"/>
    <x v="0"/>
    <x v="0"/>
    <x v="0"/>
    <x v="1088"/>
    <x v="4"/>
    <x v="3"/>
    <x v="0"/>
    <x v="0"/>
    <x v="3"/>
    <x v="38"/>
    <x v="0"/>
    <x v="668"/>
    <x v="2"/>
    <x v="12"/>
    <x v="1"/>
  </r>
  <r>
    <x v="1164"/>
    <x v="0"/>
    <x v="0"/>
    <x v="0"/>
    <x v="1089"/>
    <x v="2"/>
    <x v="5"/>
    <x v="2"/>
    <x v="1"/>
    <x v="6"/>
    <x v="28"/>
    <x v="0"/>
    <x v="669"/>
    <x v="3"/>
    <x v="33"/>
    <x v="0"/>
  </r>
  <r>
    <x v="1165"/>
    <x v="0"/>
    <x v="0"/>
    <x v="0"/>
    <x v="1090"/>
    <x v="6"/>
    <x v="5"/>
    <x v="1"/>
    <x v="2"/>
    <x v="10"/>
    <x v="40"/>
    <x v="0"/>
    <x v="314"/>
    <x v="2"/>
    <x v="41"/>
    <x v="1"/>
  </r>
  <r>
    <x v="1166"/>
    <x v="0"/>
    <x v="0"/>
    <x v="0"/>
    <x v="1091"/>
    <x v="1"/>
    <x v="5"/>
    <x v="2"/>
    <x v="1"/>
    <x v="10"/>
    <x v="21"/>
    <x v="0"/>
    <x v="6"/>
    <x v="4"/>
    <x v="24"/>
    <x v="2"/>
  </r>
  <r>
    <x v="1167"/>
    <x v="0"/>
    <x v="0"/>
    <x v="0"/>
    <x v="1092"/>
    <x v="1"/>
    <x v="1"/>
    <x v="3"/>
    <x v="0"/>
    <x v="1"/>
    <x v="2"/>
    <x v="0"/>
    <x v="670"/>
    <x v="0"/>
    <x v="25"/>
    <x v="1"/>
  </r>
  <r>
    <x v="1168"/>
    <x v="0"/>
    <x v="0"/>
    <x v="0"/>
    <x v="833"/>
    <x v="2"/>
    <x v="2"/>
    <x v="0"/>
    <x v="4"/>
    <x v="6"/>
    <x v="45"/>
    <x v="0"/>
    <x v="488"/>
    <x v="2"/>
    <x v="5"/>
    <x v="3"/>
  </r>
  <r>
    <x v="1169"/>
    <x v="0"/>
    <x v="0"/>
    <x v="0"/>
    <x v="1093"/>
    <x v="0"/>
    <x v="5"/>
    <x v="2"/>
    <x v="0"/>
    <x v="9"/>
    <x v="39"/>
    <x v="0"/>
    <x v="343"/>
    <x v="0"/>
    <x v="11"/>
    <x v="1"/>
  </r>
  <r>
    <x v="1170"/>
    <x v="0"/>
    <x v="0"/>
    <x v="0"/>
    <x v="1094"/>
    <x v="4"/>
    <x v="5"/>
    <x v="2"/>
    <x v="3"/>
    <x v="10"/>
    <x v="1"/>
    <x v="0"/>
    <x v="671"/>
    <x v="4"/>
    <x v="23"/>
    <x v="0"/>
  </r>
  <r>
    <x v="1171"/>
    <x v="0"/>
    <x v="0"/>
    <x v="0"/>
    <x v="1095"/>
    <x v="1"/>
    <x v="2"/>
    <x v="3"/>
    <x v="2"/>
    <x v="0"/>
    <x v="38"/>
    <x v="0"/>
    <x v="433"/>
    <x v="3"/>
    <x v="0"/>
    <x v="3"/>
  </r>
  <r>
    <x v="1172"/>
    <x v="0"/>
    <x v="0"/>
    <x v="0"/>
    <x v="1096"/>
    <x v="6"/>
    <x v="3"/>
    <x v="2"/>
    <x v="0"/>
    <x v="11"/>
    <x v="24"/>
    <x v="0"/>
    <x v="356"/>
    <x v="3"/>
    <x v="33"/>
    <x v="4"/>
  </r>
  <r>
    <x v="1173"/>
    <x v="0"/>
    <x v="0"/>
    <x v="0"/>
    <x v="1097"/>
    <x v="7"/>
    <x v="1"/>
    <x v="0"/>
    <x v="4"/>
    <x v="6"/>
    <x v="36"/>
    <x v="0"/>
    <x v="590"/>
    <x v="4"/>
    <x v="35"/>
    <x v="2"/>
  </r>
  <r>
    <x v="1174"/>
    <x v="0"/>
    <x v="0"/>
    <x v="0"/>
    <x v="1098"/>
    <x v="6"/>
    <x v="0"/>
    <x v="2"/>
    <x v="2"/>
    <x v="11"/>
    <x v="7"/>
    <x v="0"/>
    <x v="573"/>
    <x v="2"/>
    <x v="15"/>
    <x v="1"/>
  </r>
  <r>
    <x v="1175"/>
    <x v="0"/>
    <x v="0"/>
    <x v="0"/>
    <x v="1099"/>
    <x v="7"/>
    <x v="5"/>
    <x v="1"/>
    <x v="4"/>
    <x v="0"/>
    <x v="48"/>
    <x v="0"/>
    <x v="672"/>
    <x v="3"/>
    <x v="38"/>
    <x v="0"/>
  </r>
  <r>
    <x v="1176"/>
    <x v="0"/>
    <x v="0"/>
    <x v="0"/>
    <x v="1100"/>
    <x v="5"/>
    <x v="4"/>
    <x v="2"/>
    <x v="3"/>
    <x v="0"/>
    <x v="21"/>
    <x v="0"/>
    <x v="260"/>
    <x v="2"/>
    <x v="29"/>
    <x v="3"/>
  </r>
  <r>
    <x v="1177"/>
    <x v="0"/>
    <x v="0"/>
    <x v="0"/>
    <x v="1101"/>
    <x v="6"/>
    <x v="5"/>
    <x v="2"/>
    <x v="0"/>
    <x v="8"/>
    <x v="9"/>
    <x v="0"/>
    <x v="673"/>
    <x v="0"/>
    <x v="15"/>
    <x v="2"/>
  </r>
  <r>
    <x v="1178"/>
    <x v="0"/>
    <x v="0"/>
    <x v="0"/>
    <x v="1102"/>
    <x v="5"/>
    <x v="0"/>
    <x v="1"/>
    <x v="3"/>
    <x v="7"/>
    <x v="39"/>
    <x v="0"/>
    <x v="674"/>
    <x v="3"/>
    <x v="35"/>
    <x v="0"/>
  </r>
  <r>
    <x v="1179"/>
    <x v="0"/>
    <x v="0"/>
    <x v="0"/>
    <x v="1103"/>
    <x v="6"/>
    <x v="4"/>
    <x v="3"/>
    <x v="1"/>
    <x v="2"/>
    <x v="9"/>
    <x v="0"/>
    <x v="675"/>
    <x v="3"/>
    <x v="8"/>
    <x v="3"/>
  </r>
  <r>
    <x v="1180"/>
    <x v="0"/>
    <x v="0"/>
    <x v="0"/>
    <x v="1104"/>
    <x v="3"/>
    <x v="5"/>
    <x v="1"/>
    <x v="3"/>
    <x v="3"/>
    <x v="12"/>
    <x v="0"/>
    <x v="628"/>
    <x v="4"/>
    <x v="38"/>
    <x v="0"/>
  </r>
  <r>
    <x v="1181"/>
    <x v="0"/>
    <x v="0"/>
    <x v="0"/>
    <x v="1105"/>
    <x v="0"/>
    <x v="2"/>
    <x v="1"/>
    <x v="3"/>
    <x v="0"/>
    <x v="15"/>
    <x v="0"/>
    <x v="193"/>
    <x v="4"/>
    <x v="16"/>
    <x v="3"/>
  </r>
  <r>
    <x v="1182"/>
    <x v="0"/>
    <x v="0"/>
    <x v="0"/>
    <x v="1106"/>
    <x v="5"/>
    <x v="2"/>
    <x v="1"/>
    <x v="2"/>
    <x v="9"/>
    <x v="47"/>
    <x v="0"/>
    <x v="346"/>
    <x v="3"/>
    <x v="2"/>
    <x v="4"/>
  </r>
  <r>
    <x v="1183"/>
    <x v="0"/>
    <x v="0"/>
    <x v="0"/>
    <x v="1107"/>
    <x v="7"/>
    <x v="0"/>
    <x v="0"/>
    <x v="4"/>
    <x v="6"/>
    <x v="46"/>
    <x v="0"/>
    <x v="464"/>
    <x v="4"/>
    <x v="3"/>
    <x v="0"/>
  </r>
  <r>
    <x v="1184"/>
    <x v="0"/>
    <x v="0"/>
    <x v="0"/>
    <x v="1108"/>
    <x v="2"/>
    <x v="1"/>
    <x v="3"/>
    <x v="3"/>
    <x v="11"/>
    <x v="16"/>
    <x v="0"/>
    <x v="487"/>
    <x v="0"/>
    <x v="11"/>
    <x v="2"/>
  </r>
  <r>
    <x v="1185"/>
    <x v="0"/>
    <x v="0"/>
    <x v="0"/>
    <x v="1109"/>
    <x v="3"/>
    <x v="5"/>
    <x v="1"/>
    <x v="1"/>
    <x v="0"/>
    <x v="5"/>
    <x v="0"/>
    <x v="112"/>
    <x v="3"/>
    <x v="16"/>
    <x v="1"/>
  </r>
  <r>
    <x v="1186"/>
    <x v="0"/>
    <x v="0"/>
    <x v="0"/>
    <x v="1110"/>
    <x v="0"/>
    <x v="2"/>
    <x v="0"/>
    <x v="4"/>
    <x v="7"/>
    <x v="4"/>
    <x v="0"/>
    <x v="676"/>
    <x v="2"/>
    <x v="26"/>
    <x v="4"/>
  </r>
  <r>
    <x v="1187"/>
    <x v="0"/>
    <x v="0"/>
    <x v="0"/>
    <x v="1111"/>
    <x v="2"/>
    <x v="1"/>
    <x v="3"/>
    <x v="1"/>
    <x v="3"/>
    <x v="2"/>
    <x v="0"/>
    <x v="515"/>
    <x v="2"/>
    <x v="3"/>
    <x v="2"/>
  </r>
  <r>
    <x v="1188"/>
    <x v="0"/>
    <x v="0"/>
    <x v="0"/>
    <x v="1112"/>
    <x v="1"/>
    <x v="4"/>
    <x v="1"/>
    <x v="3"/>
    <x v="3"/>
    <x v="25"/>
    <x v="0"/>
    <x v="194"/>
    <x v="0"/>
    <x v="33"/>
    <x v="3"/>
  </r>
  <r>
    <x v="1189"/>
    <x v="0"/>
    <x v="0"/>
    <x v="0"/>
    <x v="1113"/>
    <x v="1"/>
    <x v="0"/>
    <x v="3"/>
    <x v="4"/>
    <x v="6"/>
    <x v="43"/>
    <x v="0"/>
    <x v="677"/>
    <x v="0"/>
    <x v="34"/>
    <x v="1"/>
  </r>
  <r>
    <x v="1190"/>
    <x v="0"/>
    <x v="0"/>
    <x v="0"/>
    <x v="1114"/>
    <x v="6"/>
    <x v="2"/>
    <x v="1"/>
    <x v="3"/>
    <x v="7"/>
    <x v="46"/>
    <x v="0"/>
    <x v="446"/>
    <x v="2"/>
    <x v="5"/>
    <x v="1"/>
  </r>
  <r>
    <x v="1191"/>
    <x v="0"/>
    <x v="0"/>
    <x v="0"/>
    <x v="1115"/>
    <x v="6"/>
    <x v="3"/>
    <x v="0"/>
    <x v="3"/>
    <x v="3"/>
    <x v="1"/>
    <x v="0"/>
    <x v="678"/>
    <x v="1"/>
    <x v="28"/>
    <x v="1"/>
  </r>
  <r>
    <x v="1192"/>
    <x v="0"/>
    <x v="0"/>
    <x v="0"/>
    <x v="1116"/>
    <x v="4"/>
    <x v="3"/>
    <x v="1"/>
    <x v="4"/>
    <x v="6"/>
    <x v="20"/>
    <x v="0"/>
    <x v="603"/>
    <x v="0"/>
    <x v="37"/>
    <x v="2"/>
  </r>
  <r>
    <x v="1193"/>
    <x v="0"/>
    <x v="0"/>
    <x v="0"/>
    <x v="1117"/>
    <x v="2"/>
    <x v="5"/>
    <x v="0"/>
    <x v="0"/>
    <x v="0"/>
    <x v="0"/>
    <x v="0"/>
    <x v="679"/>
    <x v="1"/>
    <x v="37"/>
    <x v="3"/>
  </r>
  <r>
    <x v="1194"/>
    <x v="0"/>
    <x v="0"/>
    <x v="0"/>
    <x v="1118"/>
    <x v="3"/>
    <x v="2"/>
    <x v="3"/>
    <x v="3"/>
    <x v="10"/>
    <x v="34"/>
    <x v="0"/>
    <x v="614"/>
    <x v="0"/>
    <x v="36"/>
    <x v="3"/>
  </r>
  <r>
    <x v="1195"/>
    <x v="0"/>
    <x v="0"/>
    <x v="0"/>
    <x v="1119"/>
    <x v="6"/>
    <x v="3"/>
    <x v="3"/>
    <x v="0"/>
    <x v="6"/>
    <x v="3"/>
    <x v="0"/>
    <x v="270"/>
    <x v="4"/>
    <x v="14"/>
    <x v="2"/>
  </r>
  <r>
    <x v="1196"/>
    <x v="0"/>
    <x v="0"/>
    <x v="0"/>
    <x v="1120"/>
    <x v="1"/>
    <x v="3"/>
    <x v="2"/>
    <x v="0"/>
    <x v="6"/>
    <x v="43"/>
    <x v="0"/>
    <x v="254"/>
    <x v="2"/>
    <x v="1"/>
    <x v="4"/>
  </r>
  <r>
    <x v="1197"/>
    <x v="0"/>
    <x v="0"/>
    <x v="0"/>
    <x v="1121"/>
    <x v="6"/>
    <x v="4"/>
    <x v="0"/>
    <x v="0"/>
    <x v="8"/>
    <x v="12"/>
    <x v="0"/>
    <x v="680"/>
    <x v="0"/>
    <x v="30"/>
    <x v="4"/>
  </r>
  <r>
    <x v="1198"/>
    <x v="0"/>
    <x v="0"/>
    <x v="0"/>
    <x v="1122"/>
    <x v="7"/>
    <x v="4"/>
    <x v="2"/>
    <x v="2"/>
    <x v="1"/>
    <x v="7"/>
    <x v="0"/>
    <x v="678"/>
    <x v="0"/>
    <x v="3"/>
    <x v="2"/>
  </r>
  <r>
    <x v="1199"/>
    <x v="0"/>
    <x v="0"/>
    <x v="0"/>
    <x v="1123"/>
    <x v="1"/>
    <x v="4"/>
    <x v="2"/>
    <x v="0"/>
    <x v="11"/>
    <x v="17"/>
    <x v="0"/>
    <x v="353"/>
    <x v="2"/>
    <x v="17"/>
    <x v="1"/>
  </r>
  <r>
    <x v="1200"/>
    <x v="0"/>
    <x v="0"/>
    <x v="0"/>
    <x v="1124"/>
    <x v="3"/>
    <x v="4"/>
    <x v="0"/>
    <x v="3"/>
    <x v="3"/>
    <x v="31"/>
    <x v="0"/>
    <x v="238"/>
    <x v="3"/>
    <x v="3"/>
    <x v="1"/>
  </r>
  <r>
    <x v="1201"/>
    <x v="0"/>
    <x v="0"/>
    <x v="0"/>
    <x v="1125"/>
    <x v="0"/>
    <x v="0"/>
    <x v="1"/>
    <x v="3"/>
    <x v="3"/>
    <x v="42"/>
    <x v="0"/>
    <x v="499"/>
    <x v="4"/>
    <x v="21"/>
    <x v="2"/>
  </r>
  <r>
    <x v="1202"/>
    <x v="0"/>
    <x v="0"/>
    <x v="0"/>
    <x v="1126"/>
    <x v="6"/>
    <x v="5"/>
    <x v="1"/>
    <x v="3"/>
    <x v="6"/>
    <x v="35"/>
    <x v="0"/>
    <x v="85"/>
    <x v="4"/>
    <x v="11"/>
    <x v="2"/>
  </r>
  <r>
    <x v="1203"/>
    <x v="0"/>
    <x v="0"/>
    <x v="0"/>
    <x v="1127"/>
    <x v="7"/>
    <x v="1"/>
    <x v="1"/>
    <x v="4"/>
    <x v="7"/>
    <x v="20"/>
    <x v="0"/>
    <x v="454"/>
    <x v="2"/>
    <x v="7"/>
    <x v="2"/>
  </r>
  <r>
    <x v="1204"/>
    <x v="0"/>
    <x v="0"/>
    <x v="0"/>
    <x v="1128"/>
    <x v="4"/>
    <x v="3"/>
    <x v="3"/>
    <x v="2"/>
    <x v="3"/>
    <x v="41"/>
    <x v="0"/>
    <x v="681"/>
    <x v="0"/>
    <x v="41"/>
    <x v="3"/>
  </r>
  <r>
    <x v="1205"/>
    <x v="0"/>
    <x v="0"/>
    <x v="0"/>
    <x v="1129"/>
    <x v="6"/>
    <x v="5"/>
    <x v="3"/>
    <x v="1"/>
    <x v="2"/>
    <x v="1"/>
    <x v="0"/>
    <x v="682"/>
    <x v="4"/>
    <x v="25"/>
    <x v="3"/>
  </r>
  <r>
    <x v="1206"/>
    <x v="0"/>
    <x v="0"/>
    <x v="0"/>
    <x v="1130"/>
    <x v="1"/>
    <x v="3"/>
    <x v="2"/>
    <x v="1"/>
    <x v="0"/>
    <x v="41"/>
    <x v="0"/>
    <x v="197"/>
    <x v="4"/>
    <x v="19"/>
    <x v="1"/>
  </r>
  <r>
    <x v="1207"/>
    <x v="0"/>
    <x v="0"/>
    <x v="0"/>
    <x v="1131"/>
    <x v="3"/>
    <x v="2"/>
    <x v="0"/>
    <x v="4"/>
    <x v="10"/>
    <x v="44"/>
    <x v="0"/>
    <x v="683"/>
    <x v="4"/>
    <x v="10"/>
    <x v="4"/>
  </r>
  <r>
    <x v="1208"/>
    <x v="0"/>
    <x v="0"/>
    <x v="0"/>
    <x v="1132"/>
    <x v="5"/>
    <x v="1"/>
    <x v="1"/>
    <x v="4"/>
    <x v="2"/>
    <x v="20"/>
    <x v="0"/>
    <x v="684"/>
    <x v="2"/>
    <x v="17"/>
    <x v="0"/>
  </r>
  <r>
    <x v="1209"/>
    <x v="0"/>
    <x v="0"/>
    <x v="0"/>
    <x v="1133"/>
    <x v="4"/>
    <x v="4"/>
    <x v="1"/>
    <x v="3"/>
    <x v="6"/>
    <x v="16"/>
    <x v="0"/>
    <x v="441"/>
    <x v="4"/>
    <x v="25"/>
    <x v="2"/>
  </r>
  <r>
    <x v="1210"/>
    <x v="0"/>
    <x v="0"/>
    <x v="0"/>
    <x v="1134"/>
    <x v="4"/>
    <x v="4"/>
    <x v="0"/>
    <x v="0"/>
    <x v="9"/>
    <x v="0"/>
    <x v="0"/>
    <x v="685"/>
    <x v="4"/>
    <x v="13"/>
    <x v="1"/>
  </r>
  <r>
    <x v="1211"/>
    <x v="0"/>
    <x v="0"/>
    <x v="0"/>
    <x v="1135"/>
    <x v="6"/>
    <x v="0"/>
    <x v="3"/>
    <x v="1"/>
    <x v="8"/>
    <x v="25"/>
    <x v="0"/>
    <x v="293"/>
    <x v="2"/>
    <x v="20"/>
    <x v="2"/>
  </r>
  <r>
    <x v="1212"/>
    <x v="0"/>
    <x v="1"/>
    <x v="3"/>
    <x v="1136"/>
    <x v="1"/>
    <x v="2"/>
    <x v="1"/>
    <x v="3"/>
    <x v="6"/>
    <x v="8"/>
    <x v="1"/>
    <x v="665"/>
    <x v="3"/>
    <x v="9"/>
    <x v="4"/>
  </r>
  <r>
    <x v="1213"/>
    <x v="0"/>
    <x v="0"/>
    <x v="0"/>
    <x v="1137"/>
    <x v="1"/>
    <x v="5"/>
    <x v="2"/>
    <x v="0"/>
    <x v="10"/>
    <x v="9"/>
    <x v="0"/>
    <x v="405"/>
    <x v="3"/>
    <x v="26"/>
    <x v="2"/>
  </r>
  <r>
    <x v="1214"/>
    <x v="0"/>
    <x v="0"/>
    <x v="0"/>
    <x v="1138"/>
    <x v="6"/>
    <x v="2"/>
    <x v="0"/>
    <x v="0"/>
    <x v="3"/>
    <x v="32"/>
    <x v="0"/>
    <x v="226"/>
    <x v="1"/>
    <x v="40"/>
    <x v="2"/>
  </r>
  <r>
    <x v="1215"/>
    <x v="0"/>
    <x v="0"/>
    <x v="0"/>
    <x v="1139"/>
    <x v="0"/>
    <x v="2"/>
    <x v="2"/>
    <x v="2"/>
    <x v="9"/>
    <x v="10"/>
    <x v="0"/>
    <x v="686"/>
    <x v="2"/>
    <x v="17"/>
    <x v="1"/>
  </r>
  <r>
    <x v="1216"/>
    <x v="0"/>
    <x v="1"/>
    <x v="1"/>
    <x v="1140"/>
    <x v="2"/>
    <x v="2"/>
    <x v="2"/>
    <x v="4"/>
    <x v="1"/>
    <x v="8"/>
    <x v="2"/>
    <x v="659"/>
    <x v="2"/>
    <x v="9"/>
    <x v="4"/>
  </r>
  <r>
    <x v="1217"/>
    <x v="0"/>
    <x v="0"/>
    <x v="0"/>
    <x v="1141"/>
    <x v="6"/>
    <x v="3"/>
    <x v="2"/>
    <x v="1"/>
    <x v="7"/>
    <x v="13"/>
    <x v="0"/>
    <x v="99"/>
    <x v="3"/>
    <x v="23"/>
    <x v="1"/>
  </r>
  <r>
    <x v="1218"/>
    <x v="0"/>
    <x v="0"/>
    <x v="0"/>
    <x v="1142"/>
    <x v="5"/>
    <x v="2"/>
    <x v="2"/>
    <x v="4"/>
    <x v="5"/>
    <x v="34"/>
    <x v="0"/>
    <x v="687"/>
    <x v="4"/>
    <x v="25"/>
    <x v="1"/>
  </r>
  <r>
    <x v="1219"/>
    <x v="0"/>
    <x v="0"/>
    <x v="0"/>
    <x v="1143"/>
    <x v="6"/>
    <x v="0"/>
    <x v="3"/>
    <x v="4"/>
    <x v="4"/>
    <x v="12"/>
    <x v="0"/>
    <x v="551"/>
    <x v="2"/>
    <x v="19"/>
    <x v="3"/>
  </r>
  <r>
    <x v="1220"/>
    <x v="0"/>
    <x v="0"/>
    <x v="0"/>
    <x v="1144"/>
    <x v="2"/>
    <x v="3"/>
    <x v="0"/>
    <x v="2"/>
    <x v="1"/>
    <x v="39"/>
    <x v="0"/>
    <x v="464"/>
    <x v="0"/>
    <x v="13"/>
    <x v="0"/>
  </r>
  <r>
    <x v="1221"/>
    <x v="0"/>
    <x v="0"/>
    <x v="0"/>
    <x v="1145"/>
    <x v="5"/>
    <x v="0"/>
    <x v="3"/>
    <x v="4"/>
    <x v="3"/>
    <x v="6"/>
    <x v="0"/>
    <x v="458"/>
    <x v="1"/>
    <x v="35"/>
    <x v="0"/>
  </r>
  <r>
    <x v="1222"/>
    <x v="0"/>
    <x v="0"/>
    <x v="0"/>
    <x v="1146"/>
    <x v="6"/>
    <x v="0"/>
    <x v="1"/>
    <x v="0"/>
    <x v="0"/>
    <x v="31"/>
    <x v="0"/>
    <x v="395"/>
    <x v="0"/>
    <x v="16"/>
    <x v="0"/>
  </r>
  <r>
    <x v="1223"/>
    <x v="0"/>
    <x v="0"/>
    <x v="0"/>
    <x v="331"/>
    <x v="4"/>
    <x v="5"/>
    <x v="3"/>
    <x v="4"/>
    <x v="5"/>
    <x v="32"/>
    <x v="0"/>
    <x v="187"/>
    <x v="2"/>
    <x v="21"/>
    <x v="2"/>
  </r>
  <r>
    <x v="1224"/>
    <x v="0"/>
    <x v="0"/>
    <x v="0"/>
    <x v="1147"/>
    <x v="7"/>
    <x v="1"/>
    <x v="0"/>
    <x v="4"/>
    <x v="9"/>
    <x v="46"/>
    <x v="0"/>
    <x v="536"/>
    <x v="4"/>
    <x v="18"/>
    <x v="4"/>
  </r>
  <r>
    <x v="1225"/>
    <x v="0"/>
    <x v="0"/>
    <x v="0"/>
    <x v="1148"/>
    <x v="2"/>
    <x v="3"/>
    <x v="2"/>
    <x v="1"/>
    <x v="4"/>
    <x v="41"/>
    <x v="0"/>
    <x v="688"/>
    <x v="2"/>
    <x v="41"/>
    <x v="3"/>
  </r>
  <r>
    <x v="1226"/>
    <x v="0"/>
    <x v="0"/>
    <x v="0"/>
    <x v="220"/>
    <x v="5"/>
    <x v="5"/>
    <x v="1"/>
    <x v="3"/>
    <x v="3"/>
    <x v="13"/>
    <x v="0"/>
    <x v="102"/>
    <x v="4"/>
    <x v="1"/>
    <x v="4"/>
  </r>
  <r>
    <x v="1227"/>
    <x v="0"/>
    <x v="0"/>
    <x v="0"/>
    <x v="1149"/>
    <x v="0"/>
    <x v="4"/>
    <x v="0"/>
    <x v="0"/>
    <x v="9"/>
    <x v="43"/>
    <x v="0"/>
    <x v="462"/>
    <x v="3"/>
    <x v="22"/>
    <x v="3"/>
  </r>
  <r>
    <x v="1228"/>
    <x v="0"/>
    <x v="0"/>
    <x v="0"/>
    <x v="1150"/>
    <x v="6"/>
    <x v="1"/>
    <x v="2"/>
    <x v="0"/>
    <x v="6"/>
    <x v="38"/>
    <x v="0"/>
    <x v="381"/>
    <x v="1"/>
    <x v="29"/>
    <x v="3"/>
  </r>
  <r>
    <x v="1229"/>
    <x v="0"/>
    <x v="0"/>
    <x v="0"/>
    <x v="1151"/>
    <x v="7"/>
    <x v="0"/>
    <x v="1"/>
    <x v="2"/>
    <x v="11"/>
    <x v="5"/>
    <x v="0"/>
    <x v="222"/>
    <x v="0"/>
    <x v="24"/>
    <x v="0"/>
  </r>
  <r>
    <x v="1230"/>
    <x v="0"/>
    <x v="0"/>
    <x v="0"/>
    <x v="1152"/>
    <x v="4"/>
    <x v="3"/>
    <x v="1"/>
    <x v="2"/>
    <x v="3"/>
    <x v="44"/>
    <x v="0"/>
    <x v="273"/>
    <x v="4"/>
    <x v="33"/>
    <x v="2"/>
  </r>
  <r>
    <x v="1231"/>
    <x v="0"/>
    <x v="0"/>
    <x v="0"/>
    <x v="1153"/>
    <x v="3"/>
    <x v="1"/>
    <x v="3"/>
    <x v="1"/>
    <x v="10"/>
    <x v="33"/>
    <x v="0"/>
    <x v="92"/>
    <x v="1"/>
    <x v="22"/>
    <x v="1"/>
  </r>
  <r>
    <x v="1232"/>
    <x v="0"/>
    <x v="0"/>
    <x v="0"/>
    <x v="1154"/>
    <x v="2"/>
    <x v="0"/>
    <x v="2"/>
    <x v="2"/>
    <x v="5"/>
    <x v="30"/>
    <x v="0"/>
    <x v="299"/>
    <x v="1"/>
    <x v="19"/>
    <x v="2"/>
  </r>
  <r>
    <x v="1233"/>
    <x v="0"/>
    <x v="0"/>
    <x v="0"/>
    <x v="1064"/>
    <x v="2"/>
    <x v="3"/>
    <x v="2"/>
    <x v="4"/>
    <x v="0"/>
    <x v="23"/>
    <x v="0"/>
    <x v="197"/>
    <x v="2"/>
    <x v="28"/>
    <x v="3"/>
  </r>
  <r>
    <x v="1234"/>
    <x v="0"/>
    <x v="0"/>
    <x v="0"/>
    <x v="1155"/>
    <x v="7"/>
    <x v="2"/>
    <x v="2"/>
    <x v="4"/>
    <x v="4"/>
    <x v="20"/>
    <x v="0"/>
    <x v="317"/>
    <x v="1"/>
    <x v="41"/>
    <x v="4"/>
  </r>
  <r>
    <x v="1235"/>
    <x v="0"/>
    <x v="1"/>
    <x v="2"/>
    <x v="1156"/>
    <x v="0"/>
    <x v="3"/>
    <x v="0"/>
    <x v="2"/>
    <x v="4"/>
    <x v="8"/>
    <x v="0"/>
    <x v="307"/>
    <x v="0"/>
    <x v="9"/>
    <x v="3"/>
  </r>
  <r>
    <x v="1236"/>
    <x v="0"/>
    <x v="0"/>
    <x v="0"/>
    <x v="1157"/>
    <x v="4"/>
    <x v="4"/>
    <x v="3"/>
    <x v="2"/>
    <x v="5"/>
    <x v="13"/>
    <x v="0"/>
    <x v="223"/>
    <x v="2"/>
    <x v="32"/>
    <x v="2"/>
  </r>
  <r>
    <x v="1237"/>
    <x v="0"/>
    <x v="0"/>
    <x v="0"/>
    <x v="1158"/>
    <x v="2"/>
    <x v="0"/>
    <x v="0"/>
    <x v="1"/>
    <x v="3"/>
    <x v="28"/>
    <x v="0"/>
    <x v="629"/>
    <x v="0"/>
    <x v="11"/>
    <x v="1"/>
  </r>
  <r>
    <x v="1238"/>
    <x v="0"/>
    <x v="0"/>
    <x v="0"/>
    <x v="1159"/>
    <x v="7"/>
    <x v="3"/>
    <x v="2"/>
    <x v="2"/>
    <x v="11"/>
    <x v="32"/>
    <x v="0"/>
    <x v="324"/>
    <x v="1"/>
    <x v="18"/>
    <x v="2"/>
  </r>
  <r>
    <x v="1239"/>
    <x v="0"/>
    <x v="0"/>
    <x v="0"/>
    <x v="1160"/>
    <x v="1"/>
    <x v="5"/>
    <x v="3"/>
    <x v="4"/>
    <x v="8"/>
    <x v="31"/>
    <x v="0"/>
    <x v="481"/>
    <x v="0"/>
    <x v="36"/>
    <x v="3"/>
  </r>
  <r>
    <x v="1240"/>
    <x v="0"/>
    <x v="0"/>
    <x v="0"/>
    <x v="1161"/>
    <x v="7"/>
    <x v="1"/>
    <x v="2"/>
    <x v="0"/>
    <x v="2"/>
    <x v="13"/>
    <x v="0"/>
    <x v="675"/>
    <x v="3"/>
    <x v="17"/>
    <x v="4"/>
  </r>
  <r>
    <x v="1241"/>
    <x v="0"/>
    <x v="0"/>
    <x v="0"/>
    <x v="1162"/>
    <x v="2"/>
    <x v="0"/>
    <x v="0"/>
    <x v="3"/>
    <x v="10"/>
    <x v="19"/>
    <x v="0"/>
    <x v="689"/>
    <x v="0"/>
    <x v="1"/>
    <x v="4"/>
  </r>
  <r>
    <x v="1242"/>
    <x v="0"/>
    <x v="1"/>
    <x v="1"/>
    <x v="1163"/>
    <x v="7"/>
    <x v="0"/>
    <x v="3"/>
    <x v="3"/>
    <x v="6"/>
    <x v="8"/>
    <x v="3"/>
    <x v="519"/>
    <x v="3"/>
    <x v="9"/>
    <x v="0"/>
  </r>
  <r>
    <x v="1243"/>
    <x v="0"/>
    <x v="0"/>
    <x v="0"/>
    <x v="1164"/>
    <x v="6"/>
    <x v="5"/>
    <x v="2"/>
    <x v="2"/>
    <x v="3"/>
    <x v="5"/>
    <x v="0"/>
    <x v="690"/>
    <x v="2"/>
    <x v="26"/>
    <x v="0"/>
  </r>
  <r>
    <x v="1244"/>
    <x v="0"/>
    <x v="0"/>
    <x v="0"/>
    <x v="1165"/>
    <x v="5"/>
    <x v="5"/>
    <x v="0"/>
    <x v="1"/>
    <x v="6"/>
    <x v="42"/>
    <x v="0"/>
    <x v="541"/>
    <x v="1"/>
    <x v="23"/>
    <x v="4"/>
  </r>
  <r>
    <x v="1245"/>
    <x v="0"/>
    <x v="0"/>
    <x v="0"/>
    <x v="460"/>
    <x v="4"/>
    <x v="1"/>
    <x v="1"/>
    <x v="1"/>
    <x v="8"/>
    <x v="6"/>
    <x v="0"/>
    <x v="456"/>
    <x v="1"/>
    <x v="12"/>
    <x v="2"/>
  </r>
  <r>
    <x v="1246"/>
    <x v="0"/>
    <x v="0"/>
    <x v="0"/>
    <x v="1166"/>
    <x v="5"/>
    <x v="1"/>
    <x v="1"/>
    <x v="0"/>
    <x v="0"/>
    <x v="48"/>
    <x v="0"/>
    <x v="527"/>
    <x v="1"/>
    <x v="36"/>
    <x v="2"/>
  </r>
  <r>
    <x v="1247"/>
    <x v="0"/>
    <x v="0"/>
    <x v="0"/>
    <x v="1167"/>
    <x v="2"/>
    <x v="0"/>
    <x v="2"/>
    <x v="4"/>
    <x v="9"/>
    <x v="13"/>
    <x v="0"/>
    <x v="672"/>
    <x v="3"/>
    <x v="21"/>
    <x v="4"/>
  </r>
  <r>
    <x v="1248"/>
    <x v="0"/>
    <x v="0"/>
    <x v="0"/>
    <x v="1168"/>
    <x v="3"/>
    <x v="0"/>
    <x v="1"/>
    <x v="2"/>
    <x v="4"/>
    <x v="20"/>
    <x v="0"/>
    <x v="630"/>
    <x v="0"/>
    <x v="15"/>
    <x v="2"/>
  </r>
  <r>
    <x v="1249"/>
    <x v="0"/>
    <x v="0"/>
    <x v="0"/>
    <x v="1169"/>
    <x v="6"/>
    <x v="5"/>
    <x v="0"/>
    <x v="1"/>
    <x v="8"/>
    <x v="0"/>
    <x v="0"/>
    <x v="191"/>
    <x v="2"/>
    <x v="35"/>
    <x v="0"/>
  </r>
  <r>
    <x v="1250"/>
    <x v="0"/>
    <x v="0"/>
    <x v="0"/>
    <x v="1170"/>
    <x v="1"/>
    <x v="1"/>
    <x v="2"/>
    <x v="2"/>
    <x v="10"/>
    <x v="44"/>
    <x v="0"/>
    <x v="395"/>
    <x v="3"/>
    <x v="8"/>
    <x v="1"/>
  </r>
  <r>
    <x v="1251"/>
    <x v="0"/>
    <x v="0"/>
    <x v="0"/>
    <x v="1171"/>
    <x v="4"/>
    <x v="4"/>
    <x v="1"/>
    <x v="0"/>
    <x v="2"/>
    <x v="10"/>
    <x v="0"/>
    <x v="691"/>
    <x v="2"/>
    <x v="19"/>
    <x v="4"/>
  </r>
  <r>
    <x v="1252"/>
    <x v="0"/>
    <x v="0"/>
    <x v="0"/>
    <x v="1172"/>
    <x v="4"/>
    <x v="2"/>
    <x v="3"/>
    <x v="1"/>
    <x v="10"/>
    <x v="16"/>
    <x v="0"/>
    <x v="268"/>
    <x v="2"/>
    <x v="39"/>
    <x v="4"/>
  </r>
  <r>
    <x v="1253"/>
    <x v="0"/>
    <x v="0"/>
    <x v="0"/>
    <x v="1173"/>
    <x v="1"/>
    <x v="5"/>
    <x v="2"/>
    <x v="2"/>
    <x v="5"/>
    <x v="7"/>
    <x v="0"/>
    <x v="454"/>
    <x v="0"/>
    <x v="28"/>
    <x v="3"/>
  </r>
  <r>
    <x v="1254"/>
    <x v="0"/>
    <x v="0"/>
    <x v="0"/>
    <x v="1174"/>
    <x v="1"/>
    <x v="5"/>
    <x v="3"/>
    <x v="0"/>
    <x v="11"/>
    <x v="20"/>
    <x v="0"/>
    <x v="692"/>
    <x v="0"/>
    <x v="30"/>
    <x v="2"/>
  </r>
  <r>
    <x v="1255"/>
    <x v="0"/>
    <x v="0"/>
    <x v="0"/>
    <x v="1175"/>
    <x v="2"/>
    <x v="3"/>
    <x v="3"/>
    <x v="4"/>
    <x v="1"/>
    <x v="33"/>
    <x v="0"/>
    <x v="693"/>
    <x v="1"/>
    <x v="32"/>
    <x v="1"/>
  </r>
  <r>
    <x v="1256"/>
    <x v="0"/>
    <x v="0"/>
    <x v="0"/>
    <x v="424"/>
    <x v="7"/>
    <x v="0"/>
    <x v="0"/>
    <x v="0"/>
    <x v="0"/>
    <x v="0"/>
    <x v="0"/>
    <x v="212"/>
    <x v="2"/>
    <x v="35"/>
    <x v="2"/>
  </r>
  <r>
    <x v="1257"/>
    <x v="0"/>
    <x v="0"/>
    <x v="0"/>
    <x v="1176"/>
    <x v="4"/>
    <x v="3"/>
    <x v="2"/>
    <x v="2"/>
    <x v="1"/>
    <x v="29"/>
    <x v="0"/>
    <x v="380"/>
    <x v="0"/>
    <x v="21"/>
    <x v="4"/>
  </r>
  <r>
    <x v="1258"/>
    <x v="0"/>
    <x v="0"/>
    <x v="0"/>
    <x v="1177"/>
    <x v="7"/>
    <x v="5"/>
    <x v="0"/>
    <x v="3"/>
    <x v="7"/>
    <x v="25"/>
    <x v="0"/>
    <x v="694"/>
    <x v="4"/>
    <x v="8"/>
    <x v="4"/>
  </r>
  <r>
    <x v="1259"/>
    <x v="0"/>
    <x v="0"/>
    <x v="0"/>
    <x v="1178"/>
    <x v="6"/>
    <x v="1"/>
    <x v="2"/>
    <x v="4"/>
    <x v="9"/>
    <x v="23"/>
    <x v="0"/>
    <x v="160"/>
    <x v="0"/>
    <x v="36"/>
    <x v="4"/>
  </r>
  <r>
    <x v="1260"/>
    <x v="0"/>
    <x v="0"/>
    <x v="0"/>
    <x v="938"/>
    <x v="3"/>
    <x v="5"/>
    <x v="1"/>
    <x v="0"/>
    <x v="9"/>
    <x v="48"/>
    <x v="0"/>
    <x v="257"/>
    <x v="2"/>
    <x v="15"/>
    <x v="0"/>
  </r>
  <r>
    <x v="1261"/>
    <x v="0"/>
    <x v="0"/>
    <x v="0"/>
    <x v="1179"/>
    <x v="0"/>
    <x v="3"/>
    <x v="3"/>
    <x v="4"/>
    <x v="10"/>
    <x v="20"/>
    <x v="0"/>
    <x v="556"/>
    <x v="3"/>
    <x v="33"/>
    <x v="4"/>
  </r>
  <r>
    <x v="1262"/>
    <x v="0"/>
    <x v="0"/>
    <x v="0"/>
    <x v="1180"/>
    <x v="1"/>
    <x v="2"/>
    <x v="2"/>
    <x v="4"/>
    <x v="6"/>
    <x v="40"/>
    <x v="0"/>
    <x v="630"/>
    <x v="1"/>
    <x v="18"/>
    <x v="3"/>
  </r>
  <r>
    <x v="1263"/>
    <x v="0"/>
    <x v="0"/>
    <x v="0"/>
    <x v="1181"/>
    <x v="7"/>
    <x v="4"/>
    <x v="1"/>
    <x v="1"/>
    <x v="8"/>
    <x v="44"/>
    <x v="0"/>
    <x v="695"/>
    <x v="3"/>
    <x v="34"/>
    <x v="1"/>
  </r>
  <r>
    <x v="1264"/>
    <x v="0"/>
    <x v="0"/>
    <x v="0"/>
    <x v="1182"/>
    <x v="2"/>
    <x v="5"/>
    <x v="0"/>
    <x v="4"/>
    <x v="8"/>
    <x v="48"/>
    <x v="0"/>
    <x v="634"/>
    <x v="4"/>
    <x v="22"/>
    <x v="1"/>
  </r>
  <r>
    <x v="1265"/>
    <x v="0"/>
    <x v="0"/>
    <x v="0"/>
    <x v="1183"/>
    <x v="7"/>
    <x v="0"/>
    <x v="0"/>
    <x v="2"/>
    <x v="10"/>
    <x v="21"/>
    <x v="0"/>
    <x v="581"/>
    <x v="2"/>
    <x v="30"/>
    <x v="4"/>
  </r>
  <r>
    <x v="1266"/>
    <x v="0"/>
    <x v="0"/>
    <x v="0"/>
    <x v="38"/>
    <x v="0"/>
    <x v="4"/>
    <x v="0"/>
    <x v="0"/>
    <x v="5"/>
    <x v="41"/>
    <x v="0"/>
    <x v="43"/>
    <x v="1"/>
    <x v="14"/>
    <x v="0"/>
  </r>
  <r>
    <x v="1267"/>
    <x v="0"/>
    <x v="0"/>
    <x v="0"/>
    <x v="1184"/>
    <x v="5"/>
    <x v="4"/>
    <x v="2"/>
    <x v="0"/>
    <x v="4"/>
    <x v="30"/>
    <x v="0"/>
    <x v="413"/>
    <x v="2"/>
    <x v="2"/>
    <x v="2"/>
  </r>
  <r>
    <x v="1268"/>
    <x v="0"/>
    <x v="0"/>
    <x v="0"/>
    <x v="1185"/>
    <x v="5"/>
    <x v="0"/>
    <x v="3"/>
    <x v="3"/>
    <x v="7"/>
    <x v="41"/>
    <x v="0"/>
    <x v="170"/>
    <x v="3"/>
    <x v="13"/>
    <x v="3"/>
  </r>
  <r>
    <x v="1269"/>
    <x v="0"/>
    <x v="0"/>
    <x v="0"/>
    <x v="1186"/>
    <x v="1"/>
    <x v="5"/>
    <x v="3"/>
    <x v="0"/>
    <x v="9"/>
    <x v="10"/>
    <x v="0"/>
    <x v="318"/>
    <x v="2"/>
    <x v="7"/>
    <x v="0"/>
  </r>
  <r>
    <x v="1270"/>
    <x v="0"/>
    <x v="0"/>
    <x v="0"/>
    <x v="1187"/>
    <x v="2"/>
    <x v="5"/>
    <x v="0"/>
    <x v="4"/>
    <x v="10"/>
    <x v="48"/>
    <x v="0"/>
    <x v="696"/>
    <x v="4"/>
    <x v="25"/>
    <x v="0"/>
  </r>
  <r>
    <x v="1271"/>
    <x v="0"/>
    <x v="0"/>
    <x v="0"/>
    <x v="1188"/>
    <x v="3"/>
    <x v="4"/>
    <x v="1"/>
    <x v="1"/>
    <x v="1"/>
    <x v="14"/>
    <x v="0"/>
    <x v="268"/>
    <x v="4"/>
    <x v="24"/>
    <x v="1"/>
  </r>
  <r>
    <x v="1272"/>
    <x v="0"/>
    <x v="1"/>
    <x v="2"/>
    <x v="1189"/>
    <x v="2"/>
    <x v="3"/>
    <x v="1"/>
    <x v="1"/>
    <x v="7"/>
    <x v="8"/>
    <x v="0"/>
    <x v="391"/>
    <x v="2"/>
    <x v="9"/>
    <x v="2"/>
  </r>
  <r>
    <x v="1273"/>
    <x v="0"/>
    <x v="0"/>
    <x v="0"/>
    <x v="1190"/>
    <x v="6"/>
    <x v="1"/>
    <x v="1"/>
    <x v="4"/>
    <x v="6"/>
    <x v="40"/>
    <x v="0"/>
    <x v="123"/>
    <x v="1"/>
    <x v="11"/>
    <x v="4"/>
  </r>
  <r>
    <x v="1274"/>
    <x v="0"/>
    <x v="1"/>
    <x v="1"/>
    <x v="1191"/>
    <x v="5"/>
    <x v="1"/>
    <x v="0"/>
    <x v="2"/>
    <x v="3"/>
    <x v="8"/>
    <x v="0"/>
    <x v="342"/>
    <x v="3"/>
    <x v="9"/>
    <x v="0"/>
  </r>
  <r>
    <x v="1275"/>
    <x v="0"/>
    <x v="1"/>
    <x v="2"/>
    <x v="1192"/>
    <x v="5"/>
    <x v="1"/>
    <x v="0"/>
    <x v="0"/>
    <x v="6"/>
    <x v="8"/>
    <x v="0"/>
    <x v="511"/>
    <x v="2"/>
    <x v="9"/>
    <x v="3"/>
  </r>
  <r>
    <x v="1276"/>
    <x v="0"/>
    <x v="0"/>
    <x v="0"/>
    <x v="1193"/>
    <x v="4"/>
    <x v="5"/>
    <x v="1"/>
    <x v="1"/>
    <x v="1"/>
    <x v="17"/>
    <x v="0"/>
    <x v="541"/>
    <x v="4"/>
    <x v="6"/>
    <x v="0"/>
  </r>
  <r>
    <x v="1277"/>
    <x v="0"/>
    <x v="0"/>
    <x v="0"/>
    <x v="1194"/>
    <x v="5"/>
    <x v="2"/>
    <x v="1"/>
    <x v="2"/>
    <x v="6"/>
    <x v="6"/>
    <x v="0"/>
    <x v="697"/>
    <x v="0"/>
    <x v="28"/>
    <x v="2"/>
  </r>
  <r>
    <x v="1278"/>
    <x v="0"/>
    <x v="0"/>
    <x v="0"/>
    <x v="1195"/>
    <x v="6"/>
    <x v="0"/>
    <x v="0"/>
    <x v="4"/>
    <x v="6"/>
    <x v="1"/>
    <x v="0"/>
    <x v="139"/>
    <x v="2"/>
    <x v="21"/>
    <x v="3"/>
  </r>
  <r>
    <x v="1279"/>
    <x v="0"/>
    <x v="0"/>
    <x v="0"/>
    <x v="1196"/>
    <x v="4"/>
    <x v="2"/>
    <x v="3"/>
    <x v="4"/>
    <x v="3"/>
    <x v="9"/>
    <x v="0"/>
    <x v="302"/>
    <x v="2"/>
    <x v="27"/>
    <x v="3"/>
  </r>
  <r>
    <x v="1280"/>
    <x v="0"/>
    <x v="0"/>
    <x v="0"/>
    <x v="1197"/>
    <x v="5"/>
    <x v="0"/>
    <x v="3"/>
    <x v="3"/>
    <x v="6"/>
    <x v="15"/>
    <x v="0"/>
    <x v="1"/>
    <x v="0"/>
    <x v="35"/>
    <x v="2"/>
  </r>
  <r>
    <x v="1281"/>
    <x v="0"/>
    <x v="0"/>
    <x v="0"/>
    <x v="1198"/>
    <x v="0"/>
    <x v="0"/>
    <x v="3"/>
    <x v="1"/>
    <x v="7"/>
    <x v="39"/>
    <x v="0"/>
    <x v="698"/>
    <x v="0"/>
    <x v="38"/>
    <x v="3"/>
  </r>
  <r>
    <x v="1282"/>
    <x v="0"/>
    <x v="0"/>
    <x v="0"/>
    <x v="1199"/>
    <x v="6"/>
    <x v="1"/>
    <x v="3"/>
    <x v="0"/>
    <x v="9"/>
    <x v="21"/>
    <x v="0"/>
    <x v="699"/>
    <x v="2"/>
    <x v="41"/>
    <x v="1"/>
  </r>
  <r>
    <x v="1283"/>
    <x v="0"/>
    <x v="0"/>
    <x v="0"/>
    <x v="1200"/>
    <x v="3"/>
    <x v="5"/>
    <x v="3"/>
    <x v="3"/>
    <x v="10"/>
    <x v="13"/>
    <x v="0"/>
    <x v="431"/>
    <x v="3"/>
    <x v="18"/>
    <x v="1"/>
  </r>
  <r>
    <x v="1284"/>
    <x v="0"/>
    <x v="0"/>
    <x v="0"/>
    <x v="1201"/>
    <x v="1"/>
    <x v="0"/>
    <x v="0"/>
    <x v="3"/>
    <x v="6"/>
    <x v="20"/>
    <x v="0"/>
    <x v="588"/>
    <x v="3"/>
    <x v="15"/>
    <x v="4"/>
  </r>
  <r>
    <x v="1285"/>
    <x v="0"/>
    <x v="0"/>
    <x v="0"/>
    <x v="1202"/>
    <x v="2"/>
    <x v="5"/>
    <x v="2"/>
    <x v="2"/>
    <x v="4"/>
    <x v="5"/>
    <x v="0"/>
    <x v="396"/>
    <x v="0"/>
    <x v="39"/>
    <x v="0"/>
  </r>
  <r>
    <x v="1286"/>
    <x v="0"/>
    <x v="0"/>
    <x v="0"/>
    <x v="1203"/>
    <x v="4"/>
    <x v="5"/>
    <x v="1"/>
    <x v="4"/>
    <x v="2"/>
    <x v="5"/>
    <x v="0"/>
    <x v="628"/>
    <x v="2"/>
    <x v="15"/>
    <x v="4"/>
  </r>
  <r>
    <x v="1287"/>
    <x v="0"/>
    <x v="0"/>
    <x v="0"/>
    <x v="1204"/>
    <x v="7"/>
    <x v="1"/>
    <x v="2"/>
    <x v="4"/>
    <x v="7"/>
    <x v="27"/>
    <x v="0"/>
    <x v="376"/>
    <x v="2"/>
    <x v="34"/>
    <x v="2"/>
  </r>
  <r>
    <x v="1288"/>
    <x v="0"/>
    <x v="0"/>
    <x v="0"/>
    <x v="1205"/>
    <x v="6"/>
    <x v="0"/>
    <x v="3"/>
    <x v="2"/>
    <x v="4"/>
    <x v="38"/>
    <x v="0"/>
    <x v="263"/>
    <x v="3"/>
    <x v="28"/>
    <x v="3"/>
  </r>
  <r>
    <x v="1289"/>
    <x v="0"/>
    <x v="0"/>
    <x v="0"/>
    <x v="1206"/>
    <x v="4"/>
    <x v="3"/>
    <x v="1"/>
    <x v="1"/>
    <x v="10"/>
    <x v="32"/>
    <x v="0"/>
    <x v="132"/>
    <x v="3"/>
    <x v="22"/>
    <x v="2"/>
  </r>
  <r>
    <x v="1290"/>
    <x v="0"/>
    <x v="0"/>
    <x v="0"/>
    <x v="760"/>
    <x v="1"/>
    <x v="0"/>
    <x v="2"/>
    <x v="1"/>
    <x v="7"/>
    <x v="27"/>
    <x v="0"/>
    <x v="508"/>
    <x v="0"/>
    <x v="19"/>
    <x v="0"/>
  </r>
  <r>
    <x v="1291"/>
    <x v="0"/>
    <x v="1"/>
    <x v="2"/>
    <x v="1144"/>
    <x v="3"/>
    <x v="5"/>
    <x v="1"/>
    <x v="4"/>
    <x v="0"/>
    <x v="8"/>
    <x v="0"/>
    <x v="400"/>
    <x v="2"/>
    <x v="9"/>
    <x v="0"/>
  </r>
  <r>
    <x v="1292"/>
    <x v="0"/>
    <x v="0"/>
    <x v="0"/>
    <x v="1207"/>
    <x v="4"/>
    <x v="4"/>
    <x v="0"/>
    <x v="3"/>
    <x v="5"/>
    <x v="5"/>
    <x v="0"/>
    <x v="310"/>
    <x v="4"/>
    <x v="12"/>
    <x v="1"/>
  </r>
  <r>
    <x v="1293"/>
    <x v="0"/>
    <x v="0"/>
    <x v="0"/>
    <x v="1208"/>
    <x v="0"/>
    <x v="1"/>
    <x v="1"/>
    <x v="4"/>
    <x v="10"/>
    <x v="35"/>
    <x v="0"/>
    <x v="689"/>
    <x v="4"/>
    <x v="4"/>
    <x v="2"/>
  </r>
  <r>
    <x v="1294"/>
    <x v="0"/>
    <x v="0"/>
    <x v="0"/>
    <x v="1209"/>
    <x v="3"/>
    <x v="0"/>
    <x v="0"/>
    <x v="4"/>
    <x v="3"/>
    <x v="16"/>
    <x v="0"/>
    <x v="471"/>
    <x v="0"/>
    <x v="4"/>
    <x v="1"/>
  </r>
  <r>
    <x v="1295"/>
    <x v="0"/>
    <x v="0"/>
    <x v="0"/>
    <x v="1210"/>
    <x v="5"/>
    <x v="2"/>
    <x v="1"/>
    <x v="3"/>
    <x v="3"/>
    <x v="47"/>
    <x v="0"/>
    <x v="225"/>
    <x v="2"/>
    <x v="15"/>
    <x v="0"/>
  </r>
  <r>
    <x v="1296"/>
    <x v="0"/>
    <x v="0"/>
    <x v="0"/>
    <x v="1211"/>
    <x v="5"/>
    <x v="3"/>
    <x v="1"/>
    <x v="3"/>
    <x v="6"/>
    <x v="44"/>
    <x v="0"/>
    <x v="540"/>
    <x v="1"/>
    <x v="25"/>
    <x v="2"/>
  </r>
  <r>
    <x v="1297"/>
    <x v="0"/>
    <x v="0"/>
    <x v="0"/>
    <x v="1212"/>
    <x v="3"/>
    <x v="1"/>
    <x v="2"/>
    <x v="0"/>
    <x v="1"/>
    <x v="39"/>
    <x v="0"/>
    <x v="700"/>
    <x v="3"/>
    <x v="7"/>
    <x v="0"/>
  </r>
  <r>
    <x v="1298"/>
    <x v="0"/>
    <x v="0"/>
    <x v="0"/>
    <x v="1213"/>
    <x v="1"/>
    <x v="0"/>
    <x v="3"/>
    <x v="0"/>
    <x v="10"/>
    <x v="30"/>
    <x v="0"/>
    <x v="655"/>
    <x v="3"/>
    <x v="30"/>
    <x v="3"/>
  </r>
  <r>
    <x v="1299"/>
    <x v="0"/>
    <x v="0"/>
    <x v="0"/>
    <x v="1214"/>
    <x v="7"/>
    <x v="1"/>
    <x v="3"/>
    <x v="0"/>
    <x v="0"/>
    <x v="33"/>
    <x v="0"/>
    <x v="14"/>
    <x v="0"/>
    <x v="30"/>
    <x v="4"/>
  </r>
  <r>
    <x v="1300"/>
    <x v="0"/>
    <x v="0"/>
    <x v="0"/>
    <x v="1215"/>
    <x v="3"/>
    <x v="2"/>
    <x v="1"/>
    <x v="2"/>
    <x v="10"/>
    <x v="31"/>
    <x v="0"/>
    <x v="285"/>
    <x v="0"/>
    <x v="29"/>
    <x v="0"/>
  </r>
  <r>
    <x v="1301"/>
    <x v="0"/>
    <x v="0"/>
    <x v="0"/>
    <x v="1216"/>
    <x v="2"/>
    <x v="3"/>
    <x v="1"/>
    <x v="1"/>
    <x v="8"/>
    <x v="6"/>
    <x v="0"/>
    <x v="171"/>
    <x v="4"/>
    <x v="14"/>
    <x v="1"/>
  </r>
  <r>
    <x v="1302"/>
    <x v="0"/>
    <x v="0"/>
    <x v="0"/>
    <x v="1217"/>
    <x v="7"/>
    <x v="2"/>
    <x v="3"/>
    <x v="4"/>
    <x v="1"/>
    <x v="14"/>
    <x v="0"/>
    <x v="701"/>
    <x v="4"/>
    <x v="5"/>
    <x v="3"/>
  </r>
  <r>
    <x v="1303"/>
    <x v="0"/>
    <x v="1"/>
    <x v="1"/>
    <x v="1218"/>
    <x v="6"/>
    <x v="2"/>
    <x v="1"/>
    <x v="4"/>
    <x v="3"/>
    <x v="8"/>
    <x v="3"/>
    <x v="702"/>
    <x v="0"/>
    <x v="9"/>
    <x v="2"/>
  </r>
  <r>
    <x v="1304"/>
    <x v="0"/>
    <x v="0"/>
    <x v="0"/>
    <x v="1219"/>
    <x v="3"/>
    <x v="4"/>
    <x v="3"/>
    <x v="2"/>
    <x v="8"/>
    <x v="45"/>
    <x v="0"/>
    <x v="301"/>
    <x v="2"/>
    <x v="20"/>
    <x v="3"/>
  </r>
  <r>
    <x v="1305"/>
    <x v="0"/>
    <x v="0"/>
    <x v="0"/>
    <x v="1220"/>
    <x v="0"/>
    <x v="3"/>
    <x v="2"/>
    <x v="4"/>
    <x v="1"/>
    <x v="5"/>
    <x v="0"/>
    <x v="703"/>
    <x v="4"/>
    <x v="21"/>
    <x v="0"/>
  </r>
  <r>
    <x v="1306"/>
    <x v="0"/>
    <x v="0"/>
    <x v="0"/>
    <x v="1221"/>
    <x v="5"/>
    <x v="0"/>
    <x v="0"/>
    <x v="2"/>
    <x v="1"/>
    <x v="36"/>
    <x v="0"/>
    <x v="7"/>
    <x v="3"/>
    <x v="26"/>
    <x v="1"/>
  </r>
  <r>
    <x v="1307"/>
    <x v="0"/>
    <x v="0"/>
    <x v="0"/>
    <x v="1222"/>
    <x v="1"/>
    <x v="2"/>
    <x v="2"/>
    <x v="2"/>
    <x v="6"/>
    <x v="27"/>
    <x v="0"/>
    <x v="483"/>
    <x v="1"/>
    <x v="35"/>
    <x v="0"/>
  </r>
  <r>
    <x v="1308"/>
    <x v="0"/>
    <x v="0"/>
    <x v="0"/>
    <x v="1223"/>
    <x v="2"/>
    <x v="2"/>
    <x v="2"/>
    <x v="1"/>
    <x v="11"/>
    <x v="44"/>
    <x v="0"/>
    <x v="575"/>
    <x v="0"/>
    <x v="14"/>
    <x v="4"/>
  </r>
  <r>
    <x v="1309"/>
    <x v="0"/>
    <x v="0"/>
    <x v="0"/>
    <x v="1224"/>
    <x v="7"/>
    <x v="1"/>
    <x v="1"/>
    <x v="3"/>
    <x v="1"/>
    <x v="5"/>
    <x v="0"/>
    <x v="240"/>
    <x v="3"/>
    <x v="16"/>
    <x v="0"/>
  </r>
  <r>
    <x v="1310"/>
    <x v="0"/>
    <x v="0"/>
    <x v="0"/>
    <x v="525"/>
    <x v="2"/>
    <x v="2"/>
    <x v="0"/>
    <x v="2"/>
    <x v="6"/>
    <x v="28"/>
    <x v="0"/>
    <x v="116"/>
    <x v="3"/>
    <x v="24"/>
    <x v="2"/>
  </r>
  <r>
    <x v="1311"/>
    <x v="0"/>
    <x v="0"/>
    <x v="0"/>
    <x v="1225"/>
    <x v="2"/>
    <x v="3"/>
    <x v="3"/>
    <x v="3"/>
    <x v="4"/>
    <x v="34"/>
    <x v="0"/>
    <x v="394"/>
    <x v="3"/>
    <x v="6"/>
    <x v="3"/>
  </r>
  <r>
    <x v="1312"/>
    <x v="0"/>
    <x v="1"/>
    <x v="3"/>
    <x v="1226"/>
    <x v="7"/>
    <x v="2"/>
    <x v="1"/>
    <x v="4"/>
    <x v="3"/>
    <x v="8"/>
    <x v="0"/>
    <x v="575"/>
    <x v="4"/>
    <x v="9"/>
    <x v="0"/>
  </r>
  <r>
    <x v="1313"/>
    <x v="0"/>
    <x v="0"/>
    <x v="0"/>
    <x v="971"/>
    <x v="0"/>
    <x v="3"/>
    <x v="2"/>
    <x v="0"/>
    <x v="3"/>
    <x v="10"/>
    <x v="0"/>
    <x v="374"/>
    <x v="2"/>
    <x v="8"/>
    <x v="2"/>
  </r>
  <r>
    <x v="1314"/>
    <x v="0"/>
    <x v="0"/>
    <x v="0"/>
    <x v="1227"/>
    <x v="3"/>
    <x v="2"/>
    <x v="2"/>
    <x v="4"/>
    <x v="11"/>
    <x v="39"/>
    <x v="0"/>
    <x v="531"/>
    <x v="3"/>
    <x v="22"/>
    <x v="2"/>
  </r>
  <r>
    <x v="1315"/>
    <x v="0"/>
    <x v="0"/>
    <x v="0"/>
    <x v="1228"/>
    <x v="7"/>
    <x v="2"/>
    <x v="1"/>
    <x v="1"/>
    <x v="0"/>
    <x v="12"/>
    <x v="0"/>
    <x v="689"/>
    <x v="0"/>
    <x v="7"/>
    <x v="0"/>
  </r>
  <r>
    <x v="1316"/>
    <x v="0"/>
    <x v="1"/>
    <x v="2"/>
    <x v="1229"/>
    <x v="0"/>
    <x v="2"/>
    <x v="3"/>
    <x v="2"/>
    <x v="11"/>
    <x v="8"/>
    <x v="0"/>
    <x v="128"/>
    <x v="1"/>
    <x v="9"/>
    <x v="4"/>
  </r>
  <r>
    <x v="1317"/>
    <x v="0"/>
    <x v="0"/>
    <x v="0"/>
    <x v="525"/>
    <x v="5"/>
    <x v="4"/>
    <x v="0"/>
    <x v="0"/>
    <x v="7"/>
    <x v="18"/>
    <x v="0"/>
    <x v="158"/>
    <x v="1"/>
    <x v="34"/>
    <x v="2"/>
  </r>
  <r>
    <x v="1318"/>
    <x v="0"/>
    <x v="0"/>
    <x v="0"/>
    <x v="1230"/>
    <x v="5"/>
    <x v="0"/>
    <x v="0"/>
    <x v="4"/>
    <x v="5"/>
    <x v="29"/>
    <x v="0"/>
    <x v="539"/>
    <x v="1"/>
    <x v="25"/>
    <x v="1"/>
  </r>
  <r>
    <x v="1319"/>
    <x v="0"/>
    <x v="0"/>
    <x v="0"/>
    <x v="1231"/>
    <x v="5"/>
    <x v="2"/>
    <x v="1"/>
    <x v="1"/>
    <x v="0"/>
    <x v="27"/>
    <x v="0"/>
    <x v="704"/>
    <x v="2"/>
    <x v="23"/>
    <x v="2"/>
  </r>
  <r>
    <x v="1320"/>
    <x v="0"/>
    <x v="0"/>
    <x v="0"/>
    <x v="1232"/>
    <x v="2"/>
    <x v="4"/>
    <x v="2"/>
    <x v="4"/>
    <x v="0"/>
    <x v="13"/>
    <x v="0"/>
    <x v="121"/>
    <x v="4"/>
    <x v="14"/>
    <x v="1"/>
  </r>
  <r>
    <x v="1321"/>
    <x v="0"/>
    <x v="0"/>
    <x v="0"/>
    <x v="1233"/>
    <x v="4"/>
    <x v="3"/>
    <x v="0"/>
    <x v="4"/>
    <x v="11"/>
    <x v="6"/>
    <x v="0"/>
    <x v="63"/>
    <x v="4"/>
    <x v="22"/>
    <x v="1"/>
  </r>
  <r>
    <x v="1322"/>
    <x v="0"/>
    <x v="0"/>
    <x v="0"/>
    <x v="1234"/>
    <x v="0"/>
    <x v="0"/>
    <x v="0"/>
    <x v="4"/>
    <x v="2"/>
    <x v="1"/>
    <x v="0"/>
    <x v="397"/>
    <x v="3"/>
    <x v="6"/>
    <x v="2"/>
  </r>
  <r>
    <x v="1323"/>
    <x v="0"/>
    <x v="0"/>
    <x v="0"/>
    <x v="1235"/>
    <x v="2"/>
    <x v="2"/>
    <x v="2"/>
    <x v="4"/>
    <x v="5"/>
    <x v="2"/>
    <x v="0"/>
    <x v="219"/>
    <x v="2"/>
    <x v="41"/>
    <x v="1"/>
  </r>
  <r>
    <x v="1324"/>
    <x v="0"/>
    <x v="0"/>
    <x v="0"/>
    <x v="1236"/>
    <x v="5"/>
    <x v="3"/>
    <x v="3"/>
    <x v="2"/>
    <x v="4"/>
    <x v="27"/>
    <x v="0"/>
    <x v="440"/>
    <x v="0"/>
    <x v="33"/>
    <x v="3"/>
  </r>
  <r>
    <x v="1325"/>
    <x v="0"/>
    <x v="0"/>
    <x v="0"/>
    <x v="1237"/>
    <x v="3"/>
    <x v="1"/>
    <x v="2"/>
    <x v="0"/>
    <x v="4"/>
    <x v="26"/>
    <x v="0"/>
    <x v="536"/>
    <x v="4"/>
    <x v="23"/>
    <x v="2"/>
  </r>
  <r>
    <x v="1326"/>
    <x v="0"/>
    <x v="0"/>
    <x v="0"/>
    <x v="1238"/>
    <x v="3"/>
    <x v="3"/>
    <x v="0"/>
    <x v="4"/>
    <x v="2"/>
    <x v="32"/>
    <x v="0"/>
    <x v="550"/>
    <x v="1"/>
    <x v="12"/>
    <x v="1"/>
  </r>
  <r>
    <x v="1327"/>
    <x v="0"/>
    <x v="0"/>
    <x v="0"/>
    <x v="1239"/>
    <x v="4"/>
    <x v="2"/>
    <x v="3"/>
    <x v="2"/>
    <x v="5"/>
    <x v="33"/>
    <x v="0"/>
    <x v="598"/>
    <x v="3"/>
    <x v="25"/>
    <x v="2"/>
  </r>
  <r>
    <x v="1328"/>
    <x v="0"/>
    <x v="0"/>
    <x v="0"/>
    <x v="1240"/>
    <x v="1"/>
    <x v="4"/>
    <x v="1"/>
    <x v="4"/>
    <x v="11"/>
    <x v="38"/>
    <x v="0"/>
    <x v="598"/>
    <x v="3"/>
    <x v="14"/>
    <x v="2"/>
  </r>
  <r>
    <x v="1329"/>
    <x v="0"/>
    <x v="0"/>
    <x v="0"/>
    <x v="1241"/>
    <x v="2"/>
    <x v="1"/>
    <x v="2"/>
    <x v="1"/>
    <x v="6"/>
    <x v="17"/>
    <x v="0"/>
    <x v="41"/>
    <x v="2"/>
    <x v="39"/>
    <x v="2"/>
  </r>
  <r>
    <x v="1330"/>
    <x v="0"/>
    <x v="0"/>
    <x v="0"/>
    <x v="1242"/>
    <x v="3"/>
    <x v="4"/>
    <x v="0"/>
    <x v="4"/>
    <x v="4"/>
    <x v="39"/>
    <x v="0"/>
    <x v="44"/>
    <x v="3"/>
    <x v="17"/>
    <x v="0"/>
  </r>
  <r>
    <x v="1331"/>
    <x v="0"/>
    <x v="1"/>
    <x v="1"/>
    <x v="1243"/>
    <x v="1"/>
    <x v="1"/>
    <x v="1"/>
    <x v="4"/>
    <x v="5"/>
    <x v="8"/>
    <x v="2"/>
    <x v="73"/>
    <x v="4"/>
    <x v="9"/>
    <x v="4"/>
  </r>
  <r>
    <x v="1332"/>
    <x v="0"/>
    <x v="0"/>
    <x v="0"/>
    <x v="1244"/>
    <x v="0"/>
    <x v="2"/>
    <x v="0"/>
    <x v="3"/>
    <x v="4"/>
    <x v="9"/>
    <x v="0"/>
    <x v="705"/>
    <x v="2"/>
    <x v="19"/>
    <x v="4"/>
  </r>
  <r>
    <x v="1333"/>
    <x v="0"/>
    <x v="0"/>
    <x v="0"/>
    <x v="1245"/>
    <x v="2"/>
    <x v="1"/>
    <x v="1"/>
    <x v="2"/>
    <x v="4"/>
    <x v="0"/>
    <x v="0"/>
    <x v="620"/>
    <x v="1"/>
    <x v="30"/>
    <x v="3"/>
  </r>
  <r>
    <x v="1334"/>
    <x v="0"/>
    <x v="0"/>
    <x v="0"/>
    <x v="514"/>
    <x v="4"/>
    <x v="3"/>
    <x v="2"/>
    <x v="1"/>
    <x v="3"/>
    <x v="24"/>
    <x v="0"/>
    <x v="512"/>
    <x v="2"/>
    <x v="5"/>
    <x v="2"/>
  </r>
  <r>
    <x v="1335"/>
    <x v="0"/>
    <x v="0"/>
    <x v="0"/>
    <x v="679"/>
    <x v="7"/>
    <x v="0"/>
    <x v="2"/>
    <x v="1"/>
    <x v="0"/>
    <x v="48"/>
    <x v="0"/>
    <x v="270"/>
    <x v="1"/>
    <x v="40"/>
    <x v="4"/>
  </r>
  <r>
    <x v="1336"/>
    <x v="0"/>
    <x v="0"/>
    <x v="0"/>
    <x v="1246"/>
    <x v="4"/>
    <x v="0"/>
    <x v="2"/>
    <x v="1"/>
    <x v="8"/>
    <x v="31"/>
    <x v="0"/>
    <x v="706"/>
    <x v="3"/>
    <x v="32"/>
    <x v="2"/>
  </r>
  <r>
    <x v="1337"/>
    <x v="0"/>
    <x v="0"/>
    <x v="0"/>
    <x v="555"/>
    <x v="4"/>
    <x v="0"/>
    <x v="0"/>
    <x v="0"/>
    <x v="7"/>
    <x v="23"/>
    <x v="0"/>
    <x v="420"/>
    <x v="3"/>
    <x v="21"/>
    <x v="4"/>
  </r>
  <r>
    <x v="1338"/>
    <x v="0"/>
    <x v="0"/>
    <x v="0"/>
    <x v="1247"/>
    <x v="2"/>
    <x v="4"/>
    <x v="1"/>
    <x v="1"/>
    <x v="10"/>
    <x v="9"/>
    <x v="0"/>
    <x v="707"/>
    <x v="2"/>
    <x v="23"/>
    <x v="1"/>
  </r>
  <r>
    <x v="1339"/>
    <x v="0"/>
    <x v="1"/>
    <x v="2"/>
    <x v="1248"/>
    <x v="3"/>
    <x v="0"/>
    <x v="2"/>
    <x v="4"/>
    <x v="11"/>
    <x v="8"/>
    <x v="0"/>
    <x v="467"/>
    <x v="2"/>
    <x v="9"/>
    <x v="0"/>
  </r>
  <r>
    <x v="1340"/>
    <x v="0"/>
    <x v="0"/>
    <x v="0"/>
    <x v="1249"/>
    <x v="0"/>
    <x v="5"/>
    <x v="2"/>
    <x v="4"/>
    <x v="1"/>
    <x v="46"/>
    <x v="0"/>
    <x v="388"/>
    <x v="4"/>
    <x v="34"/>
    <x v="4"/>
  </r>
  <r>
    <x v="1341"/>
    <x v="0"/>
    <x v="0"/>
    <x v="0"/>
    <x v="1250"/>
    <x v="3"/>
    <x v="3"/>
    <x v="1"/>
    <x v="4"/>
    <x v="0"/>
    <x v="37"/>
    <x v="0"/>
    <x v="253"/>
    <x v="1"/>
    <x v="15"/>
    <x v="0"/>
  </r>
  <r>
    <x v="1342"/>
    <x v="0"/>
    <x v="0"/>
    <x v="0"/>
    <x v="421"/>
    <x v="2"/>
    <x v="2"/>
    <x v="0"/>
    <x v="0"/>
    <x v="1"/>
    <x v="35"/>
    <x v="0"/>
    <x v="357"/>
    <x v="2"/>
    <x v="2"/>
    <x v="3"/>
  </r>
  <r>
    <x v="1343"/>
    <x v="0"/>
    <x v="0"/>
    <x v="0"/>
    <x v="1251"/>
    <x v="5"/>
    <x v="4"/>
    <x v="1"/>
    <x v="3"/>
    <x v="11"/>
    <x v="19"/>
    <x v="0"/>
    <x v="623"/>
    <x v="1"/>
    <x v="41"/>
    <x v="4"/>
  </r>
  <r>
    <x v="1344"/>
    <x v="0"/>
    <x v="0"/>
    <x v="0"/>
    <x v="1252"/>
    <x v="0"/>
    <x v="4"/>
    <x v="3"/>
    <x v="4"/>
    <x v="8"/>
    <x v="20"/>
    <x v="0"/>
    <x v="263"/>
    <x v="4"/>
    <x v="39"/>
    <x v="2"/>
  </r>
  <r>
    <x v="1345"/>
    <x v="0"/>
    <x v="0"/>
    <x v="0"/>
    <x v="1253"/>
    <x v="2"/>
    <x v="5"/>
    <x v="0"/>
    <x v="0"/>
    <x v="2"/>
    <x v="21"/>
    <x v="0"/>
    <x v="23"/>
    <x v="2"/>
    <x v="7"/>
    <x v="4"/>
  </r>
  <r>
    <x v="1346"/>
    <x v="0"/>
    <x v="0"/>
    <x v="0"/>
    <x v="1254"/>
    <x v="6"/>
    <x v="4"/>
    <x v="3"/>
    <x v="2"/>
    <x v="2"/>
    <x v="37"/>
    <x v="0"/>
    <x v="708"/>
    <x v="1"/>
    <x v="40"/>
    <x v="1"/>
  </r>
  <r>
    <x v="1347"/>
    <x v="0"/>
    <x v="0"/>
    <x v="0"/>
    <x v="1255"/>
    <x v="7"/>
    <x v="3"/>
    <x v="2"/>
    <x v="1"/>
    <x v="7"/>
    <x v="37"/>
    <x v="0"/>
    <x v="374"/>
    <x v="0"/>
    <x v="41"/>
    <x v="0"/>
  </r>
  <r>
    <x v="1348"/>
    <x v="0"/>
    <x v="0"/>
    <x v="0"/>
    <x v="192"/>
    <x v="7"/>
    <x v="5"/>
    <x v="1"/>
    <x v="1"/>
    <x v="1"/>
    <x v="6"/>
    <x v="0"/>
    <x v="482"/>
    <x v="0"/>
    <x v="17"/>
    <x v="4"/>
  </r>
  <r>
    <x v="1349"/>
    <x v="0"/>
    <x v="0"/>
    <x v="0"/>
    <x v="1256"/>
    <x v="7"/>
    <x v="3"/>
    <x v="2"/>
    <x v="3"/>
    <x v="10"/>
    <x v="3"/>
    <x v="0"/>
    <x v="287"/>
    <x v="4"/>
    <x v="12"/>
    <x v="1"/>
  </r>
  <r>
    <x v="1350"/>
    <x v="0"/>
    <x v="0"/>
    <x v="0"/>
    <x v="1257"/>
    <x v="1"/>
    <x v="1"/>
    <x v="1"/>
    <x v="0"/>
    <x v="6"/>
    <x v="30"/>
    <x v="0"/>
    <x v="61"/>
    <x v="4"/>
    <x v="26"/>
    <x v="1"/>
  </r>
  <r>
    <x v="1351"/>
    <x v="0"/>
    <x v="0"/>
    <x v="0"/>
    <x v="1258"/>
    <x v="2"/>
    <x v="4"/>
    <x v="2"/>
    <x v="0"/>
    <x v="10"/>
    <x v="35"/>
    <x v="0"/>
    <x v="276"/>
    <x v="2"/>
    <x v="13"/>
    <x v="4"/>
  </r>
  <r>
    <x v="1352"/>
    <x v="0"/>
    <x v="0"/>
    <x v="0"/>
    <x v="1259"/>
    <x v="3"/>
    <x v="1"/>
    <x v="3"/>
    <x v="2"/>
    <x v="7"/>
    <x v="33"/>
    <x v="0"/>
    <x v="709"/>
    <x v="0"/>
    <x v="37"/>
    <x v="4"/>
  </r>
  <r>
    <x v="1353"/>
    <x v="0"/>
    <x v="0"/>
    <x v="0"/>
    <x v="1260"/>
    <x v="7"/>
    <x v="5"/>
    <x v="3"/>
    <x v="2"/>
    <x v="1"/>
    <x v="7"/>
    <x v="0"/>
    <x v="362"/>
    <x v="0"/>
    <x v="33"/>
    <x v="4"/>
  </r>
  <r>
    <x v="1354"/>
    <x v="0"/>
    <x v="1"/>
    <x v="1"/>
    <x v="1261"/>
    <x v="3"/>
    <x v="5"/>
    <x v="2"/>
    <x v="3"/>
    <x v="3"/>
    <x v="8"/>
    <x v="3"/>
    <x v="44"/>
    <x v="4"/>
    <x v="9"/>
    <x v="4"/>
  </r>
  <r>
    <x v="1355"/>
    <x v="0"/>
    <x v="0"/>
    <x v="0"/>
    <x v="1262"/>
    <x v="6"/>
    <x v="0"/>
    <x v="3"/>
    <x v="4"/>
    <x v="0"/>
    <x v="34"/>
    <x v="0"/>
    <x v="261"/>
    <x v="2"/>
    <x v="23"/>
    <x v="1"/>
  </r>
  <r>
    <x v="1356"/>
    <x v="0"/>
    <x v="1"/>
    <x v="1"/>
    <x v="1263"/>
    <x v="5"/>
    <x v="3"/>
    <x v="1"/>
    <x v="4"/>
    <x v="5"/>
    <x v="8"/>
    <x v="2"/>
    <x v="77"/>
    <x v="3"/>
    <x v="9"/>
    <x v="3"/>
  </r>
  <r>
    <x v="1357"/>
    <x v="0"/>
    <x v="0"/>
    <x v="0"/>
    <x v="1264"/>
    <x v="4"/>
    <x v="2"/>
    <x v="0"/>
    <x v="1"/>
    <x v="3"/>
    <x v="21"/>
    <x v="0"/>
    <x v="319"/>
    <x v="0"/>
    <x v="17"/>
    <x v="0"/>
  </r>
  <r>
    <x v="1358"/>
    <x v="0"/>
    <x v="1"/>
    <x v="2"/>
    <x v="1265"/>
    <x v="6"/>
    <x v="0"/>
    <x v="3"/>
    <x v="2"/>
    <x v="3"/>
    <x v="8"/>
    <x v="0"/>
    <x v="92"/>
    <x v="1"/>
    <x v="9"/>
    <x v="1"/>
  </r>
  <r>
    <x v="1359"/>
    <x v="0"/>
    <x v="0"/>
    <x v="0"/>
    <x v="1266"/>
    <x v="3"/>
    <x v="3"/>
    <x v="1"/>
    <x v="4"/>
    <x v="5"/>
    <x v="14"/>
    <x v="0"/>
    <x v="710"/>
    <x v="0"/>
    <x v="5"/>
    <x v="0"/>
  </r>
  <r>
    <x v="1360"/>
    <x v="0"/>
    <x v="0"/>
    <x v="0"/>
    <x v="1267"/>
    <x v="7"/>
    <x v="2"/>
    <x v="2"/>
    <x v="3"/>
    <x v="10"/>
    <x v="20"/>
    <x v="0"/>
    <x v="356"/>
    <x v="1"/>
    <x v="18"/>
    <x v="0"/>
  </r>
  <r>
    <x v="1361"/>
    <x v="0"/>
    <x v="0"/>
    <x v="0"/>
    <x v="1268"/>
    <x v="1"/>
    <x v="1"/>
    <x v="1"/>
    <x v="1"/>
    <x v="3"/>
    <x v="34"/>
    <x v="0"/>
    <x v="239"/>
    <x v="3"/>
    <x v="20"/>
    <x v="3"/>
  </r>
  <r>
    <x v="1362"/>
    <x v="0"/>
    <x v="0"/>
    <x v="0"/>
    <x v="1269"/>
    <x v="2"/>
    <x v="4"/>
    <x v="1"/>
    <x v="2"/>
    <x v="7"/>
    <x v="30"/>
    <x v="0"/>
    <x v="304"/>
    <x v="4"/>
    <x v="25"/>
    <x v="0"/>
  </r>
  <r>
    <x v="1363"/>
    <x v="0"/>
    <x v="0"/>
    <x v="0"/>
    <x v="1270"/>
    <x v="0"/>
    <x v="5"/>
    <x v="1"/>
    <x v="4"/>
    <x v="10"/>
    <x v="28"/>
    <x v="0"/>
    <x v="307"/>
    <x v="3"/>
    <x v="18"/>
    <x v="0"/>
  </r>
  <r>
    <x v="1364"/>
    <x v="0"/>
    <x v="0"/>
    <x v="0"/>
    <x v="1271"/>
    <x v="2"/>
    <x v="1"/>
    <x v="2"/>
    <x v="3"/>
    <x v="3"/>
    <x v="23"/>
    <x v="0"/>
    <x v="492"/>
    <x v="4"/>
    <x v="16"/>
    <x v="2"/>
  </r>
  <r>
    <x v="1365"/>
    <x v="0"/>
    <x v="0"/>
    <x v="0"/>
    <x v="1272"/>
    <x v="6"/>
    <x v="2"/>
    <x v="3"/>
    <x v="4"/>
    <x v="9"/>
    <x v="35"/>
    <x v="0"/>
    <x v="711"/>
    <x v="3"/>
    <x v="26"/>
    <x v="2"/>
  </r>
  <r>
    <x v="1366"/>
    <x v="0"/>
    <x v="0"/>
    <x v="0"/>
    <x v="1273"/>
    <x v="3"/>
    <x v="4"/>
    <x v="2"/>
    <x v="0"/>
    <x v="9"/>
    <x v="38"/>
    <x v="0"/>
    <x v="307"/>
    <x v="1"/>
    <x v="34"/>
    <x v="2"/>
  </r>
  <r>
    <x v="1367"/>
    <x v="0"/>
    <x v="0"/>
    <x v="0"/>
    <x v="1274"/>
    <x v="2"/>
    <x v="0"/>
    <x v="1"/>
    <x v="4"/>
    <x v="7"/>
    <x v="26"/>
    <x v="0"/>
    <x v="162"/>
    <x v="1"/>
    <x v="33"/>
    <x v="0"/>
  </r>
  <r>
    <x v="1368"/>
    <x v="0"/>
    <x v="1"/>
    <x v="1"/>
    <x v="1275"/>
    <x v="7"/>
    <x v="3"/>
    <x v="2"/>
    <x v="4"/>
    <x v="4"/>
    <x v="8"/>
    <x v="1"/>
    <x v="712"/>
    <x v="0"/>
    <x v="9"/>
    <x v="0"/>
  </r>
  <r>
    <x v="1369"/>
    <x v="0"/>
    <x v="0"/>
    <x v="0"/>
    <x v="1276"/>
    <x v="1"/>
    <x v="5"/>
    <x v="1"/>
    <x v="0"/>
    <x v="6"/>
    <x v="42"/>
    <x v="0"/>
    <x v="100"/>
    <x v="4"/>
    <x v="17"/>
    <x v="0"/>
  </r>
  <r>
    <x v="1370"/>
    <x v="0"/>
    <x v="0"/>
    <x v="0"/>
    <x v="303"/>
    <x v="7"/>
    <x v="0"/>
    <x v="3"/>
    <x v="1"/>
    <x v="7"/>
    <x v="10"/>
    <x v="0"/>
    <x v="713"/>
    <x v="4"/>
    <x v="33"/>
    <x v="3"/>
  </r>
  <r>
    <x v="1371"/>
    <x v="0"/>
    <x v="0"/>
    <x v="0"/>
    <x v="1277"/>
    <x v="7"/>
    <x v="0"/>
    <x v="3"/>
    <x v="2"/>
    <x v="8"/>
    <x v="47"/>
    <x v="0"/>
    <x v="600"/>
    <x v="3"/>
    <x v="29"/>
    <x v="3"/>
  </r>
  <r>
    <x v="1372"/>
    <x v="0"/>
    <x v="0"/>
    <x v="0"/>
    <x v="1278"/>
    <x v="5"/>
    <x v="4"/>
    <x v="2"/>
    <x v="3"/>
    <x v="6"/>
    <x v="15"/>
    <x v="0"/>
    <x v="714"/>
    <x v="0"/>
    <x v="41"/>
    <x v="0"/>
  </r>
  <r>
    <x v="1373"/>
    <x v="0"/>
    <x v="1"/>
    <x v="1"/>
    <x v="1279"/>
    <x v="5"/>
    <x v="5"/>
    <x v="3"/>
    <x v="4"/>
    <x v="3"/>
    <x v="8"/>
    <x v="0"/>
    <x v="163"/>
    <x v="2"/>
    <x v="9"/>
    <x v="1"/>
  </r>
  <r>
    <x v="1374"/>
    <x v="0"/>
    <x v="0"/>
    <x v="0"/>
    <x v="1074"/>
    <x v="1"/>
    <x v="5"/>
    <x v="1"/>
    <x v="0"/>
    <x v="4"/>
    <x v="24"/>
    <x v="0"/>
    <x v="450"/>
    <x v="0"/>
    <x v="33"/>
    <x v="0"/>
  </r>
  <r>
    <x v="1375"/>
    <x v="0"/>
    <x v="0"/>
    <x v="0"/>
    <x v="1280"/>
    <x v="0"/>
    <x v="1"/>
    <x v="1"/>
    <x v="0"/>
    <x v="4"/>
    <x v="47"/>
    <x v="0"/>
    <x v="276"/>
    <x v="2"/>
    <x v="14"/>
    <x v="1"/>
  </r>
  <r>
    <x v="1376"/>
    <x v="0"/>
    <x v="0"/>
    <x v="0"/>
    <x v="1281"/>
    <x v="7"/>
    <x v="5"/>
    <x v="1"/>
    <x v="1"/>
    <x v="1"/>
    <x v="13"/>
    <x v="0"/>
    <x v="392"/>
    <x v="4"/>
    <x v="2"/>
    <x v="0"/>
  </r>
  <r>
    <x v="1377"/>
    <x v="0"/>
    <x v="1"/>
    <x v="3"/>
    <x v="1282"/>
    <x v="7"/>
    <x v="0"/>
    <x v="1"/>
    <x v="4"/>
    <x v="1"/>
    <x v="8"/>
    <x v="1"/>
    <x v="249"/>
    <x v="4"/>
    <x v="9"/>
    <x v="1"/>
  </r>
  <r>
    <x v="1378"/>
    <x v="0"/>
    <x v="0"/>
    <x v="0"/>
    <x v="1283"/>
    <x v="5"/>
    <x v="5"/>
    <x v="3"/>
    <x v="3"/>
    <x v="7"/>
    <x v="31"/>
    <x v="0"/>
    <x v="591"/>
    <x v="0"/>
    <x v="40"/>
    <x v="2"/>
  </r>
  <r>
    <x v="1379"/>
    <x v="0"/>
    <x v="0"/>
    <x v="0"/>
    <x v="1284"/>
    <x v="4"/>
    <x v="5"/>
    <x v="3"/>
    <x v="2"/>
    <x v="9"/>
    <x v="9"/>
    <x v="0"/>
    <x v="65"/>
    <x v="3"/>
    <x v="29"/>
    <x v="3"/>
  </r>
  <r>
    <x v="1380"/>
    <x v="0"/>
    <x v="0"/>
    <x v="0"/>
    <x v="1285"/>
    <x v="0"/>
    <x v="1"/>
    <x v="0"/>
    <x v="4"/>
    <x v="10"/>
    <x v="35"/>
    <x v="0"/>
    <x v="715"/>
    <x v="1"/>
    <x v="35"/>
    <x v="1"/>
  </r>
  <r>
    <x v="1381"/>
    <x v="0"/>
    <x v="0"/>
    <x v="0"/>
    <x v="1286"/>
    <x v="5"/>
    <x v="4"/>
    <x v="0"/>
    <x v="0"/>
    <x v="0"/>
    <x v="42"/>
    <x v="0"/>
    <x v="633"/>
    <x v="3"/>
    <x v="40"/>
    <x v="1"/>
  </r>
  <r>
    <x v="1382"/>
    <x v="0"/>
    <x v="0"/>
    <x v="0"/>
    <x v="1287"/>
    <x v="7"/>
    <x v="0"/>
    <x v="2"/>
    <x v="4"/>
    <x v="0"/>
    <x v="41"/>
    <x v="0"/>
    <x v="715"/>
    <x v="4"/>
    <x v="30"/>
    <x v="0"/>
  </r>
  <r>
    <x v="1383"/>
    <x v="0"/>
    <x v="0"/>
    <x v="0"/>
    <x v="1288"/>
    <x v="0"/>
    <x v="3"/>
    <x v="3"/>
    <x v="3"/>
    <x v="3"/>
    <x v="39"/>
    <x v="0"/>
    <x v="716"/>
    <x v="2"/>
    <x v="34"/>
    <x v="0"/>
  </r>
  <r>
    <x v="1384"/>
    <x v="0"/>
    <x v="0"/>
    <x v="0"/>
    <x v="1289"/>
    <x v="3"/>
    <x v="4"/>
    <x v="2"/>
    <x v="0"/>
    <x v="5"/>
    <x v="5"/>
    <x v="0"/>
    <x v="7"/>
    <x v="3"/>
    <x v="1"/>
    <x v="4"/>
  </r>
  <r>
    <x v="1385"/>
    <x v="0"/>
    <x v="0"/>
    <x v="0"/>
    <x v="1290"/>
    <x v="5"/>
    <x v="5"/>
    <x v="3"/>
    <x v="1"/>
    <x v="3"/>
    <x v="15"/>
    <x v="0"/>
    <x v="699"/>
    <x v="4"/>
    <x v="18"/>
    <x v="3"/>
  </r>
  <r>
    <x v="1386"/>
    <x v="0"/>
    <x v="0"/>
    <x v="0"/>
    <x v="1291"/>
    <x v="5"/>
    <x v="3"/>
    <x v="3"/>
    <x v="1"/>
    <x v="5"/>
    <x v="44"/>
    <x v="0"/>
    <x v="50"/>
    <x v="2"/>
    <x v="7"/>
    <x v="1"/>
  </r>
  <r>
    <x v="1387"/>
    <x v="0"/>
    <x v="0"/>
    <x v="0"/>
    <x v="190"/>
    <x v="5"/>
    <x v="3"/>
    <x v="1"/>
    <x v="2"/>
    <x v="2"/>
    <x v="40"/>
    <x v="0"/>
    <x v="717"/>
    <x v="3"/>
    <x v="26"/>
    <x v="1"/>
  </r>
  <r>
    <x v="1388"/>
    <x v="0"/>
    <x v="0"/>
    <x v="0"/>
    <x v="1292"/>
    <x v="7"/>
    <x v="0"/>
    <x v="3"/>
    <x v="0"/>
    <x v="2"/>
    <x v="23"/>
    <x v="0"/>
    <x v="161"/>
    <x v="3"/>
    <x v="19"/>
    <x v="1"/>
  </r>
  <r>
    <x v="1389"/>
    <x v="0"/>
    <x v="0"/>
    <x v="0"/>
    <x v="1293"/>
    <x v="2"/>
    <x v="2"/>
    <x v="0"/>
    <x v="3"/>
    <x v="9"/>
    <x v="33"/>
    <x v="0"/>
    <x v="642"/>
    <x v="3"/>
    <x v="33"/>
    <x v="4"/>
  </r>
  <r>
    <x v="1390"/>
    <x v="0"/>
    <x v="0"/>
    <x v="0"/>
    <x v="150"/>
    <x v="7"/>
    <x v="2"/>
    <x v="2"/>
    <x v="1"/>
    <x v="8"/>
    <x v="21"/>
    <x v="0"/>
    <x v="129"/>
    <x v="0"/>
    <x v="22"/>
    <x v="0"/>
  </r>
  <r>
    <x v="1391"/>
    <x v="0"/>
    <x v="0"/>
    <x v="0"/>
    <x v="1294"/>
    <x v="4"/>
    <x v="5"/>
    <x v="0"/>
    <x v="4"/>
    <x v="5"/>
    <x v="46"/>
    <x v="0"/>
    <x v="261"/>
    <x v="4"/>
    <x v="36"/>
    <x v="3"/>
  </r>
  <r>
    <x v="1392"/>
    <x v="0"/>
    <x v="0"/>
    <x v="0"/>
    <x v="1295"/>
    <x v="0"/>
    <x v="2"/>
    <x v="0"/>
    <x v="4"/>
    <x v="8"/>
    <x v="25"/>
    <x v="0"/>
    <x v="476"/>
    <x v="1"/>
    <x v="14"/>
    <x v="3"/>
  </r>
  <r>
    <x v="1393"/>
    <x v="0"/>
    <x v="0"/>
    <x v="0"/>
    <x v="1296"/>
    <x v="6"/>
    <x v="5"/>
    <x v="0"/>
    <x v="1"/>
    <x v="1"/>
    <x v="3"/>
    <x v="0"/>
    <x v="150"/>
    <x v="0"/>
    <x v="39"/>
    <x v="0"/>
  </r>
  <r>
    <x v="1394"/>
    <x v="0"/>
    <x v="0"/>
    <x v="0"/>
    <x v="1297"/>
    <x v="1"/>
    <x v="4"/>
    <x v="1"/>
    <x v="2"/>
    <x v="1"/>
    <x v="34"/>
    <x v="0"/>
    <x v="718"/>
    <x v="2"/>
    <x v="18"/>
    <x v="4"/>
  </r>
  <r>
    <x v="1395"/>
    <x v="0"/>
    <x v="0"/>
    <x v="0"/>
    <x v="1298"/>
    <x v="6"/>
    <x v="5"/>
    <x v="1"/>
    <x v="1"/>
    <x v="0"/>
    <x v="18"/>
    <x v="0"/>
    <x v="613"/>
    <x v="3"/>
    <x v="23"/>
    <x v="3"/>
  </r>
  <r>
    <x v="1396"/>
    <x v="0"/>
    <x v="0"/>
    <x v="0"/>
    <x v="1299"/>
    <x v="7"/>
    <x v="2"/>
    <x v="3"/>
    <x v="0"/>
    <x v="5"/>
    <x v="9"/>
    <x v="0"/>
    <x v="641"/>
    <x v="2"/>
    <x v="12"/>
    <x v="4"/>
  </r>
  <r>
    <x v="1397"/>
    <x v="0"/>
    <x v="0"/>
    <x v="0"/>
    <x v="1300"/>
    <x v="2"/>
    <x v="0"/>
    <x v="1"/>
    <x v="0"/>
    <x v="11"/>
    <x v="7"/>
    <x v="0"/>
    <x v="265"/>
    <x v="4"/>
    <x v="28"/>
    <x v="4"/>
  </r>
  <r>
    <x v="1398"/>
    <x v="0"/>
    <x v="0"/>
    <x v="0"/>
    <x v="1301"/>
    <x v="3"/>
    <x v="4"/>
    <x v="2"/>
    <x v="0"/>
    <x v="5"/>
    <x v="47"/>
    <x v="0"/>
    <x v="41"/>
    <x v="3"/>
    <x v="33"/>
    <x v="4"/>
  </r>
  <r>
    <x v="1399"/>
    <x v="0"/>
    <x v="0"/>
    <x v="0"/>
    <x v="1302"/>
    <x v="2"/>
    <x v="1"/>
    <x v="3"/>
    <x v="4"/>
    <x v="8"/>
    <x v="7"/>
    <x v="0"/>
    <x v="14"/>
    <x v="1"/>
    <x v="17"/>
    <x v="4"/>
  </r>
  <r>
    <x v="1400"/>
    <x v="0"/>
    <x v="0"/>
    <x v="0"/>
    <x v="882"/>
    <x v="4"/>
    <x v="1"/>
    <x v="1"/>
    <x v="3"/>
    <x v="8"/>
    <x v="1"/>
    <x v="0"/>
    <x v="719"/>
    <x v="3"/>
    <x v="28"/>
    <x v="4"/>
  </r>
  <r>
    <x v="1401"/>
    <x v="0"/>
    <x v="0"/>
    <x v="0"/>
    <x v="1303"/>
    <x v="5"/>
    <x v="4"/>
    <x v="3"/>
    <x v="3"/>
    <x v="0"/>
    <x v="19"/>
    <x v="0"/>
    <x v="567"/>
    <x v="0"/>
    <x v="26"/>
    <x v="3"/>
  </r>
  <r>
    <x v="1402"/>
    <x v="0"/>
    <x v="0"/>
    <x v="0"/>
    <x v="1304"/>
    <x v="2"/>
    <x v="2"/>
    <x v="3"/>
    <x v="1"/>
    <x v="4"/>
    <x v="39"/>
    <x v="0"/>
    <x v="321"/>
    <x v="2"/>
    <x v="24"/>
    <x v="0"/>
  </r>
  <r>
    <x v="1403"/>
    <x v="0"/>
    <x v="1"/>
    <x v="2"/>
    <x v="1305"/>
    <x v="0"/>
    <x v="3"/>
    <x v="0"/>
    <x v="2"/>
    <x v="4"/>
    <x v="8"/>
    <x v="0"/>
    <x v="325"/>
    <x v="3"/>
    <x v="9"/>
    <x v="3"/>
  </r>
  <r>
    <x v="1404"/>
    <x v="0"/>
    <x v="0"/>
    <x v="0"/>
    <x v="1306"/>
    <x v="2"/>
    <x v="4"/>
    <x v="3"/>
    <x v="2"/>
    <x v="11"/>
    <x v="46"/>
    <x v="0"/>
    <x v="317"/>
    <x v="2"/>
    <x v="1"/>
    <x v="4"/>
  </r>
  <r>
    <x v="1405"/>
    <x v="0"/>
    <x v="0"/>
    <x v="0"/>
    <x v="1307"/>
    <x v="6"/>
    <x v="4"/>
    <x v="1"/>
    <x v="4"/>
    <x v="8"/>
    <x v="32"/>
    <x v="0"/>
    <x v="720"/>
    <x v="4"/>
    <x v="17"/>
    <x v="3"/>
  </r>
  <r>
    <x v="1406"/>
    <x v="0"/>
    <x v="0"/>
    <x v="0"/>
    <x v="914"/>
    <x v="0"/>
    <x v="0"/>
    <x v="1"/>
    <x v="3"/>
    <x v="2"/>
    <x v="31"/>
    <x v="0"/>
    <x v="549"/>
    <x v="1"/>
    <x v="3"/>
    <x v="2"/>
  </r>
  <r>
    <x v="1407"/>
    <x v="0"/>
    <x v="0"/>
    <x v="0"/>
    <x v="706"/>
    <x v="0"/>
    <x v="0"/>
    <x v="1"/>
    <x v="1"/>
    <x v="11"/>
    <x v="28"/>
    <x v="0"/>
    <x v="721"/>
    <x v="1"/>
    <x v="34"/>
    <x v="1"/>
  </r>
  <r>
    <x v="1408"/>
    <x v="0"/>
    <x v="0"/>
    <x v="0"/>
    <x v="1308"/>
    <x v="3"/>
    <x v="4"/>
    <x v="0"/>
    <x v="1"/>
    <x v="7"/>
    <x v="13"/>
    <x v="0"/>
    <x v="722"/>
    <x v="0"/>
    <x v="26"/>
    <x v="0"/>
  </r>
  <r>
    <x v="1409"/>
    <x v="0"/>
    <x v="0"/>
    <x v="0"/>
    <x v="1309"/>
    <x v="2"/>
    <x v="1"/>
    <x v="0"/>
    <x v="2"/>
    <x v="3"/>
    <x v="24"/>
    <x v="0"/>
    <x v="651"/>
    <x v="1"/>
    <x v="32"/>
    <x v="3"/>
  </r>
  <r>
    <x v="1410"/>
    <x v="0"/>
    <x v="0"/>
    <x v="0"/>
    <x v="1310"/>
    <x v="4"/>
    <x v="3"/>
    <x v="0"/>
    <x v="0"/>
    <x v="2"/>
    <x v="1"/>
    <x v="0"/>
    <x v="723"/>
    <x v="0"/>
    <x v="21"/>
    <x v="3"/>
  </r>
  <r>
    <x v="1411"/>
    <x v="0"/>
    <x v="0"/>
    <x v="0"/>
    <x v="1311"/>
    <x v="4"/>
    <x v="5"/>
    <x v="3"/>
    <x v="2"/>
    <x v="8"/>
    <x v="1"/>
    <x v="0"/>
    <x v="367"/>
    <x v="1"/>
    <x v="10"/>
    <x v="0"/>
  </r>
  <r>
    <x v="1412"/>
    <x v="0"/>
    <x v="0"/>
    <x v="0"/>
    <x v="1312"/>
    <x v="6"/>
    <x v="5"/>
    <x v="1"/>
    <x v="0"/>
    <x v="5"/>
    <x v="35"/>
    <x v="0"/>
    <x v="3"/>
    <x v="0"/>
    <x v="6"/>
    <x v="2"/>
  </r>
  <r>
    <x v="1413"/>
    <x v="0"/>
    <x v="0"/>
    <x v="0"/>
    <x v="210"/>
    <x v="4"/>
    <x v="5"/>
    <x v="3"/>
    <x v="1"/>
    <x v="10"/>
    <x v="33"/>
    <x v="0"/>
    <x v="134"/>
    <x v="1"/>
    <x v="29"/>
    <x v="1"/>
  </r>
  <r>
    <x v="1414"/>
    <x v="0"/>
    <x v="0"/>
    <x v="0"/>
    <x v="1313"/>
    <x v="0"/>
    <x v="4"/>
    <x v="0"/>
    <x v="1"/>
    <x v="9"/>
    <x v="11"/>
    <x v="0"/>
    <x v="316"/>
    <x v="4"/>
    <x v="18"/>
    <x v="2"/>
  </r>
  <r>
    <x v="1415"/>
    <x v="0"/>
    <x v="1"/>
    <x v="3"/>
    <x v="1314"/>
    <x v="5"/>
    <x v="4"/>
    <x v="0"/>
    <x v="0"/>
    <x v="10"/>
    <x v="8"/>
    <x v="3"/>
    <x v="724"/>
    <x v="4"/>
    <x v="9"/>
    <x v="2"/>
  </r>
  <r>
    <x v="1416"/>
    <x v="0"/>
    <x v="0"/>
    <x v="0"/>
    <x v="1315"/>
    <x v="3"/>
    <x v="1"/>
    <x v="0"/>
    <x v="1"/>
    <x v="11"/>
    <x v="5"/>
    <x v="0"/>
    <x v="725"/>
    <x v="3"/>
    <x v="34"/>
    <x v="2"/>
  </r>
  <r>
    <x v="1417"/>
    <x v="0"/>
    <x v="0"/>
    <x v="0"/>
    <x v="812"/>
    <x v="1"/>
    <x v="5"/>
    <x v="0"/>
    <x v="0"/>
    <x v="0"/>
    <x v="44"/>
    <x v="0"/>
    <x v="400"/>
    <x v="1"/>
    <x v="3"/>
    <x v="2"/>
  </r>
  <r>
    <x v="1418"/>
    <x v="0"/>
    <x v="0"/>
    <x v="0"/>
    <x v="1316"/>
    <x v="1"/>
    <x v="4"/>
    <x v="0"/>
    <x v="0"/>
    <x v="11"/>
    <x v="46"/>
    <x v="0"/>
    <x v="313"/>
    <x v="2"/>
    <x v="34"/>
    <x v="4"/>
  </r>
  <r>
    <x v="1419"/>
    <x v="0"/>
    <x v="0"/>
    <x v="0"/>
    <x v="1317"/>
    <x v="5"/>
    <x v="5"/>
    <x v="3"/>
    <x v="3"/>
    <x v="0"/>
    <x v="7"/>
    <x v="0"/>
    <x v="241"/>
    <x v="4"/>
    <x v="22"/>
    <x v="3"/>
  </r>
  <r>
    <x v="1420"/>
    <x v="0"/>
    <x v="0"/>
    <x v="0"/>
    <x v="1318"/>
    <x v="1"/>
    <x v="2"/>
    <x v="3"/>
    <x v="0"/>
    <x v="1"/>
    <x v="3"/>
    <x v="0"/>
    <x v="726"/>
    <x v="3"/>
    <x v="26"/>
    <x v="2"/>
  </r>
  <r>
    <x v="1421"/>
    <x v="0"/>
    <x v="0"/>
    <x v="0"/>
    <x v="901"/>
    <x v="2"/>
    <x v="3"/>
    <x v="3"/>
    <x v="2"/>
    <x v="0"/>
    <x v="22"/>
    <x v="0"/>
    <x v="8"/>
    <x v="0"/>
    <x v="41"/>
    <x v="4"/>
  </r>
  <r>
    <x v="1422"/>
    <x v="0"/>
    <x v="0"/>
    <x v="0"/>
    <x v="1319"/>
    <x v="1"/>
    <x v="2"/>
    <x v="0"/>
    <x v="4"/>
    <x v="1"/>
    <x v="9"/>
    <x v="0"/>
    <x v="410"/>
    <x v="2"/>
    <x v="33"/>
    <x v="0"/>
  </r>
  <r>
    <x v="1423"/>
    <x v="0"/>
    <x v="0"/>
    <x v="0"/>
    <x v="1320"/>
    <x v="6"/>
    <x v="0"/>
    <x v="1"/>
    <x v="4"/>
    <x v="7"/>
    <x v="15"/>
    <x v="0"/>
    <x v="325"/>
    <x v="2"/>
    <x v="34"/>
    <x v="2"/>
  </r>
  <r>
    <x v="1424"/>
    <x v="0"/>
    <x v="1"/>
    <x v="3"/>
    <x v="1321"/>
    <x v="2"/>
    <x v="0"/>
    <x v="0"/>
    <x v="0"/>
    <x v="8"/>
    <x v="8"/>
    <x v="1"/>
    <x v="547"/>
    <x v="0"/>
    <x v="9"/>
    <x v="3"/>
  </r>
  <r>
    <x v="1425"/>
    <x v="0"/>
    <x v="0"/>
    <x v="0"/>
    <x v="1322"/>
    <x v="0"/>
    <x v="1"/>
    <x v="3"/>
    <x v="1"/>
    <x v="10"/>
    <x v="13"/>
    <x v="0"/>
    <x v="534"/>
    <x v="1"/>
    <x v="22"/>
    <x v="0"/>
  </r>
  <r>
    <x v="1426"/>
    <x v="0"/>
    <x v="0"/>
    <x v="0"/>
    <x v="863"/>
    <x v="4"/>
    <x v="4"/>
    <x v="2"/>
    <x v="0"/>
    <x v="3"/>
    <x v="2"/>
    <x v="0"/>
    <x v="618"/>
    <x v="2"/>
    <x v="10"/>
    <x v="3"/>
  </r>
  <r>
    <x v="1427"/>
    <x v="0"/>
    <x v="0"/>
    <x v="0"/>
    <x v="1323"/>
    <x v="6"/>
    <x v="0"/>
    <x v="3"/>
    <x v="0"/>
    <x v="5"/>
    <x v="5"/>
    <x v="0"/>
    <x v="727"/>
    <x v="4"/>
    <x v="7"/>
    <x v="3"/>
  </r>
  <r>
    <x v="1428"/>
    <x v="0"/>
    <x v="0"/>
    <x v="0"/>
    <x v="28"/>
    <x v="7"/>
    <x v="5"/>
    <x v="3"/>
    <x v="1"/>
    <x v="9"/>
    <x v="21"/>
    <x v="0"/>
    <x v="728"/>
    <x v="1"/>
    <x v="4"/>
    <x v="3"/>
  </r>
  <r>
    <x v="1429"/>
    <x v="0"/>
    <x v="0"/>
    <x v="0"/>
    <x v="1324"/>
    <x v="4"/>
    <x v="4"/>
    <x v="0"/>
    <x v="3"/>
    <x v="6"/>
    <x v="46"/>
    <x v="0"/>
    <x v="729"/>
    <x v="0"/>
    <x v="26"/>
    <x v="1"/>
  </r>
  <r>
    <x v="1430"/>
    <x v="0"/>
    <x v="0"/>
    <x v="0"/>
    <x v="1325"/>
    <x v="3"/>
    <x v="4"/>
    <x v="0"/>
    <x v="4"/>
    <x v="1"/>
    <x v="41"/>
    <x v="0"/>
    <x v="730"/>
    <x v="2"/>
    <x v="29"/>
    <x v="3"/>
  </r>
  <r>
    <x v="1431"/>
    <x v="0"/>
    <x v="0"/>
    <x v="0"/>
    <x v="1326"/>
    <x v="3"/>
    <x v="2"/>
    <x v="3"/>
    <x v="4"/>
    <x v="2"/>
    <x v="31"/>
    <x v="0"/>
    <x v="262"/>
    <x v="2"/>
    <x v="27"/>
    <x v="4"/>
  </r>
  <r>
    <x v="1432"/>
    <x v="0"/>
    <x v="0"/>
    <x v="0"/>
    <x v="1327"/>
    <x v="5"/>
    <x v="1"/>
    <x v="1"/>
    <x v="3"/>
    <x v="4"/>
    <x v="26"/>
    <x v="0"/>
    <x v="386"/>
    <x v="3"/>
    <x v="41"/>
    <x v="3"/>
  </r>
  <r>
    <x v="1433"/>
    <x v="0"/>
    <x v="0"/>
    <x v="0"/>
    <x v="1328"/>
    <x v="0"/>
    <x v="5"/>
    <x v="2"/>
    <x v="0"/>
    <x v="3"/>
    <x v="45"/>
    <x v="0"/>
    <x v="305"/>
    <x v="0"/>
    <x v="8"/>
    <x v="1"/>
  </r>
  <r>
    <x v="1434"/>
    <x v="0"/>
    <x v="0"/>
    <x v="0"/>
    <x v="1329"/>
    <x v="4"/>
    <x v="5"/>
    <x v="0"/>
    <x v="4"/>
    <x v="3"/>
    <x v="34"/>
    <x v="0"/>
    <x v="731"/>
    <x v="2"/>
    <x v="21"/>
    <x v="1"/>
  </r>
  <r>
    <x v="1435"/>
    <x v="0"/>
    <x v="0"/>
    <x v="0"/>
    <x v="523"/>
    <x v="0"/>
    <x v="0"/>
    <x v="1"/>
    <x v="0"/>
    <x v="4"/>
    <x v="15"/>
    <x v="0"/>
    <x v="732"/>
    <x v="3"/>
    <x v="16"/>
    <x v="1"/>
  </r>
  <r>
    <x v="1436"/>
    <x v="0"/>
    <x v="0"/>
    <x v="0"/>
    <x v="1330"/>
    <x v="2"/>
    <x v="0"/>
    <x v="3"/>
    <x v="3"/>
    <x v="11"/>
    <x v="29"/>
    <x v="0"/>
    <x v="131"/>
    <x v="4"/>
    <x v="25"/>
    <x v="4"/>
  </r>
  <r>
    <x v="1437"/>
    <x v="0"/>
    <x v="0"/>
    <x v="0"/>
    <x v="1331"/>
    <x v="7"/>
    <x v="0"/>
    <x v="1"/>
    <x v="1"/>
    <x v="4"/>
    <x v="41"/>
    <x v="0"/>
    <x v="595"/>
    <x v="4"/>
    <x v="17"/>
    <x v="0"/>
  </r>
  <r>
    <x v="1438"/>
    <x v="0"/>
    <x v="0"/>
    <x v="0"/>
    <x v="1332"/>
    <x v="1"/>
    <x v="3"/>
    <x v="2"/>
    <x v="1"/>
    <x v="1"/>
    <x v="15"/>
    <x v="0"/>
    <x v="733"/>
    <x v="3"/>
    <x v="20"/>
    <x v="4"/>
  </r>
  <r>
    <x v="1439"/>
    <x v="0"/>
    <x v="0"/>
    <x v="0"/>
    <x v="1333"/>
    <x v="6"/>
    <x v="0"/>
    <x v="1"/>
    <x v="0"/>
    <x v="7"/>
    <x v="31"/>
    <x v="0"/>
    <x v="734"/>
    <x v="3"/>
    <x v="21"/>
    <x v="3"/>
  </r>
  <r>
    <x v="1440"/>
    <x v="0"/>
    <x v="0"/>
    <x v="0"/>
    <x v="1334"/>
    <x v="4"/>
    <x v="3"/>
    <x v="3"/>
    <x v="1"/>
    <x v="0"/>
    <x v="4"/>
    <x v="0"/>
    <x v="305"/>
    <x v="1"/>
    <x v="1"/>
    <x v="3"/>
  </r>
  <r>
    <x v="1441"/>
    <x v="0"/>
    <x v="0"/>
    <x v="0"/>
    <x v="1335"/>
    <x v="1"/>
    <x v="0"/>
    <x v="1"/>
    <x v="4"/>
    <x v="8"/>
    <x v="11"/>
    <x v="0"/>
    <x v="106"/>
    <x v="3"/>
    <x v="25"/>
    <x v="3"/>
  </r>
  <r>
    <x v="1442"/>
    <x v="0"/>
    <x v="0"/>
    <x v="0"/>
    <x v="1336"/>
    <x v="7"/>
    <x v="1"/>
    <x v="0"/>
    <x v="3"/>
    <x v="2"/>
    <x v="46"/>
    <x v="0"/>
    <x v="303"/>
    <x v="2"/>
    <x v="22"/>
    <x v="3"/>
  </r>
  <r>
    <x v="1443"/>
    <x v="0"/>
    <x v="0"/>
    <x v="0"/>
    <x v="1337"/>
    <x v="7"/>
    <x v="3"/>
    <x v="1"/>
    <x v="1"/>
    <x v="2"/>
    <x v="4"/>
    <x v="0"/>
    <x v="370"/>
    <x v="0"/>
    <x v="12"/>
    <x v="3"/>
  </r>
  <r>
    <x v="1444"/>
    <x v="0"/>
    <x v="0"/>
    <x v="0"/>
    <x v="1338"/>
    <x v="0"/>
    <x v="5"/>
    <x v="3"/>
    <x v="1"/>
    <x v="2"/>
    <x v="26"/>
    <x v="0"/>
    <x v="418"/>
    <x v="2"/>
    <x v="36"/>
    <x v="3"/>
  </r>
  <r>
    <x v="1445"/>
    <x v="0"/>
    <x v="0"/>
    <x v="0"/>
    <x v="1339"/>
    <x v="3"/>
    <x v="4"/>
    <x v="1"/>
    <x v="2"/>
    <x v="5"/>
    <x v="18"/>
    <x v="0"/>
    <x v="406"/>
    <x v="3"/>
    <x v="41"/>
    <x v="1"/>
  </r>
  <r>
    <x v="1446"/>
    <x v="0"/>
    <x v="0"/>
    <x v="0"/>
    <x v="1340"/>
    <x v="0"/>
    <x v="5"/>
    <x v="1"/>
    <x v="1"/>
    <x v="9"/>
    <x v="24"/>
    <x v="0"/>
    <x v="735"/>
    <x v="3"/>
    <x v="2"/>
    <x v="1"/>
  </r>
  <r>
    <x v="1447"/>
    <x v="0"/>
    <x v="0"/>
    <x v="0"/>
    <x v="1341"/>
    <x v="0"/>
    <x v="1"/>
    <x v="2"/>
    <x v="3"/>
    <x v="4"/>
    <x v="36"/>
    <x v="0"/>
    <x v="411"/>
    <x v="0"/>
    <x v="16"/>
    <x v="2"/>
  </r>
  <r>
    <x v="1448"/>
    <x v="0"/>
    <x v="0"/>
    <x v="0"/>
    <x v="1342"/>
    <x v="4"/>
    <x v="5"/>
    <x v="1"/>
    <x v="3"/>
    <x v="9"/>
    <x v="20"/>
    <x v="0"/>
    <x v="98"/>
    <x v="2"/>
    <x v="5"/>
    <x v="3"/>
  </r>
  <r>
    <x v="1449"/>
    <x v="0"/>
    <x v="1"/>
    <x v="2"/>
    <x v="1343"/>
    <x v="5"/>
    <x v="0"/>
    <x v="2"/>
    <x v="2"/>
    <x v="2"/>
    <x v="8"/>
    <x v="0"/>
    <x v="441"/>
    <x v="0"/>
    <x v="9"/>
    <x v="2"/>
  </r>
  <r>
    <x v="1450"/>
    <x v="0"/>
    <x v="0"/>
    <x v="0"/>
    <x v="1344"/>
    <x v="3"/>
    <x v="5"/>
    <x v="1"/>
    <x v="2"/>
    <x v="10"/>
    <x v="25"/>
    <x v="0"/>
    <x v="736"/>
    <x v="4"/>
    <x v="12"/>
    <x v="2"/>
  </r>
  <r>
    <x v="1451"/>
    <x v="0"/>
    <x v="1"/>
    <x v="1"/>
    <x v="1345"/>
    <x v="4"/>
    <x v="4"/>
    <x v="3"/>
    <x v="3"/>
    <x v="2"/>
    <x v="8"/>
    <x v="0"/>
    <x v="344"/>
    <x v="4"/>
    <x v="9"/>
    <x v="3"/>
  </r>
  <r>
    <x v="1452"/>
    <x v="0"/>
    <x v="1"/>
    <x v="1"/>
    <x v="1346"/>
    <x v="7"/>
    <x v="3"/>
    <x v="2"/>
    <x v="2"/>
    <x v="5"/>
    <x v="8"/>
    <x v="3"/>
    <x v="433"/>
    <x v="3"/>
    <x v="9"/>
    <x v="3"/>
  </r>
  <r>
    <x v="1453"/>
    <x v="0"/>
    <x v="0"/>
    <x v="0"/>
    <x v="1347"/>
    <x v="1"/>
    <x v="0"/>
    <x v="1"/>
    <x v="1"/>
    <x v="0"/>
    <x v="10"/>
    <x v="0"/>
    <x v="628"/>
    <x v="0"/>
    <x v="11"/>
    <x v="0"/>
  </r>
  <r>
    <x v="1454"/>
    <x v="0"/>
    <x v="0"/>
    <x v="0"/>
    <x v="1348"/>
    <x v="7"/>
    <x v="5"/>
    <x v="0"/>
    <x v="3"/>
    <x v="4"/>
    <x v="24"/>
    <x v="0"/>
    <x v="303"/>
    <x v="1"/>
    <x v="24"/>
    <x v="2"/>
  </r>
  <r>
    <x v="1455"/>
    <x v="0"/>
    <x v="0"/>
    <x v="0"/>
    <x v="1349"/>
    <x v="5"/>
    <x v="0"/>
    <x v="0"/>
    <x v="1"/>
    <x v="0"/>
    <x v="9"/>
    <x v="0"/>
    <x v="306"/>
    <x v="0"/>
    <x v="1"/>
    <x v="0"/>
  </r>
  <r>
    <x v="1456"/>
    <x v="0"/>
    <x v="0"/>
    <x v="0"/>
    <x v="1350"/>
    <x v="1"/>
    <x v="2"/>
    <x v="1"/>
    <x v="3"/>
    <x v="1"/>
    <x v="17"/>
    <x v="0"/>
    <x v="622"/>
    <x v="3"/>
    <x v="3"/>
    <x v="0"/>
  </r>
  <r>
    <x v="1457"/>
    <x v="0"/>
    <x v="0"/>
    <x v="0"/>
    <x v="1351"/>
    <x v="6"/>
    <x v="3"/>
    <x v="2"/>
    <x v="1"/>
    <x v="10"/>
    <x v="22"/>
    <x v="0"/>
    <x v="473"/>
    <x v="3"/>
    <x v="36"/>
    <x v="4"/>
  </r>
  <r>
    <x v="1458"/>
    <x v="0"/>
    <x v="0"/>
    <x v="0"/>
    <x v="1352"/>
    <x v="5"/>
    <x v="1"/>
    <x v="2"/>
    <x v="0"/>
    <x v="8"/>
    <x v="22"/>
    <x v="0"/>
    <x v="611"/>
    <x v="2"/>
    <x v="17"/>
    <x v="2"/>
  </r>
  <r>
    <x v="1459"/>
    <x v="0"/>
    <x v="0"/>
    <x v="0"/>
    <x v="1353"/>
    <x v="4"/>
    <x v="5"/>
    <x v="3"/>
    <x v="3"/>
    <x v="5"/>
    <x v="23"/>
    <x v="0"/>
    <x v="678"/>
    <x v="2"/>
    <x v="22"/>
    <x v="0"/>
  </r>
  <r>
    <x v="1460"/>
    <x v="0"/>
    <x v="0"/>
    <x v="0"/>
    <x v="1354"/>
    <x v="5"/>
    <x v="4"/>
    <x v="3"/>
    <x v="1"/>
    <x v="4"/>
    <x v="47"/>
    <x v="0"/>
    <x v="630"/>
    <x v="4"/>
    <x v="7"/>
    <x v="2"/>
  </r>
  <r>
    <x v="1461"/>
    <x v="0"/>
    <x v="0"/>
    <x v="0"/>
    <x v="1355"/>
    <x v="4"/>
    <x v="1"/>
    <x v="2"/>
    <x v="1"/>
    <x v="6"/>
    <x v="45"/>
    <x v="0"/>
    <x v="324"/>
    <x v="0"/>
    <x v="7"/>
    <x v="1"/>
  </r>
  <r>
    <x v="1462"/>
    <x v="0"/>
    <x v="0"/>
    <x v="0"/>
    <x v="1356"/>
    <x v="1"/>
    <x v="0"/>
    <x v="1"/>
    <x v="3"/>
    <x v="7"/>
    <x v="11"/>
    <x v="0"/>
    <x v="326"/>
    <x v="2"/>
    <x v="33"/>
    <x v="0"/>
  </r>
  <r>
    <x v="1463"/>
    <x v="0"/>
    <x v="0"/>
    <x v="0"/>
    <x v="585"/>
    <x v="7"/>
    <x v="3"/>
    <x v="3"/>
    <x v="2"/>
    <x v="5"/>
    <x v="41"/>
    <x v="0"/>
    <x v="429"/>
    <x v="1"/>
    <x v="31"/>
    <x v="0"/>
  </r>
  <r>
    <x v="1464"/>
    <x v="0"/>
    <x v="0"/>
    <x v="0"/>
    <x v="1357"/>
    <x v="7"/>
    <x v="5"/>
    <x v="3"/>
    <x v="0"/>
    <x v="5"/>
    <x v="11"/>
    <x v="0"/>
    <x v="737"/>
    <x v="2"/>
    <x v="23"/>
    <x v="2"/>
  </r>
  <r>
    <x v="1465"/>
    <x v="0"/>
    <x v="0"/>
    <x v="0"/>
    <x v="1358"/>
    <x v="5"/>
    <x v="5"/>
    <x v="2"/>
    <x v="3"/>
    <x v="6"/>
    <x v="33"/>
    <x v="0"/>
    <x v="595"/>
    <x v="0"/>
    <x v="39"/>
    <x v="2"/>
  </r>
  <r>
    <x v="1466"/>
    <x v="0"/>
    <x v="0"/>
    <x v="0"/>
    <x v="1359"/>
    <x v="5"/>
    <x v="3"/>
    <x v="3"/>
    <x v="1"/>
    <x v="0"/>
    <x v="16"/>
    <x v="0"/>
    <x v="187"/>
    <x v="3"/>
    <x v="13"/>
    <x v="3"/>
  </r>
  <r>
    <x v="1467"/>
    <x v="0"/>
    <x v="0"/>
    <x v="0"/>
    <x v="1360"/>
    <x v="6"/>
    <x v="3"/>
    <x v="0"/>
    <x v="4"/>
    <x v="4"/>
    <x v="46"/>
    <x v="0"/>
    <x v="3"/>
    <x v="2"/>
    <x v="32"/>
    <x v="1"/>
  </r>
  <r>
    <x v="1468"/>
    <x v="0"/>
    <x v="0"/>
    <x v="0"/>
    <x v="369"/>
    <x v="0"/>
    <x v="2"/>
    <x v="0"/>
    <x v="4"/>
    <x v="11"/>
    <x v="25"/>
    <x v="0"/>
    <x v="694"/>
    <x v="4"/>
    <x v="4"/>
    <x v="0"/>
  </r>
  <r>
    <x v="1469"/>
    <x v="0"/>
    <x v="0"/>
    <x v="0"/>
    <x v="1361"/>
    <x v="1"/>
    <x v="1"/>
    <x v="0"/>
    <x v="0"/>
    <x v="9"/>
    <x v="10"/>
    <x v="0"/>
    <x v="355"/>
    <x v="1"/>
    <x v="32"/>
    <x v="2"/>
  </r>
  <r>
    <x v="1470"/>
    <x v="0"/>
    <x v="0"/>
    <x v="0"/>
    <x v="1362"/>
    <x v="5"/>
    <x v="5"/>
    <x v="1"/>
    <x v="3"/>
    <x v="8"/>
    <x v="1"/>
    <x v="0"/>
    <x v="428"/>
    <x v="4"/>
    <x v="39"/>
    <x v="0"/>
  </r>
  <r>
    <x v="1471"/>
    <x v="0"/>
    <x v="0"/>
    <x v="0"/>
    <x v="1363"/>
    <x v="0"/>
    <x v="4"/>
    <x v="3"/>
    <x v="1"/>
    <x v="1"/>
    <x v="11"/>
    <x v="0"/>
    <x v="83"/>
    <x v="2"/>
    <x v="0"/>
    <x v="3"/>
  </r>
  <r>
    <x v="1472"/>
    <x v="0"/>
    <x v="0"/>
    <x v="0"/>
    <x v="1364"/>
    <x v="2"/>
    <x v="0"/>
    <x v="1"/>
    <x v="0"/>
    <x v="1"/>
    <x v="12"/>
    <x v="0"/>
    <x v="738"/>
    <x v="3"/>
    <x v="21"/>
    <x v="3"/>
  </r>
  <r>
    <x v="1473"/>
    <x v="0"/>
    <x v="0"/>
    <x v="0"/>
    <x v="1365"/>
    <x v="4"/>
    <x v="5"/>
    <x v="0"/>
    <x v="4"/>
    <x v="4"/>
    <x v="15"/>
    <x v="0"/>
    <x v="272"/>
    <x v="4"/>
    <x v="8"/>
    <x v="0"/>
  </r>
  <r>
    <x v="1474"/>
    <x v="0"/>
    <x v="0"/>
    <x v="0"/>
    <x v="1366"/>
    <x v="7"/>
    <x v="0"/>
    <x v="3"/>
    <x v="2"/>
    <x v="8"/>
    <x v="9"/>
    <x v="0"/>
    <x v="709"/>
    <x v="3"/>
    <x v="4"/>
    <x v="0"/>
  </r>
  <r>
    <x v="1475"/>
    <x v="0"/>
    <x v="0"/>
    <x v="0"/>
    <x v="1367"/>
    <x v="5"/>
    <x v="1"/>
    <x v="3"/>
    <x v="0"/>
    <x v="1"/>
    <x v="40"/>
    <x v="0"/>
    <x v="568"/>
    <x v="3"/>
    <x v="33"/>
    <x v="0"/>
  </r>
  <r>
    <x v="1476"/>
    <x v="0"/>
    <x v="0"/>
    <x v="0"/>
    <x v="1368"/>
    <x v="5"/>
    <x v="3"/>
    <x v="2"/>
    <x v="2"/>
    <x v="4"/>
    <x v="29"/>
    <x v="0"/>
    <x v="515"/>
    <x v="3"/>
    <x v="11"/>
    <x v="4"/>
  </r>
  <r>
    <x v="1477"/>
    <x v="0"/>
    <x v="0"/>
    <x v="0"/>
    <x v="1114"/>
    <x v="3"/>
    <x v="4"/>
    <x v="1"/>
    <x v="1"/>
    <x v="3"/>
    <x v="47"/>
    <x v="0"/>
    <x v="435"/>
    <x v="0"/>
    <x v="17"/>
    <x v="2"/>
  </r>
  <r>
    <x v="1478"/>
    <x v="0"/>
    <x v="0"/>
    <x v="0"/>
    <x v="1369"/>
    <x v="5"/>
    <x v="3"/>
    <x v="1"/>
    <x v="3"/>
    <x v="5"/>
    <x v="18"/>
    <x v="0"/>
    <x v="739"/>
    <x v="4"/>
    <x v="4"/>
    <x v="0"/>
  </r>
  <r>
    <x v="1479"/>
    <x v="0"/>
    <x v="0"/>
    <x v="0"/>
    <x v="1370"/>
    <x v="1"/>
    <x v="1"/>
    <x v="3"/>
    <x v="2"/>
    <x v="6"/>
    <x v="43"/>
    <x v="0"/>
    <x v="740"/>
    <x v="2"/>
    <x v="10"/>
    <x v="3"/>
  </r>
  <r>
    <x v="1480"/>
    <x v="0"/>
    <x v="0"/>
    <x v="0"/>
    <x v="1125"/>
    <x v="1"/>
    <x v="3"/>
    <x v="0"/>
    <x v="1"/>
    <x v="8"/>
    <x v="41"/>
    <x v="0"/>
    <x v="42"/>
    <x v="0"/>
    <x v="4"/>
    <x v="1"/>
  </r>
  <r>
    <x v="1481"/>
    <x v="0"/>
    <x v="0"/>
    <x v="0"/>
    <x v="1371"/>
    <x v="6"/>
    <x v="1"/>
    <x v="2"/>
    <x v="3"/>
    <x v="10"/>
    <x v="39"/>
    <x v="0"/>
    <x v="741"/>
    <x v="1"/>
    <x v="30"/>
    <x v="3"/>
  </r>
  <r>
    <x v="1482"/>
    <x v="0"/>
    <x v="0"/>
    <x v="0"/>
    <x v="1372"/>
    <x v="2"/>
    <x v="4"/>
    <x v="1"/>
    <x v="0"/>
    <x v="8"/>
    <x v="48"/>
    <x v="0"/>
    <x v="189"/>
    <x v="4"/>
    <x v="6"/>
    <x v="1"/>
  </r>
  <r>
    <x v="1483"/>
    <x v="0"/>
    <x v="0"/>
    <x v="0"/>
    <x v="1373"/>
    <x v="0"/>
    <x v="2"/>
    <x v="3"/>
    <x v="2"/>
    <x v="8"/>
    <x v="38"/>
    <x v="0"/>
    <x v="288"/>
    <x v="0"/>
    <x v="34"/>
    <x v="1"/>
  </r>
  <r>
    <x v="1484"/>
    <x v="0"/>
    <x v="0"/>
    <x v="0"/>
    <x v="1374"/>
    <x v="0"/>
    <x v="2"/>
    <x v="3"/>
    <x v="0"/>
    <x v="8"/>
    <x v="12"/>
    <x v="0"/>
    <x v="742"/>
    <x v="2"/>
    <x v="8"/>
    <x v="2"/>
  </r>
  <r>
    <x v="1485"/>
    <x v="0"/>
    <x v="0"/>
    <x v="0"/>
    <x v="1375"/>
    <x v="2"/>
    <x v="1"/>
    <x v="3"/>
    <x v="1"/>
    <x v="5"/>
    <x v="28"/>
    <x v="0"/>
    <x v="583"/>
    <x v="1"/>
    <x v="20"/>
    <x v="3"/>
  </r>
  <r>
    <x v="1486"/>
    <x v="0"/>
    <x v="0"/>
    <x v="0"/>
    <x v="1376"/>
    <x v="0"/>
    <x v="3"/>
    <x v="2"/>
    <x v="0"/>
    <x v="1"/>
    <x v="7"/>
    <x v="0"/>
    <x v="633"/>
    <x v="0"/>
    <x v="17"/>
    <x v="3"/>
  </r>
  <r>
    <x v="1487"/>
    <x v="0"/>
    <x v="0"/>
    <x v="0"/>
    <x v="1377"/>
    <x v="1"/>
    <x v="4"/>
    <x v="3"/>
    <x v="3"/>
    <x v="3"/>
    <x v="38"/>
    <x v="0"/>
    <x v="670"/>
    <x v="2"/>
    <x v="21"/>
    <x v="4"/>
  </r>
  <r>
    <x v="1488"/>
    <x v="0"/>
    <x v="0"/>
    <x v="0"/>
    <x v="795"/>
    <x v="5"/>
    <x v="2"/>
    <x v="3"/>
    <x v="4"/>
    <x v="1"/>
    <x v="18"/>
    <x v="0"/>
    <x v="114"/>
    <x v="0"/>
    <x v="28"/>
    <x v="0"/>
  </r>
  <r>
    <x v="1489"/>
    <x v="0"/>
    <x v="0"/>
    <x v="0"/>
    <x v="1378"/>
    <x v="7"/>
    <x v="5"/>
    <x v="1"/>
    <x v="1"/>
    <x v="8"/>
    <x v="6"/>
    <x v="0"/>
    <x v="311"/>
    <x v="0"/>
    <x v="10"/>
    <x v="4"/>
  </r>
  <r>
    <x v="1490"/>
    <x v="0"/>
    <x v="0"/>
    <x v="0"/>
    <x v="1379"/>
    <x v="2"/>
    <x v="0"/>
    <x v="0"/>
    <x v="3"/>
    <x v="10"/>
    <x v="20"/>
    <x v="0"/>
    <x v="127"/>
    <x v="1"/>
    <x v="11"/>
    <x v="4"/>
  </r>
  <r>
    <x v="1491"/>
    <x v="0"/>
    <x v="0"/>
    <x v="0"/>
    <x v="1380"/>
    <x v="7"/>
    <x v="5"/>
    <x v="2"/>
    <x v="0"/>
    <x v="0"/>
    <x v="23"/>
    <x v="0"/>
    <x v="65"/>
    <x v="3"/>
    <x v="23"/>
    <x v="3"/>
  </r>
  <r>
    <x v="1492"/>
    <x v="0"/>
    <x v="0"/>
    <x v="0"/>
    <x v="1381"/>
    <x v="6"/>
    <x v="1"/>
    <x v="3"/>
    <x v="0"/>
    <x v="5"/>
    <x v="0"/>
    <x v="0"/>
    <x v="580"/>
    <x v="4"/>
    <x v="21"/>
    <x v="4"/>
  </r>
  <r>
    <x v="1493"/>
    <x v="0"/>
    <x v="0"/>
    <x v="0"/>
    <x v="1382"/>
    <x v="4"/>
    <x v="5"/>
    <x v="3"/>
    <x v="2"/>
    <x v="9"/>
    <x v="20"/>
    <x v="0"/>
    <x v="1"/>
    <x v="0"/>
    <x v="2"/>
    <x v="3"/>
  </r>
  <r>
    <x v="1494"/>
    <x v="0"/>
    <x v="0"/>
    <x v="0"/>
    <x v="1383"/>
    <x v="4"/>
    <x v="3"/>
    <x v="0"/>
    <x v="4"/>
    <x v="9"/>
    <x v="17"/>
    <x v="0"/>
    <x v="48"/>
    <x v="2"/>
    <x v="5"/>
    <x v="4"/>
  </r>
  <r>
    <x v="1495"/>
    <x v="0"/>
    <x v="0"/>
    <x v="0"/>
    <x v="1384"/>
    <x v="3"/>
    <x v="5"/>
    <x v="3"/>
    <x v="0"/>
    <x v="9"/>
    <x v="22"/>
    <x v="0"/>
    <x v="43"/>
    <x v="4"/>
    <x v="7"/>
    <x v="1"/>
  </r>
  <r>
    <x v="1496"/>
    <x v="0"/>
    <x v="0"/>
    <x v="0"/>
    <x v="1385"/>
    <x v="1"/>
    <x v="4"/>
    <x v="1"/>
    <x v="4"/>
    <x v="5"/>
    <x v="28"/>
    <x v="0"/>
    <x v="83"/>
    <x v="2"/>
    <x v="32"/>
    <x v="0"/>
  </r>
  <r>
    <x v="1497"/>
    <x v="0"/>
    <x v="0"/>
    <x v="0"/>
    <x v="1386"/>
    <x v="5"/>
    <x v="2"/>
    <x v="1"/>
    <x v="3"/>
    <x v="8"/>
    <x v="34"/>
    <x v="0"/>
    <x v="240"/>
    <x v="4"/>
    <x v="16"/>
    <x v="3"/>
  </r>
  <r>
    <x v="1498"/>
    <x v="0"/>
    <x v="0"/>
    <x v="0"/>
    <x v="1387"/>
    <x v="6"/>
    <x v="1"/>
    <x v="3"/>
    <x v="4"/>
    <x v="5"/>
    <x v="37"/>
    <x v="0"/>
    <x v="459"/>
    <x v="4"/>
    <x v="10"/>
    <x v="2"/>
  </r>
  <r>
    <x v="1499"/>
    <x v="0"/>
    <x v="0"/>
    <x v="0"/>
    <x v="592"/>
    <x v="5"/>
    <x v="4"/>
    <x v="0"/>
    <x v="0"/>
    <x v="11"/>
    <x v="43"/>
    <x v="0"/>
    <x v="375"/>
    <x v="2"/>
    <x v="18"/>
    <x v="2"/>
  </r>
  <r>
    <x v="1500"/>
    <x v="0"/>
    <x v="1"/>
    <x v="2"/>
    <x v="1388"/>
    <x v="3"/>
    <x v="5"/>
    <x v="2"/>
    <x v="2"/>
    <x v="11"/>
    <x v="8"/>
    <x v="0"/>
    <x v="206"/>
    <x v="0"/>
    <x v="9"/>
    <x v="0"/>
  </r>
  <r>
    <x v="1501"/>
    <x v="0"/>
    <x v="0"/>
    <x v="0"/>
    <x v="985"/>
    <x v="6"/>
    <x v="4"/>
    <x v="0"/>
    <x v="1"/>
    <x v="9"/>
    <x v="7"/>
    <x v="0"/>
    <x v="743"/>
    <x v="3"/>
    <x v="3"/>
    <x v="3"/>
  </r>
  <r>
    <x v="1502"/>
    <x v="0"/>
    <x v="0"/>
    <x v="0"/>
    <x v="1389"/>
    <x v="2"/>
    <x v="4"/>
    <x v="0"/>
    <x v="1"/>
    <x v="6"/>
    <x v="38"/>
    <x v="0"/>
    <x v="302"/>
    <x v="1"/>
    <x v="18"/>
    <x v="3"/>
  </r>
  <r>
    <x v="1503"/>
    <x v="0"/>
    <x v="0"/>
    <x v="0"/>
    <x v="1390"/>
    <x v="7"/>
    <x v="5"/>
    <x v="3"/>
    <x v="2"/>
    <x v="8"/>
    <x v="10"/>
    <x v="0"/>
    <x v="276"/>
    <x v="1"/>
    <x v="0"/>
    <x v="1"/>
  </r>
  <r>
    <x v="1504"/>
    <x v="0"/>
    <x v="0"/>
    <x v="0"/>
    <x v="1391"/>
    <x v="1"/>
    <x v="4"/>
    <x v="3"/>
    <x v="1"/>
    <x v="3"/>
    <x v="21"/>
    <x v="0"/>
    <x v="718"/>
    <x v="1"/>
    <x v="21"/>
    <x v="1"/>
  </r>
  <r>
    <x v="1505"/>
    <x v="0"/>
    <x v="0"/>
    <x v="0"/>
    <x v="1392"/>
    <x v="6"/>
    <x v="4"/>
    <x v="1"/>
    <x v="2"/>
    <x v="4"/>
    <x v="36"/>
    <x v="0"/>
    <x v="547"/>
    <x v="0"/>
    <x v="24"/>
    <x v="3"/>
  </r>
  <r>
    <x v="1506"/>
    <x v="0"/>
    <x v="0"/>
    <x v="0"/>
    <x v="1393"/>
    <x v="7"/>
    <x v="1"/>
    <x v="0"/>
    <x v="4"/>
    <x v="7"/>
    <x v="20"/>
    <x v="0"/>
    <x v="443"/>
    <x v="0"/>
    <x v="15"/>
    <x v="1"/>
  </r>
  <r>
    <x v="1507"/>
    <x v="0"/>
    <x v="0"/>
    <x v="0"/>
    <x v="829"/>
    <x v="4"/>
    <x v="0"/>
    <x v="2"/>
    <x v="0"/>
    <x v="5"/>
    <x v="22"/>
    <x v="0"/>
    <x v="546"/>
    <x v="1"/>
    <x v="20"/>
    <x v="1"/>
  </r>
  <r>
    <x v="1508"/>
    <x v="0"/>
    <x v="0"/>
    <x v="0"/>
    <x v="1394"/>
    <x v="7"/>
    <x v="5"/>
    <x v="1"/>
    <x v="2"/>
    <x v="11"/>
    <x v="2"/>
    <x v="0"/>
    <x v="672"/>
    <x v="1"/>
    <x v="25"/>
    <x v="1"/>
  </r>
  <r>
    <x v="1509"/>
    <x v="0"/>
    <x v="0"/>
    <x v="0"/>
    <x v="1395"/>
    <x v="1"/>
    <x v="2"/>
    <x v="2"/>
    <x v="4"/>
    <x v="8"/>
    <x v="24"/>
    <x v="0"/>
    <x v="734"/>
    <x v="0"/>
    <x v="22"/>
    <x v="2"/>
  </r>
  <r>
    <x v="1510"/>
    <x v="0"/>
    <x v="0"/>
    <x v="0"/>
    <x v="1396"/>
    <x v="6"/>
    <x v="4"/>
    <x v="0"/>
    <x v="3"/>
    <x v="8"/>
    <x v="14"/>
    <x v="0"/>
    <x v="483"/>
    <x v="2"/>
    <x v="31"/>
    <x v="4"/>
  </r>
  <r>
    <x v="1511"/>
    <x v="0"/>
    <x v="1"/>
    <x v="3"/>
    <x v="1397"/>
    <x v="3"/>
    <x v="3"/>
    <x v="3"/>
    <x v="4"/>
    <x v="6"/>
    <x v="8"/>
    <x v="3"/>
    <x v="711"/>
    <x v="2"/>
    <x v="9"/>
    <x v="1"/>
  </r>
  <r>
    <x v="1512"/>
    <x v="0"/>
    <x v="0"/>
    <x v="0"/>
    <x v="870"/>
    <x v="3"/>
    <x v="3"/>
    <x v="3"/>
    <x v="2"/>
    <x v="10"/>
    <x v="33"/>
    <x v="0"/>
    <x v="186"/>
    <x v="0"/>
    <x v="4"/>
    <x v="0"/>
  </r>
  <r>
    <x v="1513"/>
    <x v="0"/>
    <x v="0"/>
    <x v="0"/>
    <x v="1398"/>
    <x v="0"/>
    <x v="2"/>
    <x v="0"/>
    <x v="4"/>
    <x v="2"/>
    <x v="46"/>
    <x v="0"/>
    <x v="744"/>
    <x v="2"/>
    <x v="21"/>
    <x v="1"/>
  </r>
  <r>
    <x v="1514"/>
    <x v="0"/>
    <x v="0"/>
    <x v="0"/>
    <x v="1399"/>
    <x v="2"/>
    <x v="0"/>
    <x v="2"/>
    <x v="2"/>
    <x v="11"/>
    <x v="44"/>
    <x v="0"/>
    <x v="572"/>
    <x v="0"/>
    <x v="26"/>
    <x v="2"/>
  </r>
  <r>
    <x v="1515"/>
    <x v="0"/>
    <x v="0"/>
    <x v="0"/>
    <x v="1400"/>
    <x v="0"/>
    <x v="2"/>
    <x v="3"/>
    <x v="1"/>
    <x v="3"/>
    <x v="44"/>
    <x v="0"/>
    <x v="109"/>
    <x v="0"/>
    <x v="34"/>
    <x v="2"/>
  </r>
  <r>
    <x v="1516"/>
    <x v="0"/>
    <x v="0"/>
    <x v="0"/>
    <x v="1323"/>
    <x v="0"/>
    <x v="1"/>
    <x v="3"/>
    <x v="2"/>
    <x v="8"/>
    <x v="21"/>
    <x v="0"/>
    <x v="245"/>
    <x v="0"/>
    <x v="27"/>
    <x v="0"/>
  </r>
  <r>
    <x v="1517"/>
    <x v="0"/>
    <x v="0"/>
    <x v="0"/>
    <x v="1401"/>
    <x v="0"/>
    <x v="0"/>
    <x v="2"/>
    <x v="1"/>
    <x v="6"/>
    <x v="42"/>
    <x v="0"/>
    <x v="404"/>
    <x v="2"/>
    <x v="37"/>
    <x v="2"/>
  </r>
  <r>
    <x v="1518"/>
    <x v="0"/>
    <x v="0"/>
    <x v="0"/>
    <x v="1402"/>
    <x v="1"/>
    <x v="5"/>
    <x v="0"/>
    <x v="3"/>
    <x v="3"/>
    <x v="44"/>
    <x v="0"/>
    <x v="200"/>
    <x v="0"/>
    <x v="30"/>
    <x v="1"/>
  </r>
  <r>
    <x v="1519"/>
    <x v="0"/>
    <x v="0"/>
    <x v="0"/>
    <x v="1403"/>
    <x v="0"/>
    <x v="0"/>
    <x v="1"/>
    <x v="2"/>
    <x v="5"/>
    <x v="37"/>
    <x v="0"/>
    <x v="659"/>
    <x v="3"/>
    <x v="20"/>
    <x v="0"/>
  </r>
  <r>
    <x v="1520"/>
    <x v="0"/>
    <x v="0"/>
    <x v="0"/>
    <x v="1404"/>
    <x v="0"/>
    <x v="3"/>
    <x v="3"/>
    <x v="0"/>
    <x v="5"/>
    <x v="15"/>
    <x v="0"/>
    <x v="270"/>
    <x v="0"/>
    <x v="30"/>
    <x v="0"/>
  </r>
  <r>
    <x v="1521"/>
    <x v="0"/>
    <x v="0"/>
    <x v="0"/>
    <x v="1405"/>
    <x v="5"/>
    <x v="4"/>
    <x v="0"/>
    <x v="0"/>
    <x v="0"/>
    <x v="23"/>
    <x v="0"/>
    <x v="728"/>
    <x v="2"/>
    <x v="21"/>
    <x v="0"/>
  </r>
  <r>
    <x v="1522"/>
    <x v="0"/>
    <x v="0"/>
    <x v="0"/>
    <x v="1406"/>
    <x v="6"/>
    <x v="3"/>
    <x v="0"/>
    <x v="2"/>
    <x v="6"/>
    <x v="22"/>
    <x v="0"/>
    <x v="278"/>
    <x v="3"/>
    <x v="19"/>
    <x v="0"/>
  </r>
  <r>
    <x v="1523"/>
    <x v="0"/>
    <x v="0"/>
    <x v="0"/>
    <x v="1407"/>
    <x v="2"/>
    <x v="4"/>
    <x v="0"/>
    <x v="0"/>
    <x v="11"/>
    <x v="40"/>
    <x v="0"/>
    <x v="575"/>
    <x v="1"/>
    <x v="26"/>
    <x v="0"/>
  </r>
  <r>
    <x v="1524"/>
    <x v="0"/>
    <x v="0"/>
    <x v="0"/>
    <x v="383"/>
    <x v="7"/>
    <x v="5"/>
    <x v="3"/>
    <x v="3"/>
    <x v="0"/>
    <x v="6"/>
    <x v="0"/>
    <x v="65"/>
    <x v="4"/>
    <x v="27"/>
    <x v="4"/>
  </r>
  <r>
    <x v="1525"/>
    <x v="0"/>
    <x v="0"/>
    <x v="0"/>
    <x v="1408"/>
    <x v="1"/>
    <x v="5"/>
    <x v="0"/>
    <x v="2"/>
    <x v="2"/>
    <x v="47"/>
    <x v="0"/>
    <x v="612"/>
    <x v="3"/>
    <x v="24"/>
    <x v="1"/>
  </r>
  <r>
    <x v="1526"/>
    <x v="0"/>
    <x v="0"/>
    <x v="0"/>
    <x v="1409"/>
    <x v="4"/>
    <x v="5"/>
    <x v="2"/>
    <x v="0"/>
    <x v="10"/>
    <x v="42"/>
    <x v="0"/>
    <x v="402"/>
    <x v="2"/>
    <x v="14"/>
    <x v="0"/>
  </r>
  <r>
    <x v="1527"/>
    <x v="0"/>
    <x v="0"/>
    <x v="0"/>
    <x v="1410"/>
    <x v="7"/>
    <x v="0"/>
    <x v="2"/>
    <x v="3"/>
    <x v="5"/>
    <x v="34"/>
    <x v="0"/>
    <x v="619"/>
    <x v="1"/>
    <x v="2"/>
    <x v="4"/>
  </r>
  <r>
    <x v="1528"/>
    <x v="0"/>
    <x v="1"/>
    <x v="2"/>
    <x v="1411"/>
    <x v="3"/>
    <x v="2"/>
    <x v="2"/>
    <x v="3"/>
    <x v="8"/>
    <x v="8"/>
    <x v="0"/>
    <x v="563"/>
    <x v="3"/>
    <x v="9"/>
    <x v="0"/>
  </r>
  <r>
    <x v="1529"/>
    <x v="0"/>
    <x v="0"/>
    <x v="0"/>
    <x v="1198"/>
    <x v="2"/>
    <x v="5"/>
    <x v="2"/>
    <x v="3"/>
    <x v="2"/>
    <x v="19"/>
    <x v="0"/>
    <x v="175"/>
    <x v="2"/>
    <x v="38"/>
    <x v="4"/>
  </r>
  <r>
    <x v="1530"/>
    <x v="0"/>
    <x v="0"/>
    <x v="0"/>
    <x v="1412"/>
    <x v="1"/>
    <x v="2"/>
    <x v="3"/>
    <x v="4"/>
    <x v="3"/>
    <x v="34"/>
    <x v="0"/>
    <x v="97"/>
    <x v="1"/>
    <x v="3"/>
    <x v="3"/>
  </r>
  <r>
    <x v="1531"/>
    <x v="0"/>
    <x v="0"/>
    <x v="0"/>
    <x v="1413"/>
    <x v="1"/>
    <x v="5"/>
    <x v="2"/>
    <x v="3"/>
    <x v="10"/>
    <x v="31"/>
    <x v="0"/>
    <x v="262"/>
    <x v="3"/>
    <x v="35"/>
    <x v="0"/>
  </r>
  <r>
    <x v="1532"/>
    <x v="0"/>
    <x v="0"/>
    <x v="0"/>
    <x v="1414"/>
    <x v="4"/>
    <x v="0"/>
    <x v="2"/>
    <x v="3"/>
    <x v="9"/>
    <x v="6"/>
    <x v="0"/>
    <x v="299"/>
    <x v="1"/>
    <x v="10"/>
    <x v="3"/>
  </r>
  <r>
    <x v="1533"/>
    <x v="0"/>
    <x v="1"/>
    <x v="3"/>
    <x v="1415"/>
    <x v="7"/>
    <x v="3"/>
    <x v="2"/>
    <x v="4"/>
    <x v="9"/>
    <x v="8"/>
    <x v="3"/>
    <x v="71"/>
    <x v="0"/>
    <x v="9"/>
    <x v="3"/>
  </r>
  <r>
    <x v="1534"/>
    <x v="0"/>
    <x v="0"/>
    <x v="0"/>
    <x v="1416"/>
    <x v="5"/>
    <x v="5"/>
    <x v="0"/>
    <x v="1"/>
    <x v="6"/>
    <x v="33"/>
    <x v="0"/>
    <x v="745"/>
    <x v="3"/>
    <x v="40"/>
    <x v="0"/>
  </r>
  <r>
    <x v="1535"/>
    <x v="0"/>
    <x v="0"/>
    <x v="0"/>
    <x v="1417"/>
    <x v="3"/>
    <x v="4"/>
    <x v="2"/>
    <x v="2"/>
    <x v="0"/>
    <x v="10"/>
    <x v="0"/>
    <x v="391"/>
    <x v="1"/>
    <x v="37"/>
    <x v="1"/>
  </r>
  <r>
    <x v="1536"/>
    <x v="0"/>
    <x v="0"/>
    <x v="0"/>
    <x v="1418"/>
    <x v="4"/>
    <x v="2"/>
    <x v="2"/>
    <x v="3"/>
    <x v="10"/>
    <x v="39"/>
    <x v="0"/>
    <x v="507"/>
    <x v="0"/>
    <x v="23"/>
    <x v="3"/>
  </r>
  <r>
    <x v="1537"/>
    <x v="0"/>
    <x v="0"/>
    <x v="0"/>
    <x v="1419"/>
    <x v="5"/>
    <x v="0"/>
    <x v="3"/>
    <x v="4"/>
    <x v="8"/>
    <x v="27"/>
    <x v="0"/>
    <x v="620"/>
    <x v="2"/>
    <x v="12"/>
    <x v="4"/>
  </r>
  <r>
    <x v="1538"/>
    <x v="0"/>
    <x v="0"/>
    <x v="0"/>
    <x v="1420"/>
    <x v="1"/>
    <x v="4"/>
    <x v="2"/>
    <x v="1"/>
    <x v="1"/>
    <x v="1"/>
    <x v="0"/>
    <x v="37"/>
    <x v="0"/>
    <x v="25"/>
    <x v="1"/>
  </r>
  <r>
    <x v="1539"/>
    <x v="0"/>
    <x v="0"/>
    <x v="0"/>
    <x v="1421"/>
    <x v="0"/>
    <x v="2"/>
    <x v="1"/>
    <x v="0"/>
    <x v="11"/>
    <x v="4"/>
    <x v="0"/>
    <x v="713"/>
    <x v="0"/>
    <x v="3"/>
    <x v="2"/>
  </r>
  <r>
    <x v="1540"/>
    <x v="0"/>
    <x v="0"/>
    <x v="0"/>
    <x v="1422"/>
    <x v="1"/>
    <x v="0"/>
    <x v="0"/>
    <x v="3"/>
    <x v="1"/>
    <x v="23"/>
    <x v="0"/>
    <x v="273"/>
    <x v="3"/>
    <x v="0"/>
    <x v="4"/>
  </r>
  <r>
    <x v="1541"/>
    <x v="0"/>
    <x v="0"/>
    <x v="0"/>
    <x v="1423"/>
    <x v="0"/>
    <x v="1"/>
    <x v="3"/>
    <x v="3"/>
    <x v="3"/>
    <x v="43"/>
    <x v="0"/>
    <x v="683"/>
    <x v="2"/>
    <x v="39"/>
    <x v="4"/>
  </r>
  <r>
    <x v="1542"/>
    <x v="0"/>
    <x v="0"/>
    <x v="0"/>
    <x v="1424"/>
    <x v="1"/>
    <x v="3"/>
    <x v="2"/>
    <x v="3"/>
    <x v="4"/>
    <x v="41"/>
    <x v="0"/>
    <x v="383"/>
    <x v="1"/>
    <x v="35"/>
    <x v="0"/>
  </r>
  <r>
    <x v="1543"/>
    <x v="0"/>
    <x v="0"/>
    <x v="0"/>
    <x v="1425"/>
    <x v="6"/>
    <x v="3"/>
    <x v="3"/>
    <x v="1"/>
    <x v="3"/>
    <x v="13"/>
    <x v="0"/>
    <x v="448"/>
    <x v="4"/>
    <x v="29"/>
    <x v="4"/>
  </r>
  <r>
    <x v="1544"/>
    <x v="0"/>
    <x v="0"/>
    <x v="0"/>
    <x v="20"/>
    <x v="5"/>
    <x v="3"/>
    <x v="3"/>
    <x v="4"/>
    <x v="9"/>
    <x v="26"/>
    <x v="0"/>
    <x v="653"/>
    <x v="4"/>
    <x v="22"/>
    <x v="0"/>
  </r>
  <r>
    <x v="1545"/>
    <x v="0"/>
    <x v="0"/>
    <x v="0"/>
    <x v="1426"/>
    <x v="2"/>
    <x v="4"/>
    <x v="3"/>
    <x v="2"/>
    <x v="11"/>
    <x v="17"/>
    <x v="0"/>
    <x v="739"/>
    <x v="1"/>
    <x v="8"/>
    <x v="3"/>
  </r>
  <r>
    <x v="1546"/>
    <x v="0"/>
    <x v="0"/>
    <x v="0"/>
    <x v="1427"/>
    <x v="5"/>
    <x v="5"/>
    <x v="2"/>
    <x v="0"/>
    <x v="11"/>
    <x v="44"/>
    <x v="0"/>
    <x v="169"/>
    <x v="2"/>
    <x v="13"/>
    <x v="0"/>
  </r>
  <r>
    <x v="1547"/>
    <x v="0"/>
    <x v="0"/>
    <x v="0"/>
    <x v="1428"/>
    <x v="1"/>
    <x v="2"/>
    <x v="3"/>
    <x v="1"/>
    <x v="7"/>
    <x v="26"/>
    <x v="0"/>
    <x v="556"/>
    <x v="2"/>
    <x v="39"/>
    <x v="0"/>
  </r>
  <r>
    <x v="1548"/>
    <x v="0"/>
    <x v="0"/>
    <x v="0"/>
    <x v="1429"/>
    <x v="1"/>
    <x v="1"/>
    <x v="3"/>
    <x v="4"/>
    <x v="4"/>
    <x v="17"/>
    <x v="0"/>
    <x v="538"/>
    <x v="0"/>
    <x v="33"/>
    <x v="1"/>
  </r>
  <r>
    <x v="1549"/>
    <x v="0"/>
    <x v="0"/>
    <x v="0"/>
    <x v="1430"/>
    <x v="1"/>
    <x v="2"/>
    <x v="1"/>
    <x v="4"/>
    <x v="7"/>
    <x v="26"/>
    <x v="0"/>
    <x v="151"/>
    <x v="4"/>
    <x v="32"/>
    <x v="4"/>
  </r>
  <r>
    <x v="1550"/>
    <x v="0"/>
    <x v="0"/>
    <x v="0"/>
    <x v="1431"/>
    <x v="6"/>
    <x v="5"/>
    <x v="2"/>
    <x v="2"/>
    <x v="2"/>
    <x v="3"/>
    <x v="0"/>
    <x v="161"/>
    <x v="1"/>
    <x v="27"/>
    <x v="0"/>
  </r>
  <r>
    <x v="1551"/>
    <x v="0"/>
    <x v="0"/>
    <x v="0"/>
    <x v="1432"/>
    <x v="3"/>
    <x v="4"/>
    <x v="1"/>
    <x v="3"/>
    <x v="6"/>
    <x v="39"/>
    <x v="0"/>
    <x v="173"/>
    <x v="1"/>
    <x v="7"/>
    <x v="4"/>
  </r>
  <r>
    <x v="1552"/>
    <x v="0"/>
    <x v="0"/>
    <x v="0"/>
    <x v="1433"/>
    <x v="2"/>
    <x v="5"/>
    <x v="3"/>
    <x v="2"/>
    <x v="3"/>
    <x v="36"/>
    <x v="0"/>
    <x v="236"/>
    <x v="3"/>
    <x v="30"/>
    <x v="2"/>
  </r>
  <r>
    <x v="1553"/>
    <x v="0"/>
    <x v="0"/>
    <x v="0"/>
    <x v="38"/>
    <x v="1"/>
    <x v="5"/>
    <x v="3"/>
    <x v="0"/>
    <x v="7"/>
    <x v="43"/>
    <x v="0"/>
    <x v="276"/>
    <x v="0"/>
    <x v="18"/>
    <x v="0"/>
  </r>
  <r>
    <x v="1554"/>
    <x v="0"/>
    <x v="0"/>
    <x v="0"/>
    <x v="253"/>
    <x v="3"/>
    <x v="4"/>
    <x v="0"/>
    <x v="3"/>
    <x v="7"/>
    <x v="45"/>
    <x v="0"/>
    <x v="22"/>
    <x v="2"/>
    <x v="25"/>
    <x v="2"/>
  </r>
  <r>
    <x v="1555"/>
    <x v="0"/>
    <x v="1"/>
    <x v="1"/>
    <x v="1434"/>
    <x v="0"/>
    <x v="0"/>
    <x v="3"/>
    <x v="0"/>
    <x v="1"/>
    <x v="8"/>
    <x v="2"/>
    <x v="746"/>
    <x v="0"/>
    <x v="9"/>
    <x v="1"/>
  </r>
  <r>
    <x v="1556"/>
    <x v="0"/>
    <x v="0"/>
    <x v="0"/>
    <x v="1435"/>
    <x v="7"/>
    <x v="2"/>
    <x v="3"/>
    <x v="1"/>
    <x v="5"/>
    <x v="38"/>
    <x v="0"/>
    <x v="543"/>
    <x v="3"/>
    <x v="22"/>
    <x v="4"/>
  </r>
  <r>
    <x v="1557"/>
    <x v="0"/>
    <x v="0"/>
    <x v="0"/>
    <x v="1436"/>
    <x v="6"/>
    <x v="3"/>
    <x v="3"/>
    <x v="0"/>
    <x v="5"/>
    <x v="23"/>
    <x v="0"/>
    <x v="710"/>
    <x v="3"/>
    <x v="29"/>
    <x v="0"/>
  </r>
  <r>
    <x v="1558"/>
    <x v="0"/>
    <x v="0"/>
    <x v="0"/>
    <x v="1437"/>
    <x v="6"/>
    <x v="3"/>
    <x v="2"/>
    <x v="0"/>
    <x v="9"/>
    <x v="9"/>
    <x v="0"/>
    <x v="685"/>
    <x v="4"/>
    <x v="40"/>
    <x v="4"/>
  </r>
  <r>
    <x v="1559"/>
    <x v="0"/>
    <x v="0"/>
    <x v="0"/>
    <x v="1438"/>
    <x v="0"/>
    <x v="1"/>
    <x v="2"/>
    <x v="0"/>
    <x v="9"/>
    <x v="17"/>
    <x v="0"/>
    <x v="266"/>
    <x v="4"/>
    <x v="8"/>
    <x v="4"/>
  </r>
  <r>
    <x v="1560"/>
    <x v="0"/>
    <x v="0"/>
    <x v="0"/>
    <x v="1071"/>
    <x v="4"/>
    <x v="1"/>
    <x v="1"/>
    <x v="4"/>
    <x v="8"/>
    <x v="21"/>
    <x v="0"/>
    <x v="467"/>
    <x v="4"/>
    <x v="16"/>
    <x v="2"/>
  </r>
  <r>
    <x v="1561"/>
    <x v="0"/>
    <x v="0"/>
    <x v="0"/>
    <x v="246"/>
    <x v="0"/>
    <x v="1"/>
    <x v="0"/>
    <x v="3"/>
    <x v="2"/>
    <x v="7"/>
    <x v="0"/>
    <x v="614"/>
    <x v="4"/>
    <x v="10"/>
    <x v="3"/>
  </r>
  <r>
    <x v="1562"/>
    <x v="0"/>
    <x v="0"/>
    <x v="0"/>
    <x v="1439"/>
    <x v="1"/>
    <x v="0"/>
    <x v="1"/>
    <x v="3"/>
    <x v="8"/>
    <x v="25"/>
    <x v="0"/>
    <x v="396"/>
    <x v="2"/>
    <x v="22"/>
    <x v="2"/>
  </r>
  <r>
    <x v="1563"/>
    <x v="0"/>
    <x v="0"/>
    <x v="0"/>
    <x v="1440"/>
    <x v="2"/>
    <x v="3"/>
    <x v="0"/>
    <x v="4"/>
    <x v="7"/>
    <x v="34"/>
    <x v="0"/>
    <x v="169"/>
    <x v="4"/>
    <x v="22"/>
    <x v="2"/>
  </r>
  <r>
    <x v="1564"/>
    <x v="0"/>
    <x v="0"/>
    <x v="0"/>
    <x v="1441"/>
    <x v="6"/>
    <x v="5"/>
    <x v="3"/>
    <x v="1"/>
    <x v="9"/>
    <x v="23"/>
    <x v="0"/>
    <x v="656"/>
    <x v="4"/>
    <x v="20"/>
    <x v="4"/>
  </r>
  <r>
    <x v="1565"/>
    <x v="0"/>
    <x v="0"/>
    <x v="0"/>
    <x v="1442"/>
    <x v="4"/>
    <x v="4"/>
    <x v="0"/>
    <x v="0"/>
    <x v="1"/>
    <x v="45"/>
    <x v="0"/>
    <x v="34"/>
    <x v="0"/>
    <x v="28"/>
    <x v="1"/>
  </r>
  <r>
    <x v="1566"/>
    <x v="0"/>
    <x v="0"/>
    <x v="0"/>
    <x v="1298"/>
    <x v="3"/>
    <x v="4"/>
    <x v="3"/>
    <x v="0"/>
    <x v="5"/>
    <x v="1"/>
    <x v="0"/>
    <x v="45"/>
    <x v="0"/>
    <x v="35"/>
    <x v="0"/>
  </r>
  <r>
    <x v="1567"/>
    <x v="0"/>
    <x v="0"/>
    <x v="0"/>
    <x v="1443"/>
    <x v="2"/>
    <x v="4"/>
    <x v="0"/>
    <x v="3"/>
    <x v="9"/>
    <x v="6"/>
    <x v="0"/>
    <x v="144"/>
    <x v="0"/>
    <x v="19"/>
    <x v="2"/>
  </r>
  <r>
    <x v="1568"/>
    <x v="0"/>
    <x v="0"/>
    <x v="0"/>
    <x v="1444"/>
    <x v="7"/>
    <x v="1"/>
    <x v="1"/>
    <x v="3"/>
    <x v="6"/>
    <x v="45"/>
    <x v="0"/>
    <x v="602"/>
    <x v="4"/>
    <x v="35"/>
    <x v="0"/>
  </r>
  <r>
    <x v="1569"/>
    <x v="0"/>
    <x v="0"/>
    <x v="0"/>
    <x v="1445"/>
    <x v="0"/>
    <x v="0"/>
    <x v="1"/>
    <x v="3"/>
    <x v="7"/>
    <x v="1"/>
    <x v="0"/>
    <x v="501"/>
    <x v="4"/>
    <x v="18"/>
    <x v="1"/>
  </r>
  <r>
    <x v="1570"/>
    <x v="0"/>
    <x v="1"/>
    <x v="3"/>
    <x v="1446"/>
    <x v="1"/>
    <x v="1"/>
    <x v="0"/>
    <x v="2"/>
    <x v="10"/>
    <x v="8"/>
    <x v="0"/>
    <x v="747"/>
    <x v="3"/>
    <x v="9"/>
    <x v="0"/>
  </r>
  <r>
    <x v="1571"/>
    <x v="0"/>
    <x v="0"/>
    <x v="0"/>
    <x v="1447"/>
    <x v="3"/>
    <x v="5"/>
    <x v="1"/>
    <x v="2"/>
    <x v="2"/>
    <x v="18"/>
    <x v="0"/>
    <x v="73"/>
    <x v="2"/>
    <x v="37"/>
    <x v="0"/>
  </r>
  <r>
    <x v="1572"/>
    <x v="0"/>
    <x v="0"/>
    <x v="0"/>
    <x v="1448"/>
    <x v="4"/>
    <x v="3"/>
    <x v="1"/>
    <x v="2"/>
    <x v="5"/>
    <x v="27"/>
    <x v="0"/>
    <x v="259"/>
    <x v="4"/>
    <x v="3"/>
    <x v="1"/>
  </r>
  <r>
    <x v="1573"/>
    <x v="0"/>
    <x v="0"/>
    <x v="0"/>
    <x v="1449"/>
    <x v="7"/>
    <x v="2"/>
    <x v="2"/>
    <x v="1"/>
    <x v="7"/>
    <x v="35"/>
    <x v="0"/>
    <x v="407"/>
    <x v="1"/>
    <x v="10"/>
    <x v="2"/>
  </r>
  <r>
    <x v="1574"/>
    <x v="0"/>
    <x v="0"/>
    <x v="0"/>
    <x v="1450"/>
    <x v="1"/>
    <x v="1"/>
    <x v="3"/>
    <x v="3"/>
    <x v="9"/>
    <x v="40"/>
    <x v="0"/>
    <x v="748"/>
    <x v="1"/>
    <x v="24"/>
    <x v="0"/>
  </r>
  <r>
    <x v="1575"/>
    <x v="0"/>
    <x v="0"/>
    <x v="0"/>
    <x v="1451"/>
    <x v="3"/>
    <x v="1"/>
    <x v="2"/>
    <x v="0"/>
    <x v="3"/>
    <x v="9"/>
    <x v="0"/>
    <x v="403"/>
    <x v="3"/>
    <x v="40"/>
    <x v="4"/>
  </r>
  <r>
    <x v="1576"/>
    <x v="0"/>
    <x v="0"/>
    <x v="0"/>
    <x v="1452"/>
    <x v="7"/>
    <x v="2"/>
    <x v="1"/>
    <x v="2"/>
    <x v="8"/>
    <x v="45"/>
    <x v="0"/>
    <x v="354"/>
    <x v="0"/>
    <x v="41"/>
    <x v="2"/>
  </r>
  <r>
    <x v="1577"/>
    <x v="0"/>
    <x v="0"/>
    <x v="0"/>
    <x v="1453"/>
    <x v="5"/>
    <x v="1"/>
    <x v="3"/>
    <x v="1"/>
    <x v="5"/>
    <x v="15"/>
    <x v="0"/>
    <x v="407"/>
    <x v="3"/>
    <x v="34"/>
    <x v="2"/>
  </r>
  <r>
    <x v="1578"/>
    <x v="0"/>
    <x v="0"/>
    <x v="0"/>
    <x v="1454"/>
    <x v="5"/>
    <x v="1"/>
    <x v="0"/>
    <x v="2"/>
    <x v="0"/>
    <x v="29"/>
    <x v="0"/>
    <x v="411"/>
    <x v="3"/>
    <x v="11"/>
    <x v="4"/>
  </r>
  <r>
    <x v="1579"/>
    <x v="0"/>
    <x v="0"/>
    <x v="0"/>
    <x v="1455"/>
    <x v="1"/>
    <x v="4"/>
    <x v="2"/>
    <x v="3"/>
    <x v="2"/>
    <x v="44"/>
    <x v="0"/>
    <x v="749"/>
    <x v="4"/>
    <x v="12"/>
    <x v="4"/>
  </r>
  <r>
    <x v="1580"/>
    <x v="0"/>
    <x v="0"/>
    <x v="0"/>
    <x v="1456"/>
    <x v="3"/>
    <x v="2"/>
    <x v="2"/>
    <x v="3"/>
    <x v="1"/>
    <x v="29"/>
    <x v="0"/>
    <x v="258"/>
    <x v="0"/>
    <x v="11"/>
    <x v="1"/>
  </r>
  <r>
    <x v="1581"/>
    <x v="0"/>
    <x v="0"/>
    <x v="0"/>
    <x v="1457"/>
    <x v="6"/>
    <x v="0"/>
    <x v="1"/>
    <x v="4"/>
    <x v="8"/>
    <x v="24"/>
    <x v="0"/>
    <x v="642"/>
    <x v="0"/>
    <x v="20"/>
    <x v="4"/>
  </r>
  <r>
    <x v="1582"/>
    <x v="0"/>
    <x v="0"/>
    <x v="0"/>
    <x v="354"/>
    <x v="3"/>
    <x v="3"/>
    <x v="3"/>
    <x v="2"/>
    <x v="5"/>
    <x v="32"/>
    <x v="0"/>
    <x v="370"/>
    <x v="3"/>
    <x v="22"/>
    <x v="4"/>
  </r>
  <r>
    <x v="1583"/>
    <x v="0"/>
    <x v="0"/>
    <x v="0"/>
    <x v="1458"/>
    <x v="0"/>
    <x v="2"/>
    <x v="2"/>
    <x v="2"/>
    <x v="3"/>
    <x v="23"/>
    <x v="0"/>
    <x v="750"/>
    <x v="2"/>
    <x v="19"/>
    <x v="3"/>
  </r>
  <r>
    <x v="1584"/>
    <x v="0"/>
    <x v="1"/>
    <x v="2"/>
    <x v="1459"/>
    <x v="7"/>
    <x v="5"/>
    <x v="3"/>
    <x v="2"/>
    <x v="6"/>
    <x v="8"/>
    <x v="0"/>
    <x v="77"/>
    <x v="1"/>
    <x v="9"/>
    <x v="0"/>
  </r>
  <r>
    <x v="1585"/>
    <x v="0"/>
    <x v="0"/>
    <x v="0"/>
    <x v="1460"/>
    <x v="3"/>
    <x v="3"/>
    <x v="1"/>
    <x v="1"/>
    <x v="2"/>
    <x v="14"/>
    <x v="0"/>
    <x v="381"/>
    <x v="1"/>
    <x v="7"/>
    <x v="0"/>
  </r>
  <r>
    <x v="1586"/>
    <x v="0"/>
    <x v="1"/>
    <x v="2"/>
    <x v="1461"/>
    <x v="3"/>
    <x v="5"/>
    <x v="2"/>
    <x v="3"/>
    <x v="8"/>
    <x v="8"/>
    <x v="0"/>
    <x v="375"/>
    <x v="1"/>
    <x v="9"/>
    <x v="1"/>
  </r>
  <r>
    <x v="1587"/>
    <x v="0"/>
    <x v="0"/>
    <x v="0"/>
    <x v="1462"/>
    <x v="1"/>
    <x v="2"/>
    <x v="3"/>
    <x v="3"/>
    <x v="4"/>
    <x v="2"/>
    <x v="0"/>
    <x v="282"/>
    <x v="4"/>
    <x v="37"/>
    <x v="2"/>
  </r>
  <r>
    <x v="1588"/>
    <x v="0"/>
    <x v="0"/>
    <x v="0"/>
    <x v="1463"/>
    <x v="3"/>
    <x v="2"/>
    <x v="0"/>
    <x v="2"/>
    <x v="10"/>
    <x v="25"/>
    <x v="0"/>
    <x v="72"/>
    <x v="3"/>
    <x v="8"/>
    <x v="1"/>
  </r>
  <r>
    <x v="1589"/>
    <x v="0"/>
    <x v="0"/>
    <x v="0"/>
    <x v="1464"/>
    <x v="5"/>
    <x v="1"/>
    <x v="0"/>
    <x v="1"/>
    <x v="2"/>
    <x v="28"/>
    <x v="0"/>
    <x v="355"/>
    <x v="4"/>
    <x v="33"/>
    <x v="0"/>
  </r>
  <r>
    <x v="1590"/>
    <x v="0"/>
    <x v="0"/>
    <x v="0"/>
    <x v="1465"/>
    <x v="4"/>
    <x v="2"/>
    <x v="1"/>
    <x v="4"/>
    <x v="7"/>
    <x v="28"/>
    <x v="0"/>
    <x v="433"/>
    <x v="1"/>
    <x v="15"/>
    <x v="4"/>
  </r>
  <r>
    <x v="1591"/>
    <x v="0"/>
    <x v="0"/>
    <x v="0"/>
    <x v="1466"/>
    <x v="7"/>
    <x v="5"/>
    <x v="3"/>
    <x v="3"/>
    <x v="4"/>
    <x v="23"/>
    <x v="0"/>
    <x v="751"/>
    <x v="4"/>
    <x v="17"/>
    <x v="1"/>
  </r>
  <r>
    <x v="1592"/>
    <x v="0"/>
    <x v="0"/>
    <x v="0"/>
    <x v="1467"/>
    <x v="5"/>
    <x v="1"/>
    <x v="0"/>
    <x v="2"/>
    <x v="1"/>
    <x v="39"/>
    <x v="0"/>
    <x v="752"/>
    <x v="2"/>
    <x v="41"/>
    <x v="0"/>
  </r>
  <r>
    <x v="1593"/>
    <x v="0"/>
    <x v="0"/>
    <x v="0"/>
    <x v="937"/>
    <x v="4"/>
    <x v="4"/>
    <x v="2"/>
    <x v="1"/>
    <x v="4"/>
    <x v="38"/>
    <x v="0"/>
    <x v="471"/>
    <x v="3"/>
    <x v="23"/>
    <x v="1"/>
  </r>
  <r>
    <x v="1594"/>
    <x v="0"/>
    <x v="0"/>
    <x v="0"/>
    <x v="1468"/>
    <x v="7"/>
    <x v="2"/>
    <x v="0"/>
    <x v="3"/>
    <x v="3"/>
    <x v="41"/>
    <x v="0"/>
    <x v="753"/>
    <x v="1"/>
    <x v="24"/>
    <x v="3"/>
  </r>
  <r>
    <x v="1595"/>
    <x v="0"/>
    <x v="0"/>
    <x v="0"/>
    <x v="405"/>
    <x v="4"/>
    <x v="1"/>
    <x v="3"/>
    <x v="4"/>
    <x v="7"/>
    <x v="44"/>
    <x v="0"/>
    <x v="569"/>
    <x v="4"/>
    <x v="41"/>
    <x v="3"/>
  </r>
  <r>
    <x v="1596"/>
    <x v="0"/>
    <x v="0"/>
    <x v="0"/>
    <x v="1469"/>
    <x v="5"/>
    <x v="4"/>
    <x v="3"/>
    <x v="3"/>
    <x v="5"/>
    <x v="6"/>
    <x v="0"/>
    <x v="213"/>
    <x v="3"/>
    <x v="25"/>
    <x v="0"/>
  </r>
  <r>
    <x v="1597"/>
    <x v="0"/>
    <x v="0"/>
    <x v="0"/>
    <x v="1453"/>
    <x v="0"/>
    <x v="0"/>
    <x v="3"/>
    <x v="4"/>
    <x v="2"/>
    <x v="1"/>
    <x v="0"/>
    <x v="643"/>
    <x v="2"/>
    <x v="15"/>
    <x v="2"/>
  </r>
  <r>
    <x v="1598"/>
    <x v="0"/>
    <x v="0"/>
    <x v="0"/>
    <x v="1470"/>
    <x v="4"/>
    <x v="2"/>
    <x v="1"/>
    <x v="2"/>
    <x v="9"/>
    <x v="16"/>
    <x v="0"/>
    <x v="645"/>
    <x v="0"/>
    <x v="24"/>
    <x v="4"/>
  </r>
  <r>
    <x v="1599"/>
    <x v="0"/>
    <x v="0"/>
    <x v="0"/>
    <x v="1471"/>
    <x v="5"/>
    <x v="5"/>
    <x v="1"/>
    <x v="0"/>
    <x v="2"/>
    <x v="44"/>
    <x v="0"/>
    <x v="350"/>
    <x v="2"/>
    <x v="40"/>
    <x v="2"/>
  </r>
  <r>
    <x v="1600"/>
    <x v="0"/>
    <x v="1"/>
    <x v="2"/>
    <x v="1263"/>
    <x v="0"/>
    <x v="1"/>
    <x v="2"/>
    <x v="3"/>
    <x v="3"/>
    <x v="8"/>
    <x v="0"/>
    <x v="272"/>
    <x v="2"/>
    <x v="9"/>
    <x v="1"/>
  </r>
  <r>
    <x v="1601"/>
    <x v="0"/>
    <x v="0"/>
    <x v="0"/>
    <x v="496"/>
    <x v="3"/>
    <x v="3"/>
    <x v="1"/>
    <x v="0"/>
    <x v="3"/>
    <x v="10"/>
    <x v="0"/>
    <x v="754"/>
    <x v="3"/>
    <x v="36"/>
    <x v="0"/>
  </r>
  <r>
    <x v="1602"/>
    <x v="0"/>
    <x v="0"/>
    <x v="0"/>
    <x v="1472"/>
    <x v="1"/>
    <x v="4"/>
    <x v="2"/>
    <x v="4"/>
    <x v="3"/>
    <x v="4"/>
    <x v="0"/>
    <x v="626"/>
    <x v="2"/>
    <x v="38"/>
    <x v="3"/>
  </r>
  <r>
    <x v="1603"/>
    <x v="0"/>
    <x v="0"/>
    <x v="0"/>
    <x v="461"/>
    <x v="3"/>
    <x v="1"/>
    <x v="2"/>
    <x v="4"/>
    <x v="11"/>
    <x v="7"/>
    <x v="0"/>
    <x v="202"/>
    <x v="3"/>
    <x v="40"/>
    <x v="1"/>
  </r>
  <r>
    <x v="1604"/>
    <x v="0"/>
    <x v="0"/>
    <x v="0"/>
    <x v="1441"/>
    <x v="5"/>
    <x v="4"/>
    <x v="0"/>
    <x v="3"/>
    <x v="5"/>
    <x v="40"/>
    <x v="0"/>
    <x v="610"/>
    <x v="0"/>
    <x v="35"/>
    <x v="2"/>
  </r>
  <r>
    <x v="1605"/>
    <x v="0"/>
    <x v="0"/>
    <x v="0"/>
    <x v="1473"/>
    <x v="0"/>
    <x v="0"/>
    <x v="0"/>
    <x v="3"/>
    <x v="9"/>
    <x v="0"/>
    <x v="0"/>
    <x v="533"/>
    <x v="0"/>
    <x v="23"/>
    <x v="3"/>
  </r>
  <r>
    <x v="1606"/>
    <x v="0"/>
    <x v="1"/>
    <x v="1"/>
    <x v="1474"/>
    <x v="4"/>
    <x v="5"/>
    <x v="2"/>
    <x v="1"/>
    <x v="10"/>
    <x v="8"/>
    <x v="1"/>
    <x v="178"/>
    <x v="4"/>
    <x v="9"/>
    <x v="1"/>
  </r>
  <r>
    <x v="1607"/>
    <x v="0"/>
    <x v="1"/>
    <x v="3"/>
    <x v="1475"/>
    <x v="6"/>
    <x v="2"/>
    <x v="2"/>
    <x v="4"/>
    <x v="4"/>
    <x v="8"/>
    <x v="1"/>
    <x v="458"/>
    <x v="3"/>
    <x v="9"/>
    <x v="3"/>
  </r>
  <r>
    <x v="1608"/>
    <x v="0"/>
    <x v="0"/>
    <x v="0"/>
    <x v="1476"/>
    <x v="5"/>
    <x v="4"/>
    <x v="1"/>
    <x v="4"/>
    <x v="10"/>
    <x v="20"/>
    <x v="0"/>
    <x v="157"/>
    <x v="3"/>
    <x v="14"/>
    <x v="1"/>
  </r>
  <r>
    <x v="1609"/>
    <x v="0"/>
    <x v="0"/>
    <x v="0"/>
    <x v="1477"/>
    <x v="7"/>
    <x v="3"/>
    <x v="3"/>
    <x v="1"/>
    <x v="9"/>
    <x v="6"/>
    <x v="0"/>
    <x v="755"/>
    <x v="2"/>
    <x v="29"/>
    <x v="1"/>
  </r>
  <r>
    <x v="1610"/>
    <x v="0"/>
    <x v="0"/>
    <x v="0"/>
    <x v="1478"/>
    <x v="3"/>
    <x v="1"/>
    <x v="3"/>
    <x v="2"/>
    <x v="2"/>
    <x v="27"/>
    <x v="0"/>
    <x v="236"/>
    <x v="4"/>
    <x v="16"/>
    <x v="4"/>
  </r>
  <r>
    <x v="1611"/>
    <x v="0"/>
    <x v="0"/>
    <x v="0"/>
    <x v="1479"/>
    <x v="3"/>
    <x v="0"/>
    <x v="3"/>
    <x v="1"/>
    <x v="0"/>
    <x v="5"/>
    <x v="0"/>
    <x v="48"/>
    <x v="3"/>
    <x v="31"/>
    <x v="1"/>
  </r>
  <r>
    <x v="1612"/>
    <x v="0"/>
    <x v="0"/>
    <x v="0"/>
    <x v="1480"/>
    <x v="0"/>
    <x v="2"/>
    <x v="2"/>
    <x v="2"/>
    <x v="4"/>
    <x v="35"/>
    <x v="0"/>
    <x v="132"/>
    <x v="2"/>
    <x v="1"/>
    <x v="4"/>
  </r>
  <r>
    <x v="1613"/>
    <x v="0"/>
    <x v="0"/>
    <x v="0"/>
    <x v="1481"/>
    <x v="5"/>
    <x v="0"/>
    <x v="3"/>
    <x v="2"/>
    <x v="7"/>
    <x v="35"/>
    <x v="0"/>
    <x v="330"/>
    <x v="1"/>
    <x v="12"/>
    <x v="2"/>
  </r>
  <r>
    <x v="1614"/>
    <x v="0"/>
    <x v="0"/>
    <x v="0"/>
    <x v="1482"/>
    <x v="6"/>
    <x v="5"/>
    <x v="3"/>
    <x v="2"/>
    <x v="10"/>
    <x v="37"/>
    <x v="0"/>
    <x v="164"/>
    <x v="0"/>
    <x v="5"/>
    <x v="0"/>
  </r>
  <r>
    <x v="1615"/>
    <x v="0"/>
    <x v="0"/>
    <x v="0"/>
    <x v="738"/>
    <x v="4"/>
    <x v="3"/>
    <x v="2"/>
    <x v="2"/>
    <x v="0"/>
    <x v="0"/>
    <x v="0"/>
    <x v="756"/>
    <x v="4"/>
    <x v="26"/>
    <x v="2"/>
  </r>
  <r>
    <x v="1616"/>
    <x v="0"/>
    <x v="0"/>
    <x v="0"/>
    <x v="1483"/>
    <x v="2"/>
    <x v="3"/>
    <x v="0"/>
    <x v="3"/>
    <x v="9"/>
    <x v="12"/>
    <x v="0"/>
    <x v="461"/>
    <x v="0"/>
    <x v="41"/>
    <x v="2"/>
  </r>
  <r>
    <x v="1617"/>
    <x v="0"/>
    <x v="0"/>
    <x v="0"/>
    <x v="884"/>
    <x v="0"/>
    <x v="0"/>
    <x v="0"/>
    <x v="3"/>
    <x v="11"/>
    <x v="30"/>
    <x v="0"/>
    <x v="672"/>
    <x v="0"/>
    <x v="26"/>
    <x v="0"/>
  </r>
  <r>
    <x v="1618"/>
    <x v="0"/>
    <x v="0"/>
    <x v="0"/>
    <x v="1484"/>
    <x v="4"/>
    <x v="5"/>
    <x v="1"/>
    <x v="0"/>
    <x v="8"/>
    <x v="31"/>
    <x v="0"/>
    <x v="718"/>
    <x v="3"/>
    <x v="35"/>
    <x v="1"/>
  </r>
  <r>
    <x v="1619"/>
    <x v="0"/>
    <x v="1"/>
    <x v="2"/>
    <x v="345"/>
    <x v="5"/>
    <x v="1"/>
    <x v="1"/>
    <x v="2"/>
    <x v="2"/>
    <x v="8"/>
    <x v="0"/>
    <x v="624"/>
    <x v="2"/>
    <x v="9"/>
    <x v="1"/>
  </r>
  <r>
    <x v="1620"/>
    <x v="0"/>
    <x v="0"/>
    <x v="0"/>
    <x v="1485"/>
    <x v="4"/>
    <x v="2"/>
    <x v="2"/>
    <x v="3"/>
    <x v="8"/>
    <x v="15"/>
    <x v="0"/>
    <x v="115"/>
    <x v="0"/>
    <x v="11"/>
    <x v="3"/>
  </r>
  <r>
    <x v="1621"/>
    <x v="0"/>
    <x v="0"/>
    <x v="0"/>
    <x v="1486"/>
    <x v="7"/>
    <x v="3"/>
    <x v="0"/>
    <x v="0"/>
    <x v="11"/>
    <x v="44"/>
    <x v="0"/>
    <x v="448"/>
    <x v="0"/>
    <x v="4"/>
    <x v="3"/>
  </r>
  <r>
    <x v="1622"/>
    <x v="0"/>
    <x v="0"/>
    <x v="0"/>
    <x v="1487"/>
    <x v="7"/>
    <x v="5"/>
    <x v="1"/>
    <x v="4"/>
    <x v="11"/>
    <x v="41"/>
    <x v="0"/>
    <x v="105"/>
    <x v="0"/>
    <x v="33"/>
    <x v="0"/>
  </r>
  <r>
    <x v="1623"/>
    <x v="0"/>
    <x v="0"/>
    <x v="0"/>
    <x v="1488"/>
    <x v="3"/>
    <x v="5"/>
    <x v="3"/>
    <x v="1"/>
    <x v="6"/>
    <x v="7"/>
    <x v="0"/>
    <x v="38"/>
    <x v="2"/>
    <x v="33"/>
    <x v="2"/>
  </r>
  <r>
    <x v="1624"/>
    <x v="0"/>
    <x v="0"/>
    <x v="0"/>
    <x v="1489"/>
    <x v="7"/>
    <x v="5"/>
    <x v="3"/>
    <x v="4"/>
    <x v="5"/>
    <x v="6"/>
    <x v="0"/>
    <x v="671"/>
    <x v="0"/>
    <x v="29"/>
    <x v="2"/>
  </r>
  <r>
    <x v="1625"/>
    <x v="0"/>
    <x v="0"/>
    <x v="0"/>
    <x v="1490"/>
    <x v="7"/>
    <x v="0"/>
    <x v="1"/>
    <x v="0"/>
    <x v="3"/>
    <x v="34"/>
    <x v="0"/>
    <x v="591"/>
    <x v="0"/>
    <x v="39"/>
    <x v="4"/>
  </r>
  <r>
    <x v="1626"/>
    <x v="0"/>
    <x v="0"/>
    <x v="0"/>
    <x v="50"/>
    <x v="5"/>
    <x v="3"/>
    <x v="3"/>
    <x v="0"/>
    <x v="1"/>
    <x v="9"/>
    <x v="0"/>
    <x v="402"/>
    <x v="3"/>
    <x v="13"/>
    <x v="2"/>
  </r>
  <r>
    <x v="1627"/>
    <x v="0"/>
    <x v="0"/>
    <x v="0"/>
    <x v="936"/>
    <x v="1"/>
    <x v="3"/>
    <x v="2"/>
    <x v="4"/>
    <x v="10"/>
    <x v="0"/>
    <x v="0"/>
    <x v="656"/>
    <x v="4"/>
    <x v="36"/>
    <x v="3"/>
  </r>
  <r>
    <x v="1628"/>
    <x v="0"/>
    <x v="1"/>
    <x v="2"/>
    <x v="1491"/>
    <x v="1"/>
    <x v="3"/>
    <x v="2"/>
    <x v="2"/>
    <x v="11"/>
    <x v="8"/>
    <x v="0"/>
    <x v="609"/>
    <x v="1"/>
    <x v="9"/>
    <x v="2"/>
  </r>
  <r>
    <x v="1629"/>
    <x v="0"/>
    <x v="0"/>
    <x v="0"/>
    <x v="1492"/>
    <x v="3"/>
    <x v="0"/>
    <x v="3"/>
    <x v="0"/>
    <x v="0"/>
    <x v="15"/>
    <x v="0"/>
    <x v="467"/>
    <x v="1"/>
    <x v="35"/>
    <x v="0"/>
  </r>
  <r>
    <x v="1630"/>
    <x v="0"/>
    <x v="0"/>
    <x v="0"/>
    <x v="1493"/>
    <x v="6"/>
    <x v="1"/>
    <x v="0"/>
    <x v="3"/>
    <x v="6"/>
    <x v="12"/>
    <x v="0"/>
    <x v="479"/>
    <x v="3"/>
    <x v="19"/>
    <x v="1"/>
  </r>
  <r>
    <x v="1631"/>
    <x v="0"/>
    <x v="0"/>
    <x v="0"/>
    <x v="1494"/>
    <x v="4"/>
    <x v="4"/>
    <x v="1"/>
    <x v="2"/>
    <x v="11"/>
    <x v="30"/>
    <x v="0"/>
    <x v="757"/>
    <x v="0"/>
    <x v="22"/>
    <x v="2"/>
  </r>
  <r>
    <x v="1632"/>
    <x v="0"/>
    <x v="0"/>
    <x v="0"/>
    <x v="1495"/>
    <x v="2"/>
    <x v="2"/>
    <x v="3"/>
    <x v="4"/>
    <x v="2"/>
    <x v="4"/>
    <x v="0"/>
    <x v="393"/>
    <x v="1"/>
    <x v="15"/>
    <x v="4"/>
  </r>
  <r>
    <x v="1633"/>
    <x v="0"/>
    <x v="0"/>
    <x v="0"/>
    <x v="1496"/>
    <x v="6"/>
    <x v="2"/>
    <x v="1"/>
    <x v="1"/>
    <x v="11"/>
    <x v="46"/>
    <x v="0"/>
    <x v="741"/>
    <x v="2"/>
    <x v="3"/>
    <x v="2"/>
  </r>
  <r>
    <x v="1634"/>
    <x v="0"/>
    <x v="0"/>
    <x v="0"/>
    <x v="1497"/>
    <x v="4"/>
    <x v="2"/>
    <x v="3"/>
    <x v="3"/>
    <x v="11"/>
    <x v="34"/>
    <x v="0"/>
    <x v="586"/>
    <x v="4"/>
    <x v="28"/>
    <x v="2"/>
  </r>
  <r>
    <x v="1635"/>
    <x v="0"/>
    <x v="0"/>
    <x v="0"/>
    <x v="1498"/>
    <x v="5"/>
    <x v="4"/>
    <x v="2"/>
    <x v="4"/>
    <x v="9"/>
    <x v="4"/>
    <x v="0"/>
    <x v="728"/>
    <x v="4"/>
    <x v="38"/>
    <x v="3"/>
  </r>
  <r>
    <x v="1636"/>
    <x v="0"/>
    <x v="0"/>
    <x v="0"/>
    <x v="1499"/>
    <x v="3"/>
    <x v="2"/>
    <x v="3"/>
    <x v="1"/>
    <x v="5"/>
    <x v="19"/>
    <x v="0"/>
    <x v="621"/>
    <x v="1"/>
    <x v="33"/>
    <x v="4"/>
  </r>
  <r>
    <x v="1637"/>
    <x v="0"/>
    <x v="1"/>
    <x v="3"/>
    <x v="1500"/>
    <x v="0"/>
    <x v="5"/>
    <x v="1"/>
    <x v="0"/>
    <x v="9"/>
    <x v="8"/>
    <x v="2"/>
    <x v="122"/>
    <x v="0"/>
    <x v="9"/>
    <x v="3"/>
  </r>
  <r>
    <x v="1638"/>
    <x v="0"/>
    <x v="0"/>
    <x v="0"/>
    <x v="777"/>
    <x v="4"/>
    <x v="3"/>
    <x v="2"/>
    <x v="4"/>
    <x v="6"/>
    <x v="24"/>
    <x v="0"/>
    <x v="575"/>
    <x v="2"/>
    <x v="41"/>
    <x v="4"/>
  </r>
  <r>
    <x v="1639"/>
    <x v="0"/>
    <x v="0"/>
    <x v="0"/>
    <x v="600"/>
    <x v="0"/>
    <x v="3"/>
    <x v="2"/>
    <x v="3"/>
    <x v="6"/>
    <x v="44"/>
    <x v="0"/>
    <x v="758"/>
    <x v="2"/>
    <x v="8"/>
    <x v="4"/>
  </r>
  <r>
    <x v="1640"/>
    <x v="0"/>
    <x v="1"/>
    <x v="1"/>
    <x v="761"/>
    <x v="0"/>
    <x v="3"/>
    <x v="3"/>
    <x v="0"/>
    <x v="10"/>
    <x v="8"/>
    <x v="0"/>
    <x v="759"/>
    <x v="2"/>
    <x v="9"/>
    <x v="3"/>
  </r>
  <r>
    <x v="1641"/>
    <x v="0"/>
    <x v="0"/>
    <x v="0"/>
    <x v="956"/>
    <x v="4"/>
    <x v="2"/>
    <x v="2"/>
    <x v="1"/>
    <x v="1"/>
    <x v="48"/>
    <x v="0"/>
    <x v="760"/>
    <x v="1"/>
    <x v="28"/>
    <x v="3"/>
  </r>
  <r>
    <x v="1642"/>
    <x v="0"/>
    <x v="1"/>
    <x v="2"/>
    <x v="1501"/>
    <x v="2"/>
    <x v="0"/>
    <x v="3"/>
    <x v="4"/>
    <x v="6"/>
    <x v="8"/>
    <x v="0"/>
    <x v="758"/>
    <x v="1"/>
    <x v="9"/>
    <x v="2"/>
  </r>
  <r>
    <x v="1643"/>
    <x v="0"/>
    <x v="0"/>
    <x v="0"/>
    <x v="1292"/>
    <x v="2"/>
    <x v="5"/>
    <x v="2"/>
    <x v="2"/>
    <x v="0"/>
    <x v="7"/>
    <x v="0"/>
    <x v="620"/>
    <x v="4"/>
    <x v="37"/>
    <x v="0"/>
  </r>
  <r>
    <x v="1644"/>
    <x v="0"/>
    <x v="0"/>
    <x v="0"/>
    <x v="1502"/>
    <x v="3"/>
    <x v="3"/>
    <x v="1"/>
    <x v="0"/>
    <x v="9"/>
    <x v="12"/>
    <x v="0"/>
    <x v="322"/>
    <x v="2"/>
    <x v="4"/>
    <x v="1"/>
  </r>
  <r>
    <x v="1645"/>
    <x v="0"/>
    <x v="0"/>
    <x v="0"/>
    <x v="1503"/>
    <x v="0"/>
    <x v="0"/>
    <x v="0"/>
    <x v="3"/>
    <x v="2"/>
    <x v="47"/>
    <x v="0"/>
    <x v="759"/>
    <x v="4"/>
    <x v="31"/>
    <x v="3"/>
  </r>
  <r>
    <x v="1646"/>
    <x v="0"/>
    <x v="0"/>
    <x v="0"/>
    <x v="1504"/>
    <x v="7"/>
    <x v="5"/>
    <x v="1"/>
    <x v="4"/>
    <x v="3"/>
    <x v="4"/>
    <x v="0"/>
    <x v="418"/>
    <x v="0"/>
    <x v="6"/>
    <x v="3"/>
  </r>
  <r>
    <x v="1647"/>
    <x v="0"/>
    <x v="0"/>
    <x v="0"/>
    <x v="1505"/>
    <x v="4"/>
    <x v="1"/>
    <x v="3"/>
    <x v="0"/>
    <x v="1"/>
    <x v="41"/>
    <x v="0"/>
    <x v="303"/>
    <x v="2"/>
    <x v="25"/>
    <x v="0"/>
  </r>
  <r>
    <x v="1648"/>
    <x v="0"/>
    <x v="0"/>
    <x v="0"/>
    <x v="1506"/>
    <x v="4"/>
    <x v="2"/>
    <x v="0"/>
    <x v="1"/>
    <x v="7"/>
    <x v="6"/>
    <x v="0"/>
    <x v="318"/>
    <x v="2"/>
    <x v="1"/>
    <x v="4"/>
  </r>
  <r>
    <x v="1649"/>
    <x v="0"/>
    <x v="0"/>
    <x v="0"/>
    <x v="1507"/>
    <x v="6"/>
    <x v="5"/>
    <x v="1"/>
    <x v="4"/>
    <x v="2"/>
    <x v="41"/>
    <x v="0"/>
    <x v="716"/>
    <x v="0"/>
    <x v="39"/>
    <x v="0"/>
  </r>
  <r>
    <x v="1650"/>
    <x v="0"/>
    <x v="0"/>
    <x v="0"/>
    <x v="1508"/>
    <x v="7"/>
    <x v="1"/>
    <x v="3"/>
    <x v="2"/>
    <x v="11"/>
    <x v="28"/>
    <x v="0"/>
    <x v="43"/>
    <x v="2"/>
    <x v="15"/>
    <x v="2"/>
  </r>
  <r>
    <x v="1651"/>
    <x v="0"/>
    <x v="0"/>
    <x v="0"/>
    <x v="1509"/>
    <x v="2"/>
    <x v="4"/>
    <x v="3"/>
    <x v="2"/>
    <x v="0"/>
    <x v="7"/>
    <x v="0"/>
    <x v="761"/>
    <x v="4"/>
    <x v="39"/>
    <x v="4"/>
  </r>
  <r>
    <x v="1652"/>
    <x v="0"/>
    <x v="0"/>
    <x v="0"/>
    <x v="1510"/>
    <x v="4"/>
    <x v="0"/>
    <x v="2"/>
    <x v="2"/>
    <x v="7"/>
    <x v="20"/>
    <x v="0"/>
    <x v="443"/>
    <x v="3"/>
    <x v="32"/>
    <x v="1"/>
  </r>
  <r>
    <x v="1653"/>
    <x v="0"/>
    <x v="0"/>
    <x v="0"/>
    <x v="1511"/>
    <x v="0"/>
    <x v="3"/>
    <x v="3"/>
    <x v="1"/>
    <x v="1"/>
    <x v="14"/>
    <x v="0"/>
    <x v="762"/>
    <x v="3"/>
    <x v="35"/>
    <x v="2"/>
  </r>
  <r>
    <x v="1654"/>
    <x v="0"/>
    <x v="0"/>
    <x v="0"/>
    <x v="628"/>
    <x v="1"/>
    <x v="1"/>
    <x v="1"/>
    <x v="4"/>
    <x v="4"/>
    <x v="27"/>
    <x v="0"/>
    <x v="763"/>
    <x v="1"/>
    <x v="11"/>
    <x v="3"/>
  </r>
  <r>
    <x v="1655"/>
    <x v="0"/>
    <x v="0"/>
    <x v="0"/>
    <x v="1512"/>
    <x v="1"/>
    <x v="4"/>
    <x v="1"/>
    <x v="3"/>
    <x v="7"/>
    <x v="28"/>
    <x v="0"/>
    <x v="650"/>
    <x v="4"/>
    <x v="17"/>
    <x v="4"/>
  </r>
  <r>
    <x v="1656"/>
    <x v="0"/>
    <x v="0"/>
    <x v="0"/>
    <x v="1458"/>
    <x v="1"/>
    <x v="1"/>
    <x v="2"/>
    <x v="3"/>
    <x v="0"/>
    <x v="10"/>
    <x v="0"/>
    <x v="203"/>
    <x v="4"/>
    <x v="18"/>
    <x v="2"/>
  </r>
  <r>
    <x v="1657"/>
    <x v="0"/>
    <x v="1"/>
    <x v="2"/>
    <x v="1513"/>
    <x v="3"/>
    <x v="2"/>
    <x v="0"/>
    <x v="0"/>
    <x v="8"/>
    <x v="8"/>
    <x v="0"/>
    <x v="570"/>
    <x v="1"/>
    <x v="9"/>
    <x v="2"/>
  </r>
  <r>
    <x v="1658"/>
    <x v="0"/>
    <x v="0"/>
    <x v="0"/>
    <x v="1514"/>
    <x v="0"/>
    <x v="2"/>
    <x v="0"/>
    <x v="3"/>
    <x v="0"/>
    <x v="35"/>
    <x v="0"/>
    <x v="509"/>
    <x v="2"/>
    <x v="0"/>
    <x v="1"/>
  </r>
  <r>
    <x v="1659"/>
    <x v="0"/>
    <x v="0"/>
    <x v="0"/>
    <x v="1515"/>
    <x v="3"/>
    <x v="1"/>
    <x v="2"/>
    <x v="4"/>
    <x v="6"/>
    <x v="32"/>
    <x v="0"/>
    <x v="764"/>
    <x v="0"/>
    <x v="15"/>
    <x v="0"/>
  </r>
  <r>
    <x v="1660"/>
    <x v="0"/>
    <x v="0"/>
    <x v="0"/>
    <x v="1323"/>
    <x v="2"/>
    <x v="3"/>
    <x v="0"/>
    <x v="2"/>
    <x v="8"/>
    <x v="22"/>
    <x v="0"/>
    <x v="500"/>
    <x v="2"/>
    <x v="3"/>
    <x v="4"/>
  </r>
  <r>
    <x v="1661"/>
    <x v="0"/>
    <x v="0"/>
    <x v="0"/>
    <x v="1516"/>
    <x v="0"/>
    <x v="2"/>
    <x v="2"/>
    <x v="2"/>
    <x v="7"/>
    <x v="5"/>
    <x v="0"/>
    <x v="214"/>
    <x v="0"/>
    <x v="20"/>
    <x v="4"/>
  </r>
  <r>
    <x v="1662"/>
    <x v="0"/>
    <x v="0"/>
    <x v="0"/>
    <x v="1517"/>
    <x v="2"/>
    <x v="4"/>
    <x v="1"/>
    <x v="2"/>
    <x v="6"/>
    <x v="18"/>
    <x v="0"/>
    <x v="301"/>
    <x v="1"/>
    <x v="21"/>
    <x v="3"/>
  </r>
  <r>
    <x v="1663"/>
    <x v="0"/>
    <x v="0"/>
    <x v="0"/>
    <x v="1518"/>
    <x v="5"/>
    <x v="4"/>
    <x v="0"/>
    <x v="3"/>
    <x v="3"/>
    <x v="25"/>
    <x v="0"/>
    <x v="335"/>
    <x v="1"/>
    <x v="20"/>
    <x v="0"/>
  </r>
  <r>
    <x v="1664"/>
    <x v="0"/>
    <x v="0"/>
    <x v="0"/>
    <x v="1519"/>
    <x v="0"/>
    <x v="3"/>
    <x v="2"/>
    <x v="1"/>
    <x v="2"/>
    <x v="45"/>
    <x v="0"/>
    <x v="431"/>
    <x v="1"/>
    <x v="10"/>
    <x v="2"/>
  </r>
  <r>
    <x v="1665"/>
    <x v="0"/>
    <x v="0"/>
    <x v="0"/>
    <x v="1520"/>
    <x v="0"/>
    <x v="0"/>
    <x v="0"/>
    <x v="4"/>
    <x v="6"/>
    <x v="29"/>
    <x v="0"/>
    <x v="69"/>
    <x v="4"/>
    <x v="29"/>
    <x v="3"/>
  </r>
  <r>
    <x v="1666"/>
    <x v="0"/>
    <x v="1"/>
    <x v="2"/>
    <x v="1521"/>
    <x v="7"/>
    <x v="0"/>
    <x v="2"/>
    <x v="1"/>
    <x v="9"/>
    <x v="8"/>
    <x v="0"/>
    <x v="293"/>
    <x v="2"/>
    <x v="9"/>
    <x v="2"/>
  </r>
  <r>
    <x v="1667"/>
    <x v="0"/>
    <x v="0"/>
    <x v="0"/>
    <x v="1522"/>
    <x v="1"/>
    <x v="5"/>
    <x v="2"/>
    <x v="3"/>
    <x v="4"/>
    <x v="42"/>
    <x v="0"/>
    <x v="49"/>
    <x v="2"/>
    <x v="31"/>
    <x v="3"/>
  </r>
  <r>
    <x v="1668"/>
    <x v="0"/>
    <x v="0"/>
    <x v="0"/>
    <x v="1523"/>
    <x v="0"/>
    <x v="4"/>
    <x v="0"/>
    <x v="3"/>
    <x v="10"/>
    <x v="12"/>
    <x v="0"/>
    <x v="611"/>
    <x v="4"/>
    <x v="4"/>
    <x v="4"/>
  </r>
  <r>
    <x v="1669"/>
    <x v="0"/>
    <x v="0"/>
    <x v="0"/>
    <x v="1524"/>
    <x v="0"/>
    <x v="3"/>
    <x v="2"/>
    <x v="4"/>
    <x v="5"/>
    <x v="15"/>
    <x v="0"/>
    <x v="41"/>
    <x v="1"/>
    <x v="30"/>
    <x v="3"/>
  </r>
  <r>
    <x v="1670"/>
    <x v="0"/>
    <x v="0"/>
    <x v="0"/>
    <x v="516"/>
    <x v="7"/>
    <x v="3"/>
    <x v="0"/>
    <x v="3"/>
    <x v="1"/>
    <x v="23"/>
    <x v="0"/>
    <x v="217"/>
    <x v="1"/>
    <x v="25"/>
    <x v="0"/>
  </r>
  <r>
    <x v="1671"/>
    <x v="0"/>
    <x v="0"/>
    <x v="0"/>
    <x v="687"/>
    <x v="2"/>
    <x v="3"/>
    <x v="1"/>
    <x v="3"/>
    <x v="10"/>
    <x v="28"/>
    <x v="0"/>
    <x v="765"/>
    <x v="2"/>
    <x v="26"/>
    <x v="3"/>
  </r>
  <r>
    <x v="1672"/>
    <x v="0"/>
    <x v="0"/>
    <x v="0"/>
    <x v="1525"/>
    <x v="7"/>
    <x v="4"/>
    <x v="1"/>
    <x v="1"/>
    <x v="9"/>
    <x v="6"/>
    <x v="0"/>
    <x v="766"/>
    <x v="3"/>
    <x v="11"/>
    <x v="3"/>
  </r>
  <r>
    <x v="1673"/>
    <x v="0"/>
    <x v="0"/>
    <x v="0"/>
    <x v="1526"/>
    <x v="1"/>
    <x v="0"/>
    <x v="1"/>
    <x v="4"/>
    <x v="1"/>
    <x v="21"/>
    <x v="0"/>
    <x v="638"/>
    <x v="1"/>
    <x v="29"/>
    <x v="4"/>
  </r>
  <r>
    <x v="1674"/>
    <x v="0"/>
    <x v="0"/>
    <x v="0"/>
    <x v="1527"/>
    <x v="7"/>
    <x v="0"/>
    <x v="0"/>
    <x v="1"/>
    <x v="10"/>
    <x v="14"/>
    <x v="0"/>
    <x v="427"/>
    <x v="1"/>
    <x v="24"/>
    <x v="3"/>
  </r>
  <r>
    <x v="1675"/>
    <x v="0"/>
    <x v="0"/>
    <x v="0"/>
    <x v="1528"/>
    <x v="1"/>
    <x v="2"/>
    <x v="2"/>
    <x v="0"/>
    <x v="5"/>
    <x v="43"/>
    <x v="0"/>
    <x v="71"/>
    <x v="0"/>
    <x v="8"/>
    <x v="4"/>
  </r>
  <r>
    <x v="1676"/>
    <x v="0"/>
    <x v="0"/>
    <x v="0"/>
    <x v="1439"/>
    <x v="0"/>
    <x v="4"/>
    <x v="2"/>
    <x v="2"/>
    <x v="8"/>
    <x v="45"/>
    <x v="0"/>
    <x v="437"/>
    <x v="3"/>
    <x v="21"/>
    <x v="2"/>
  </r>
  <r>
    <x v="1677"/>
    <x v="0"/>
    <x v="0"/>
    <x v="0"/>
    <x v="1529"/>
    <x v="4"/>
    <x v="5"/>
    <x v="0"/>
    <x v="1"/>
    <x v="7"/>
    <x v="4"/>
    <x v="0"/>
    <x v="749"/>
    <x v="1"/>
    <x v="29"/>
    <x v="1"/>
  </r>
  <r>
    <x v="1678"/>
    <x v="0"/>
    <x v="1"/>
    <x v="1"/>
    <x v="1530"/>
    <x v="7"/>
    <x v="2"/>
    <x v="0"/>
    <x v="2"/>
    <x v="1"/>
    <x v="8"/>
    <x v="1"/>
    <x v="527"/>
    <x v="1"/>
    <x v="9"/>
    <x v="2"/>
  </r>
  <r>
    <x v="1679"/>
    <x v="0"/>
    <x v="0"/>
    <x v="0"/>
    <x v="102"/>
    <x v="5"/>
    <x v="1"/>
    <x v="1"/>
    <x v="3"/>
    <x v="8"/>
    <x v="23"/>
    <x v="0"/>
    <x v="288"/>
    <x v="1"/>
    <x v="36"/>
    <x v="4"/>
  </r>
  <r>
    <x v="1680"/>
    <x v="0"/>
    <x v="0"/>
    <x v="0"/>
    <x v="1531"/>
    <x v="1"/>
    <x v="4"/>
    <x v="1"/>
    <x v="0"/>
    <x v="0"/>
    <x v="41"/>
    <x v="0"/>
    <x v="349"/>
    <x v="2"/>
    <x v="8"/>
    <x v="0"/>
  </r>
  <r>
    <x v="1681"/>
    <x v="0"/>
    <x v="0"/>
    <x v="0"/>
    <x v="1374"/>
    <x v="7"/>
    <x v="5"/>
    <x v="1"/>
    <x v="1"/>
    <x v="3"/>
    <x v="41"/>
    <x v="0"/>
    <x v="767"/>
    <x v="3"/>
    <x v="1"/>
    <x v="3"/>
  </r>
  <r>
    <x v="1682"/>
    <x v="0"/>
    <x v="0"/>
    <x v="0"/>
    <x v="1532"/>
    <x v="0"/>
    <x v="3"/>
    <x v="3"/>
    <x v="4"/>
    <x v="3"/>
    <x v="33"/>
    <x v="0"/>
    <x v="105"/>
    <x v="3"/>
    <x v="33"/>
    <x v="4"/>
  </r>
  <r>
    <x v="1683"/>
    <x v="0"/>
    <x v="0"/>
    <x v="0"/>
    <x v="1533"/>
    <x v="6"/>
    <x v="1"/>
    <x v="1"/>
    <x v="1"/>
    <x v="0"/>
    <x v="13"/>
    <x v="0"/>
    <x v="623"/>
    <x v="1"/>
    <x v="3"/>
    <x v="4"/>
  </r>
  <r>
    <x v="1684"/>
    <x v="0"/>
    <x v="1"/>
    <x v="3"/>
    <x v="1534"/>
    <x v="7"/>
    <x v="2"/>
    <x v="3"/>
    <x v="0"/>
    <x v="0"/>
    <x v="8"/>
    <x v="1"/>
    <x v="724"/>
    <x v="2"/>
    <x v="9"/>
    <x v="1"/>
  </r>
  <r>
    <x v="1685"/>
    <x v="0"/>
    <x v="0"/>
    <x v="0"/>
    <x v="1535"/>
    <x v="1"/>
    <x v="5"/>
    <x v="2"/>
    <x v="1"/>
    <x v="11"/>
    <x v="26"/>
    <x v="0"/>
    <x v="219"/>
    <x v="0"/>
    <x v="17"/>
    <x v="4"/>
  </r>
  <r>
    <x v="1686"/>
    <x v="0"/>
    <x v="0"/>
    <x v="0"/>
    <x v="1284"/>
    <x v="6"/>
    <x v="2"/>
    <x v="3"/>
    <x v="1"/>
    <x v="2"/>
    <x v="40"/>
    <x v="0"/>
    <x v="351"/>
    <x v="3"/>
    <x v="28"/>
    <x v="2"/>
  </r>
  <r>
    <x v="1687"/>
    <x v="0"/>
    <x v="1"/>
    <x v="3"/>
    <x v="1536"/>
    <x v="1"/>
    <x v="0"/>
    <x v="2"/>
    <x v="4"/>
    <x v="9"/>
    <x v="8"/>
    <x v="3"/>
    <x v="261"/>
    <x v="0"/>
    <x v="9"/>
    <x v="1"/>
  </r>
  <r>
    <x v="1688"/>
    <x v="0"/>
    <x v="0"/>
    <x v="0"/>
    <x v="1324"/>
    <x v="3"/>
    <x v="5"/>
    <x v="2"/>
    <x v="1"/>
    <x v="7"/>
    <x v="10"/>
    <x v="0"/>
    <x v="290"/>
    <x v="1"/>
    <x v="38"/>
    <x v="3"/>
  </r>
  <r>
    <x v="1689"/>
    <x v="0"/>
    <x v="0"/>
    <x v="0"/>
    <x v="1537"/>
    <x v="2"/>
    <x v="3"/>
    <x v="2"/>
    <x v="0"/>
    <x v="2"/>
    <x v="15"/>
    <x v="0"/>
    <x v="304"/>
    <x v="0"/>
    <x v="31"/>
    <x v="3"/>
  </r>
  <r>
    <x v="1690"/>
    <x v="0"/>
    <x v="0"/>
    <x v="0"/>
    <x v="1538"/>
    <x v="5"/>
    <x v="1"/>
    <x v="2"/>
    <x v="0"/>
    <x v="1"/>
    <x v="25"/>
    <x v="0"/>
    <x v="479"/>
    <x v="2"/>
    <x v="13"/>
    <x v="0"/>
  </r>
  <r>
    <x v="1691"/>
    <x v="0"/>
    <x v="0"/>
    <x v="0"/>
    <x v="1539"/>
    <x v="3"/>
    <x v="2"/>
    <x v="1"/>
    <x v="2"/>
    <x v="5"/>
    <x v="25"/>
    <x v="0"/>
    <x v="503"/>
    <x v="3"/>
    <x v="16"/>
    <x v="4"/>
  </r>
  <r>
    <x v="1692"/>
    <x v="0"/>
    <x v="1"/>
    <x v="1"/>
    <x v="1540"/>
    <x v="4"/>
    <x v="3"/>
    <x v="3"/>
    <x v="0"/>
    <x v="1"/>
    <x v="8"/>
    <x v="1"/>
    <x v="646"/>
    <x v="1"/>
    <x v="9"/>
    <x v="3"/>
  </r>
  <r>
    <x v="1693"/>
    <x v="0"/>
    <x v="0"/>
    <x v="0"/>
    <x v="1541"/>
    <x v="7"/>
    <x v="2"/>
    <x v="0"/>
    <x v="2"/>
    <x v="0"/>
    <x v="15"/>
    <x v="0"/>
    <x v="210"/>
    <x v="3"/>
    <x v="5"/>
    <x v="3"/>
  </r>
  <r>
    <x v="1694"/>
    <x v="0"/>
    <x v="0"/>
    <x v="0"/>
    <x v="1542"/>
    <x v="4"/>
    <x v="1"/>
    <x v="1"/>
    <x v="0"/>
    <x v="4"/>
    <x v="4"/>
    <x v="0"/>
    <x v="34"/>
    <x v="4"/>
    <x v="32"/>
    <x v="0"/>
  </r>
  <r>
    <x v="1695"/>
    <x v="0"/>
    <x v="0"/>
    <x v="0"/>
    <x v="1450"/>
    <x v="0"/>
    <x v="2"/>
    <x v="3"/>
    <x v="4"/>
    <x v="8"/>
    <x v="30"/>
    <x v="0"/>
    <x v="272"/>
    <x v="0"/>
    <x v="36"/>
    <x v="4"/>
  </r>
  <r>
    <x v="1696"/>
    <x v="0"/>
    <x v="0"/>
    <x v="0"/>
    <x v="1543"/>
    <x v="7"/>
    <x v="3"/>
    <x v="2"/>
    <x v="0"/>
    <x v="1"/>
    <x v="16"/>
    <x v="0"/>
    <x v="12"/>
    <x v="1"/>
    <x v="29"/>
    <x v="2"/>
  </r>
  <r>
    <x v="1697"/>
    <x v="0"/>
    <x v="0"/>
    <x v="0"/>
    <x v="1544"/>
    <x v="0"/>
    <x v="2"/>
    <x v="0"/>
    <x v="0"/>
    <x v="2"/>
    <x v="18"/>
    <x v="0"/>
    <x v="732"/>
    <x v="3"/>
    <x v="14"/>
    <x v="3"/>
  </r>
  <r>
    <x v="1698"/>
    <x v="0"/>
    <x v="1"/>
    <x v="2"/>
    <x v="202"/>
    <x v="2"/>
    <x v="3"/>
    <x v="3"/>
    <x v="0"/>
    <x v="3"/>
    <x v="8"/>
    <x v="0"/>
    <x v="441"/>
    <x v="1"/>
    <x v="9"/>
    <x v="3"/>
  </r>
  <r>
    <x v="1699"/>
    <x v="0"/>
    <x v="1"/>
    <x v="1"/>
    <x v="1545"/>
    <x v="4"/>
    <x v="3"/>
    <x v="1"/>
    <x v="2"/>
    <x v="6"/>
    <x v="8"/>
    <x v="0"/>
    <x v="443"/>
    <x v="1"/>
    <x v="9"/>
    <x v="4"/>
  </r>
  <r>
    <x v="1700"/>
    <x v="0"/>
    <x v="0"/>
    <x v="0"/>
    <x v="1546"/>
    <x v="5"/>
    <x v="4"/>
    <x v="1"/>
    <x v="1"/>
    <x v="7"/>
    <x v="42"/>
    <x v="0"/>
    <x v="420"/>
    <x v="4"/>
    <x v="37"/>
    <x v="4"/>
  </r>
  <r>
    <x v="1701"/>
    <x v="0"/>
    <x v="0"/>
    <x v="0"/>
    <x v="1547"/>
    <x v="4"/>
    <x v="4"/>
    <x v="1"/>
    <x v="3"/>
    <x v="8"/>
    <x v="35"/>
    <x v="0"/>
    <x v="204"/>
    <x v="3"/>
    <x v="41"/>
    <x v="3"/>
  </r>
  <r>
    <x v="1702"/>
    <x v="0"/>
    <x v="0"/>
    <x v="0"/>
    <x v="1548"/>
    <x v="7"/>
    <x v="5"/>
    <x v="0"/>
    <x v="1"/>
    <x v="1"/>
    <x v="16"/>
    <x v="0"/>
    <x v="758"/>
    <x v="0"/>
    <x v="21"/>
    <x v="0"/>
  </r>
  <r>
    <x v="1703"/>
    <x v="0"/>
    <x v="0"/>
    <x v="0"/>
    <x v="1549"/>
    <x v="7"/>
    <x v="2"/>
    <x v="1"/>
    <x v="2"/>
    <x v="8"/>
    <x v="10"/>
    <x v="0"/>
    <x v="400"/>
    <x v="1"/>
    <x v="38"/>
    <x v="4"/>
  </r>
  <r>
    <x v="1704"/>
    <x v="0"/>
    <x v="0"/>
    <x v="0"/>
    <x v="1550"/>
    <x v="7"/>
    <x v="5"/>
    <x v="0"/>
    <x v="4"/>
    <x v="3"/>
    <x v="9"/>
    <x v="0"/>
    <x v="554"/>
    <x v="4"/>
    <x v="17"/>
    <x v="3"/>
  </r>
  <r>
    <x v="1705"/>
    <x v="0"/>
    <x v="0"/>
    <x v="0"/>
    <x v="1139"/>
    <x v="2"/>
    <x v="2"/>
    <x v="3"/>
    <x v="0"/>
    <x v="4"/>
    <x v="2"/>
    <x v="0"/>
    <x v="102"/>
    <x v="3"/>
    <x v="20"/>
    <x v="0"/>
  </r>
  <r>
    <x v="1706"/>
    <x v="0"/>
    <x v="0"/>
    <x v="0"/>
    <x v="1551"/>
    <x v="5"/>
    <x v="0"/>
    <x v="1"/>
    <x v="1"/>
    <x v="8"/>
    <x v="6"/>
    <x v="0"/>
    <x v="104"/>
    <x v="2"/>
    <x v="38"/>
    <x v="0"/>
  </r>
  <r>
    <x v="1707"/>
    <x v="0"/>
    <x v="0"/>
    <x v="0"/>
    <x v="843"/>
    <x v="2"/>
    <x v="4"/>
    <x v="1"/>
    <x v="1"/>
    <x v="11"/>
    <x v="28"/>
    <x v="0"/>
    <x v="614"/>
    <x v="3"/>
    <x v="19"/>
    <x v="4"/>
  </r>
  <r>
    <x v="1708"/>
    <x v="0"/>
    <x v="0"/>
    <x v="0"/>
    <x v="1552"/>
    <x v="3"/>
    <x v="2"/>
    <x v="3"/>
    <x v="1"/>
    <x v="3"/>
    <x v="2"/>
    <x v="0"/>
    <x v="179"/>
    <x v="4"/>
    <x v="5"/>
    <x v="4"/>
  </r>
  <r>
    <x v="1709"/>
    <x v="0"/>
    <x v="0"/>
    <x v="0"/>
    <x v="1553"/>
    <x v="1"/>
    <x v="1"/>
    <x v="3"/>
    <x v="1"/>
    <x v="3"/>
    <x v="12"/>
    <x v="0"/>
    <x v="105"/>
    <x v="3"/>
    <x v="0"/>
    <x v="3"/>
  </r>
  <r>
    <x v="1710"/>
    <x v="0"/>
    <x v="0"/>
    <x v="0"/>
    <x v="1554"/>
    <x v="2"/>
    <x v="2"/>
    <x v="2"/>
    <x v="2"/>
    <x v="0"/>
    <x v="36"/>
    <x v="0"/>
    <x v="757"/>
    <x v="0"/>
    <x v="26"/>
    <x v="3"/>
  </r>
  <r>
    <x v="1711"/>
    <x v="0"/>
    <x v="0"/>
    <x v="0"/>
    <x v="1555"/>
    <x v="6"/>
    <x v="1"/>
    <x v="3"/>
    <x v="4"/>
    <x v="6"/>
    <x v="18"/>
    <x v="0"/>
    <x v="582"/>
    <x v="3"/>
    <x v="35"/>
    <x v="0"/>
  </r>
  <r>
    <x v="1712"/>
    <x v="0"/>
    <x v="0"/>
    <x v="0"/>
    <x v="1556"/>
    <x v="5"/>
    <x v="4"/>
    <x v="2"/>
    <x v="2"/>
    <x v="11"/>
    <x v="43"/>
    <x v="0"/>
    <x v="419"/>
    <x v="1"/>
    <x v="32"/>
    <x v="2"/>
  </r>
  <r>
    <x v="1713"/>
    <x v="0"/>
    <x v="0"/>
    <x v="0"/>
    <x v="1557"/>
    <x v="6"/>
    <x v="2"/>
    <x v="3"/>
    <x v="4"/>
    <x v="8"/>
    <x v="12"/>
    <x v="0"/>
    <x v="549"/>
    <x v="3"/>
    <x v="15"/>
    <x v="1"/>
  </r>
  <r>
    <x v="1714"/>
    <x v="0"/>
    <x v="0"/>
    <x v="0"/>
    <x v="547"/>
    <x v="6"/>
    <x v="3"/>
    <x v="3"/>
    <x v="4"/>
    <x v="4"/>
    <x v="2"/>
    <x v="0"/>
    <x v="768"/>
    <x v="3"/>
    <x v="41"/>
    <x v="3"/>
  </r>
  <r>
    <x v="1715"/>
    <x v="0"/>
    <x v="0"/>
    <x v="0"/>
    <x v="1558"/>
    <x v="6"/>
    <x v="5"/>
    <x v="2"/>
    <x v="4"/>
    <x v="9"/>
    <x v="13"/>
    <x v="0"/>
    <x v="130"/>
    <x v="3"/>
    <x v="10"/>
    <x v="3"/>
  </r>
  <r>
    <x v="1716"/>
    <x v="0"/>
    <x v="0"/>
    <x v="0"/>
    <x v="1559"/>
    <x v="4"/>
    <x v="0"/>
    <x v="1"/>
    <x v="1"/>
    <x v="8"/>
    <x v="14"/>
    <x v="0"/>
    <x v="539"/>
    <x v="1"/>
    <x v="21"/>
    <x v="3"/>
  </r>
  <r>
    <x v="1717"/>
    <x v="0"/>
    <x v="0"/>
    <x v="0"/>
    <x v="1560"/>
    <x v="6"/>
    <x v="3"/>
    <x v="1"/>
    <x v="4"/>
    <x v="2"/>
    <x v="18"/>
    <x v="0"/>
    <x v="186"/>
    <x v="4"/>
    <x v="37"/>
    <x v="4"/>
  </r>
  <r>
    <x v="1718"/>
    <x v="0"/>
    <x v="1"/>
    <x v="1"/>
    <x v="1561"/>
    <x v="2"/>
    <x v="4"/>
    <x v="2"/>
    <x v="1"/>
    <x v="2"/>
    <x v="8"/>
    <x v="1"/>
    <x v="769"/>
    <x v="2"/>
    <x v="9"/>
    <x v="2"/>
  </r>
  <r>
    <x v="1719"/>
    <x v="0"/>
    <x v="0"/>
    <x v="0"/>
    <x v="1562"/>
    <x v="5"/>
    <x v="2"/>
    <x v="2"/>
    <x v="4"/>
    <x v="7"/>
    <x v="33"/>
    <x v="0"/>
    <x v="770"/>
    <x v="1"/>
    <x v="38"/>
    <x v="4"/>
  </r>
  <r>
    <x v="1720"/>
    <x v="0"/>
    <x v="0"/>
    <x v="0"/>
    <x v="1563"/>
    <x v="1"/>
    <x v="2"/>
    <x v="0"/>
    <x v="4"/>
    <x v="6"/>
    <x v="23"/>
    <x v="0"/>
    <x v="473"/>
    <x v="1"/>
    <x v="17"/>
    <x v="2"/>
  </r>
  <r>
    <x v="1721"/>
    <x v="0"/>
    <x v="0"/>
    <x v="0"/>
    <x v="1564"/>
    <x v="2"/>
    <x v="5"/>
    <x v="1"/>
    <x v="1"/>
    <x v="7"/>
    <x v="36"/>
    <x v="0"/>
    <x v="348"/>
    <x v="0"/>
    <x v="19"/>
    <x v="2"/>
  </r>
  <r>
    <x v="1722"/>
    <x v="0"/>
    <x v="0"/>
    <x v="0"/>
    <x v="1565"/>
    <x v="1"/>
    <x v="1"/>
    <x v="0"/>
    <x v="4"/>
    <x v="7"/>
    <x v="3"/>
    <x v="0"/>
    <x v="771"/>
    <x v="1"/>
    <x v="4"/>
    <x v="1"/>
  </r>
  <r>
    <x v="1723"/>
    <x v="0"/>
    <x v="0"/>
    <x v="0"/>
    <x v="581"/>
    <x v="7"/>
    <x v="5"/>
    <x v="0"/>
    <x v="3"/>
    <x v="1"/>
    <x v="10"/>
    <x v="0"/>
    <x v="691"/>
    <x v="1"/>
    <x v="13"/>
    <x v="4"/>
  </r>
  <r>
    <x v="1724"/>
    <x v="0"/>
    <x v="0"/>
    <x v="0"/>
    <x v="379"/>
    <x v="4"/>
    <x v="5"/>
    <x v="2"/>
    <x v="4"/>
    <x v="3"/>
    <x v="48"/>
    <x v="0"/>
    <x v="772"/>
    <x v="3"/>
    <x v="18"/>
    <x v="4"/>
  </r>
  <r>
    <x v="1725"/>
    <x v="0"/>
    <x v="0"/>
    <x v="0"/>
    <x v="1566"/>
    <x v="2"/>
    <x v="2"/>
    <x v="3"/>
    <x v="1"/>
    <x v="2"/>
    <x v="38"/>
    <x v="0"/>
    <x v="568"/>
    <x v="0"/>
    <x v="12"/>
    <x v="2"/>
  </r>
  <r>
    <x v="1726"/>
    <x v="0"/>
    <x v="0"/>
    <x v="0"/>
    <x v="1567"/>
    <x v="4"/>
    <x v="0"/>
    <x v="1"/>
    <x v="1"/>
    <x v="2"/>
    <x v="34"/>
    <x v="0"/>
    <x v="679"/>
    <x v="4"/>
    <x v="25"/>
    <x v="4"/>
  </r>
  <r>
    <x v="1727"/>
    <x v="0"/>
    <x v="0"/>
    <x v="0"/>
    <x v="1568"/>
    <x v="2"/>
    <x v="3"/>
    <x v="3"/>
    <x v="1"/>
    <x v="4"/>
    <x v="29"/>
    <x v="0"/>
    <x v="565"/>
    <x v="2"/>
    <x v="36"/>
    <x v="0"/>
  </r>
  <r>
    <x v="1728"/>
    <x v="0"/>
    <x v="1"/>
    <x v="1"/>
    <x v="1569"/>
    <x v="6"/>
    <x v="2"/>
    <x v="0"/>
    <x v="1"/>
    <x v="9"/>
    <x v="8"/>
    <x v="0"/>
    <x v="317"/>
    <x v="0"/>
    <x v="9"/>
    <x v="3"/>
  </r>
  <r>
    <x v="1729"/>
    <x v="0"/>
    <x v="1"/>
    <x v="1"/>
    <x v="1570"/>
    <x v="6"/>
    <x v="0"/>
    <x v="3"/>
    <x v="2"/>
    <x v="6"/>
    <x v="8"/>
    <x v="3"/>
    <x v="441"/>
    <x v="1"/>
    <x v="9"/>
    <x v="3"/>
  </r>
  <r>
    <x v="1730"/>
    <x v="0"/>
    <x v="0"/>
    <x v="0"/>
    <x v="912"/>
    <x v="2"/>
    <x v="0"/>
    <x v="2"/>
    <x v="3"/>
    <x v="8"/>
    <x v="33"/>
    <x v="0"/>
    <x v="773"/>
    <x v="1"/>
    <x v="11"/>
    <x v="4"/>
  </r>
  <r>
    <x v="1731"/>
    <x v="0"/>
    <x v="0"/>
    <x v="0"/>
    <x v="1571"/>
    <x v="3"/>
    <x v="4"/>
    <x v="3"/>
    <x v="2"/>
    <x v="9"/>
    <x v="11"/>
    <x v="0"/>
    <x v="576"/>
    <x v="0"/>
    <x v="21"/>
    <x v="2"/>
  </r>
  <r>
    <x v="1732"/>
    <x v="0"/>
    <x v="0"/>
    <x v="0"/>
    <x v="604"/>
    <x v="6"/>
    <x v="5"/>
    <x v="3"/>
    <x v="1"/>
    <x v="0"/>
    <x v="15"/>
    <x v="0"/>
    <x v="501"/>
    <x v="3"/>
    <x v="34"/>
    <x v="0"/>
  </r>
  <r>
    <x v="1733"/>
    <x v="0"/>
    <x v="0"/>
    <x v="0"/>
    <x v="1572"/>
    <x v="0"/>
    <x v="3"/>
    <x v="3"/>
    <x v="3"/>
    <x v="0"/>
    <x v="15"/>
    <x v="0"/>
    <x v="589"/>
    <x v="1"/>
    <x v="10"/>
    <x v="4"/>
  </r>
  <r>
    <x v="1734"/>
    <x v="0"/>
    <x v="0"/>
    <x v="0"/>
    <x v="1573"/>
    <x v="6"/>
    <x v="1"/>
    <x v="0"/>
    <x v="0"/>
    <x v="10"/>
    <x v="39"/>
    <x v="0"/>
    <x v="774"/>
    <x v="4"/>
    <x v="30"/>
    <x v="0"/>
  </r>
  <r>
    <x v="1735"/>
    <x v="0"/>
    <x v="0"/>
    <x v="0"/>
    <x v="1574"/>
    <x v="7"/>
    <x v="5"/>
    <x v="2"/>
    <x v="0"/>
    <x v="7"/>
    <x v="45"/>
    <x v="0"/>
    <x v="86"/>
    <x v="4"/>
    <x v="31"/>
    <x v="3"/>
  </r>
  <r>
    <x v="1736"/>
    <x v="0"/>
    <x v="0"/>
    <x v="0"/>
    <x v="735"/>
    <x v="5"/>
    <x v="1"/>
    <x v="1"/>
    <x v="0"/>
    <x v="7"/>
    <x v="17"/>
    <x v="0"/>
    <x v="352"/>
    <x v="3"/>
    <x v="10"/>
    <x v="2"/>
  </r>
  <r>
    <x v="1737"/>
    <x v="0"/>
    <x v="0"/>
    <x v="0"/>
    <x v="566"/>
    <x v="5"/>
    <x v="5"/>
    <x v="0"/>
    <x v="3"/>
    <x v="3"/>
    <x v="38"/>
    <x v="0"/>
    <x v="540"/>
    <x v="4"/>
    <x v="15"/>
    <x v="1"/>
  </r>
  <r>
    <x v="1738"/>
    <x v="0"/>
    <x v="0"/>
    <x v="0"/>
    <x v="1575"/>
    <x v="0"/>
    <x v="1"/>
    <x v="1"/>
    <x v="2"/>
    <x v="3"/>
    <x v="37"/>
    <x v="0"/>
    <x v="573"/>
    <x v="3"/>
    <x v="19"/>
    <x v="1"/>
  </r>
  <r>
    <x v="1739"/>
    <x v="0"/>
    <x v="0"/>
    <x v="0"/>
    <x v="1576"/>
    <x v="7"/>
    <x v="1"/>
    <x v="1"/>
    <x v="4"/>
    <x v="6"/>
    <x v="4"/>
    <x v="0"/>
    <x v="775"/>
    <x v="4"/>
    <x v="35"/>
    <x v="2"/>
  </r>
  <r>
    <x v="1740"/>
    <x v="0"/>
    <x v="0"/>
    <x v="0"/>
    <x v="1577"/>
    <x v="4"/>
    <x v="3"/>
    <x v="1"/>
    <x v="2"/>
    <x v="8"/>
    <x v="31"/>
    <x v="0"/>
    <x v="742"/>
    <x v="1"/>
    <x v="3"/>
    <x v="4"/>
  </r>
  <r>
    <x v="1741"/>
    <x v="0"/>
    <x v="0"/>
    <x v="0"/>
    <x v="1578"/>
    <x v="3"/>
    <x v="1"/>
    <x v="1"/>
    <x v="4"/>
    <x v="0"/>
    <x v="34"/>
    <x v="0"/>
    <x v="179"/>
    <x v="1"/>
    <x v="3"/>
    <x v="0"/>
  </r>
  <r>
    <x v="1742"/>
    <x v="0"/>
    <x v="0"/>
    <x v="0"/>
    <x v="1579"/>
    <x v="2"/>
    <x v="2"/>
    <x v="1"/>
    <x v="1"/>
    <x v="3"/>
    <x v="39"/>
    <x v="0"/>
    <x v="562"/>
    <x v="0"/>
    <x v="25"/>
    <x v="3"/>
  </r>
  <r>
    <x v="1743"/>
    <x v="0"/>
    <x v="0"/>
    <x v="0"/>
    <x v="1580"/>
    <x v="7"/>
    <x v="0"/>
    <x v="3"/>
    <x v="4"/>
    <x v="11"/>
    <x v="1"/>
    <x v="0"/>
    <x v="187"/>
    <x v="4"/>
    <x v="4"/>
    <x v="0"/>
  </r>
  <r>
    <x v="1744"/>
    <x v="0"/>
    <x v="0"/>
    <x v="0"/>
    <x v="1581"/>
    <x v="5"/>
    <x v="0"/>
    <x v="0"/>
    <x v="4"/>
    <x v="2"/>
    <x v="29"/>
    <x v="0"/>
    <x v="558"/>
    <x v="3"/>
    <x v="8"/>
    <x v="1"/>
  </r>
  <r>
    <x v="1745"/>
    <x v="0"/>
    <x v="0"/>
    <x v="0"/>
    <x v="1582"/>
    <x v="7"/>
    <x v="3"/>
    <x v="2"/>
    <x v="3"/>
    <x v="8"/>
    <x v="47"/>
    <x v="0"/>
    <x v="719"/>
    <x v="2"/>
    <x v="16"/>
    <x v="4"/>
  </r>
  <r>
    <x v="1746"/>
    <x v="0"/>
    <x v="0"/>
    <x v="0"/>
    <x v="2"/>
    <x v="3"/>
    <x v="3"/>
    <x v="1"/>
    <x v="0"/>
    <x v="10"/>
    <x v="47"/>
    <x v="0"/>
    <x v="353"/>
    <x v="4"/>
    <x v="13"/>
    <x v="3"/>
  </r>
  <r>
    <x v="1747"/>
    <x v="0"/>
    <x v="0"/>
    <x v="0"/>
    <x v="1583"/>
    <x v="3"/>
    <x v="3"/>
    <x v="2"/>
    <x v="3"/>
    <x v="6"/>
    <x v="15"/>
    <x v="0"/>
    <x v="776"/>
    <x v="0"/>
    <x v="4"/>
    <x v="2"/>
  </r>
  <r>
    <x v="1748"/>
    <x v="0"/>
    <x v="0"/>
    <x v="0"/>
    <x v="1584"/>
    <x v="4"/>
    <x v="4"/>
    <x v="1"/>
    <x v="1"/>
    <x v="8"/>
    <x v="2"/>
    <x v="0"/>
    <x v="735"/>
    <x v="4"/>
    <x v="7"/>
    <x v="1"/>
  </r>
  <r>
    <x v="1749"/>
    <x v="0"/>
    <x v="1"/>
    <x v="1"/>
    <x v="1585"/>
    <x v="0"/>
    <x v="0"/>
    <x v="3"/>
    <x v="3"/>
    <x v="9"/>
    <x v="8"/>
    <x v="2"/>
    <x v="288"/>
    <x v="2"/>
    <x v="9"/>
    <x v="2"/>
  </r>
  <r>
    <x v="1750"/>
    <x v="0"/>
    <x v="0"/>
    <x v="0"/>
    <x v="1586"/>
    <x v="0"/>
    <x v="2"/>
    <x v="3"/>
    <x v="2"/>
    <x v="10"/>
    <x v="44"/>
    <x v="0"/>
    <x v="473"/>
    <x v="1"/>
    <x v="40"/>
    <x v="3"/>
  </r>
  <r>
    <x v="1751"/>
    <x v="0"/>
    <x v="0"/>
    <x v="0"/>
    <x v="1587"/>
    <x v="5"/>
    <x v="1"/>
    <x v="1"/>
    <x v="3"/>
    <x v="8"/>
    <x v="7"/>
    <x v="0"/>
    <x v="224"/>
    <x v="0"/>
    <x v="28"/>
    <x v="2"/>
  </r>
  <r>
    <x v="1752"/>
    <x v="0"/>
    <x v="0"/>
    <x v="0"/>
    <x v="417"/>
    <x v="3"/>
    <x v="0"/>
    <x v="1"/>
    <x v="1"/>
    <x v="2"/>
    <x v="41"/>
    <x v="0"/>
    <x v="369"/>
    <x v="1"/>
    <x v="2"/>
    <x v="3"/>
  </r>
  <r>
    <x v="1753"/>
    <x v="0"/>
    <x v="0"/>
    <x v="0"/>
    <x v="399"/>
    <x v="2"/>
    <x v="1"/>
    <x v="3"/>
    <x v="4"/>
    <x v="1"/>
    <x v="27"/>
    <x v="0"/>
    <x v="370"/>
    <x v="3"/>
    <x v="1"/>
    <x v="3"/>
  </r>
  <r>
    <x v="1754"/>
    <x v="0"/>
    <x v="0"/>
    <x v="0"/>
    <x v="1588"/>
    <x v="5"/>
    <x v="3"/>
    <x v="3"/>
    <x v="2"/>
    <x v="4"/>
    <x v="45"/>
    <x v="0"/>
    <x v="280"/>
    <x v="4"/>
    <x v="16"/>
    <x v="4"/>
  </r>
  <r>
    <x v="1755"/>
    <x v="0"/>
    <x v="0"/>
    <x v="0"/>
    <x v="1589"/>
    <x v="7"/>
    <x v="1"/>
    <x v="2"/>
    <x v="3"/>
    <x v="2"/>
    <x v="32"/>
    <x v="0"/>
    <x v="696"/>
    <x v="0"/>
    <x v="31"/>
    <x v="4"/>
  </r>
  <r>
    <x v="1756"/>
    <x v="0"/>
    <x v="1"/>
    <x v="2"/>
    <x v="1136"/>
    <x v="6"/>
    <x v="3"/>
    <x v="2"/>
    <x v="4"/>
    <x v="2"/>
    <x v="8"/>
    <x v="0"/>
    <x v="559"/>
    <x v="4"/>
    <x v="9"/>
    <x v="1"/>
  </r>
  <r>
    <x v="1757"/>
    <x v="0"/>
    <x v="0"/>
    <x v="0"/>
    <x v="1590"/>
    <x v="0"/>
    <x v="5"/>
    <x v="2"/>
    <x v="4"/>
    <x v="9"/>
    <x v="36"/>
    <x v="0"/>
    <x v="313"/>
    <x v="1"/>
    <x v="6"/>
    <x v="3"/>
  </r>
  <r>
    <x v="1758"/>
    <x v="0"/>
    <x v="0"/>
    <x v="0"/>
    <x v="1591"/>
    <x v="7"/>
    <x v="5"/>
    <x v="0"/>
    <x v="3"/>
    <x v="9"/>
    <x v="27"/>
    <x v="0"/>
    <x v="428"/>
    <x v="2"/>
    <x v="27"/>
    <x v="2"/>
  </r>
  <r>
    <x v="1759"/>
    <x v="0"/>
    <x v="0"/>
    <x v="0"/>
    <x v="1592"/>
    <x v="3"/>
    <x v="1"/>
    <x v="3"/>
    <x v="0"/>
    <x v="6"/>
    <x v="38"/>
    <x v="0"/>
    <x v="584"/>
    <x v="2"/>
    <x v="19"/>
    <x v="3"/>
  </r>
  <r>
    <x v="1760"/>
    <x v="0"/>
    <x v="0"/>
    <x v="0"/>
    <x v="1593"/>
    <x v="7"/>
    <x v="1"/>
    <x v="1"/>
    <x v="4"/>
    <x v="2"/>
    <x v="10"/>
    <x v="0"/>
    <x v="605"/>
    <x v="1"/>
    <x v="4"/>
    <x v="1"/>
  </r>
  <r>
    <x v="1761"/>
    <x v="0"/>
    <x v="0"/>
    <x v="0"/>
    <x v="1594"/>
    <x v="3"/>
    <x v="2"/>
    <x v="0"/>
    <x v="1"/>
    <x v="11"/>
    <x v="10"/>
    <x v="0"/>
    <x v="270"/>
    <x v="4"/>
    <x v="13"/>
    <x v="2"/>
  </r>
  <r>
    <x v="1762"/>
    <x v="0"/>
    <x v="0"/>
    <x v="0"/>
    <x v="1595"/>
    <x v="4"/>
    <x v="4"/>
    <x v="2"/>
    <x v="4"/>
    <x v="0"/>
    <x v="43"/>
    <x v="0"/>
    <x v="777"/>
    <x v="4"/>
    <x v="15"/>
    <x v="3"/>
  </r>
  <r>
    <x v="1763"/>
    <x v="0"/>
    <x v="0"/>
    <x v="0"/>
    <x v="1596"/>
    <x v="3"/>
    <x v="3"/>
    <x v="0"/>
    <x v="2"/>
    <x v="10"/>
    <x v="19"/>
    <x v="0"/>
    <x v="432"/>
    <x v="3"/>
    <x v="40"/>
    <x v="4"/>
  </r>
  <r>
    <x v="1764"/>
    <x v="0"/>
    <x v="0"/>
    <x v="0"/>
    <x v="1597"/>
    <x v="5"/>
    <x v="5"/>
    <x v="0"/>
    <x v="1"/>
    <x v="10"/>
    <x v="34"/>
    <x v="0"/>
    <x v="216"/>
    <x v="2"/>
    <x v="6"/>
    <x v="4"/>
  </r>
  <r>
    <x v="1765"/>
    <x v="0"/>
    <x v="0"/>
    <x v="0"/>
    <x v="71"/>
    <x v="1"/>
    <x v="5"/>
    <x v="3"/>
    <x v="0"/>
    <x v="8"/>
    <x v="1"/>
    <x v="0"/>
    <x v="778"/>
    <x v="2"/>
    <x v="35"/>
    <x v="2"/>
  </r>
  <r>
    <x v="1766"/>
    <x v="0"/>
    <x v="1"/>
    <x v="2"/>
    <x v="1598"/>
    <x v="0"/>
    <x v="0"/>
    <x v="0"/>
    <x v="4"/>
    <x v="3"/>
    <x v="8"/>
    <x v="0"/>
    <x v="731"/>
    <x v="3"/>
    <x v="9"/>
    <x v="4"/>
  </r>
  <r>
    <x v="1767"/>
    <x v="0"/>
    <x v="0"/>
    <x v="0"/>
    <x v="172"/>
    <x v="1"/>
    <x v="3"/>
    <x v="2"/>
    <x v="3"/>
    <x v="4"/>
    <x v="5"/>
    <x v="0"/>
    <x v="197"/>
    <x v="1"/>
    <x v="18"/>
    <x v="4"/>
  </r>
  <r>
    <x v="1768"/>
    <x v="0"/>
    <x v="0"/>
    <x v="0"/>
    <x v="1599"/>
    <x v="6"/>
    <x v="2"/>
    <x v="0"/>
    <x v="4"/>
    <x v="9"/>
    <x v="29"/>
    <x v="0"/>
    <x v="681"/>
    <x v="1"/>
    <x v="2"/>
    <x v="1"/>
  </r>
  <r>
    <x v="1769"/>
    <x v="0"/>
    <x v="0"/>
    <x v="0"/>
    <x v="1600"/>
    <x v="3"/>
    <x v="1"/>
    <x v="3"/>
    <x v="0"/>
    <x v="1"/>
    <x v="4"/>
    <x v="0"/>
    <x v="218"/>
    <x v="1"/>
    <x v="12"/>
    <x v="3"/>
  </r>
  <r>
    <x v="1770"/>
    <x v="0"/>
    <x v="0"/>
    <x v="0"/>
    <x v="138"/>
    <x v="6"/>
    <x v="1"/>
    <x v="2"/>
    <x v="3"/>
    <x v="5"/>
    <x v="31"/>
    <x v="0"/>
    <x v="779"/>
    <x v="0"/>
    <x v="1"/>
    <x v="0"/>
  </r>
  <r>
    <x v="1771"/>
    <x v="0"/>
    <x v="0"/>
    <x v="0"/>
    <x v="793"/>
    <x v="5"/>
    <x v="3"/>
    <x v="0"/>
    <x v="1"/>
    <x v="1"/>
    <x v="5"/>
    <x v="0"/>
    <x v="167"/>
    <x v="3"/>
    <x v="7"/>
    <x v="1"/>
  </r>
  <r>
    <x v="1772"/>
    <x v="0"/>
    <x v="0"/>
    <x v="0"/>
    <x v="1601"/>
    <x v="4"/>
    <x v="3"/>
    <x v="1"/>
    <x v="1"/>
    <x v="6"/>
    <x v="1"/>
    <x v="0"/>
    <x v="153"/>
    <x v="4"/>
    <x v="29"/>
    <x v="2"/>
  </r>
  <r>
    <x v="1773"/>
    <x v="0"/>
    <x v="0"/>
    <x v="0"/>
    <x v="979"/>
    <x v="6"/>
    <x v="4"/>
    <x v="3"/>
    <x v="4"/>
    <x v="11"/>
    <x v="26"/>
    <x v="0"/>
    <x v="283"/>
    <x v="2"/>
    <x v="1"/>
    <x v="3"/>
  </r>
  <r>
    <x v="1774"/>
    <x v="0"/>
    <x v="0"/>
    <x v="0"/>
    <x v="711"/>
    <x v="3"/>
    <x v="0"/>
    <x v="3"/>
    <x v="0"/>
    <x v="2"/>
    <x v="6"/>
    <x v="0"/>
    <x v="613"/>
    <x v="2"/>
    <x v="22"/>
    <x v="2"/>
  </r>
  <r>
    <x v="1775"/>
    <x v="0"/>
    <x v="0"/>
    <x v="0"/>
    <x v="1602"/>
    <x v="6"/>
    <x v="5"/>
    <x v="1"/>
    <x v="3"/>
    <x v="6"/>
    <x v="24"/>
    <x v="0"/>
    <x v="489"/>
    <x v="2"/>
    <x v="10"/>
    <x v="4"/>
  </r>
  <r>
    <x v="1776"/>
    <x v="0"/>
    <x v="0"/>
    <x v="0"/>
    <x v="1603"/>
    <x v="1"/>
    <x v="5"/>
    <x v="0"/>
    <x v="2"/>
    <x v="6"/>
    <x v="13"/>
    <x v="0"/>
    <x v="780"/>
    <x v="0"/>
    <x v="7"/>
    <x v="2"/>
  </r>
  <r>
    <x v="1777"/>
    <x v="0"/>
    <x v="0"/>
    <x v="0"/>
    <x v="1604"/>
    <x v="7"/>
    <x v="3"/>
    <x v="0"/>
    <x v="2"/>
    <x v="8"/>
    <x v="17"/>
    <x v="0"/>
    <x v="382"/>
    <x v="0"/>
    <x v="19"/>
    <x v="4"/>
  </r>
  <r>
    <x v="1778"/>
    <x v="0"/>
    <x v="1"/>
    <x v="3"/>
    <x v="1605"/>
    <x v="3"/>
    <x v="0"/>
    <x v="0"/>
    <x v="3"/>
    <x v="8"/>
    <x v="8"/>
    <x v="1"/>
    <x v="208"/>
    <x v="4"/>
    <x v="9"/>
    <x v="1"/>
  </r>
  <r>
    <x v="1779"/>
    <x v="0"/>
    <x v="0"/>
    <x v="0"/>
    <x v="1606"/>
    <x v="7"/>
    <x v="4"/>
    <x v="0"/>
    <x v="0"/>
    <x v="4"/>
    <x v="27"/>
    <x v="0"/>
    <x v="111"/>
    <x v="0"/>
    <x v="24"/>
    <x v="1"/>
  </r>
  <r>
    <x v="1780"/>
    <x v="0"/>
    <x v="0"/>
    <x v="0"/>
    <x v="1607"/>
    <x v="4"/>
    <x v="0"/>
    <x v="3"/>
    <x v="2"/>
    <x v="2"/>
    <x v="24"/>
    <x v="0"/>
    <x v="399"/>
    <x v="0"/>
    <x v="23"/>
    <x v="4"/>
  </r>
  <r>
    <x v="1781"/>
    <x v="0"/>
    <x v="0"/>
    <x v="0"/>
    <x v="1454"/>
    <x v="3"/>
    <x v="3"/>
    <x v="0"/>
    <x v="0"/>
    <x v="0"/>
    <x v="42"/>
    <x v="0"/>
    <x v="177"/>
    <x v="0"/>
    <x v="24"/>
    <x v="1"/>
  </r>
  <r>
    <x v="1782"/>
    <x v="0"/>
    <x v="0"/>
    <x v="0"/>
    <x v="1608"/>
    <x v="3"/>
    <x v="4"/>
    <x v="1"/>
    <x v="3"/>
    <x v="11"/>
    <x v="35"/>
    <x v="0"/>
    <x v="355"/>
    <x v="0"/>
    <x v="6"/>
    <x v="4"/>
  </r>
  <r>
    <x v="1783"/>
    <x v="0"/>
    <x v="0"/>
    <x v="0"/>
    <x v="1609"/>
    <x v="3"/>
    <x v="1"/>
    <x v="3"/>
    <x v="3"/>
    <x v="4"/>
    <x v="42"/>
    <x v="0"/>
    <x v="712"/>
    <x v="4"/>
    <x v="22"/>
    <x v="2"/>
  </r>
  <r>
    <x v="1784"/>
    <x v="0"/>
    <x v="0"/>
    <x v="0"/>
    <x v="1610"/>
    <x v="0"/>
    <x v="3"/>
    <x v="3"/>
    <x v="2"/>
    <x v="2"/>
    <x v="2"/>
    <x v="0"/>
    <x v="211"/>
    <x v="0"/>
    <x v="16"/>
    <x v="0"/>
  </r>
  <r>
    <x v="1785"/>
    <x v="0"/>
    <x v="1"/>
    <x v="1"/>
    <x v="1611"/>
    <x v="6"/>
    <x v="5"/>
    <x v="2"/>
    <x v="1"/>
    <x v="2"/>
    <x v="8"/>
    <x v="2"/>
    <x v="755"/>
    <x v="4"/>
    <x v="9"/>
    <x v="2"/>
  </r>
  <r>
    <x v="1786"/>
    <x v="0"/>
    <x v="0"/>
    <x v="0"/>
    <x v="1612"/>
    <x v="4"/>
    <x v="3"/>
    <x v="2"/>
    <x v="2"/>
    <x v="1"/>
    <x v="3"/>
    <x v="0"/>
    <x v="778"/>
    <x v="2"/>
    <x v="23"/>
    <x v="2"/>
  </r>
  <r>
    <x v="1787"/>
    <x v="0"/>
    <x v="0"/>
    <x v="0"/>
    <x v="1613"/>
    <x v="5"/>
    <x v="1"/>
    <x v="2"/>
    <x v="1"/>
    <x v="7"/>
    <x v="48"/>
    <x v="0"/>
    <x v="318"/>
    <x v="3"/>
    <x v="18"/>
    <x v="4"/>
  </r>
  <r>
    <x v="1788"/>
    <x v="0"/>
    <x v="0"/>
    <x v="0"/>
    <x v="1614"/>
    <x v="6"/>
    <x v="5"/>
    <x v="1"/>
    <x v="4"/>
    <x v="3"/>
    <x v="32"/>
    <x v="0"/>
    <x v="222"/>
    <x v="1"/>
    <x v="25"/>
    <x v="2"/>
  </r>
  <r>
    <x v="1789"/>
    <x v="0"/>
    <x v="0"/>
    <x v="0"/>
    <x v="1615"/>
    <x v="7"/>
    <x v="3"/>
    <x v="2"/>
    <x v="3"/>
    <x v="8"/>
    <x v="47"/>
    <x v="0"/>
    <x v="418"/>
    <x v="0"/>
    <x v="13"/>
    <x v="2"/>
  </r>
  <r>
    <x v="1790"/>
    <x v="0"/>
    <x v="0"/>
    <x v="0"/>
    <x v="1616"/>
    <x v="5"/>
    <x v="1"/>
    <x v="0"/>
    <x v="0"/>
    <x v="1"/>
    <x v="42"/>
    <x v="0"/>
    <x v="490"/>
    <x v="1"/>
    <x v="16"/>
    <x v="2"/>
  </r>
  <r>
    <x v="1791"/>
    <x v="0"/>
    <x v="0"/>
    <x v="0"/>
    <x v="1617"/>
    <x v="2"/>
    <x v="0"/>
    <x v="2"/>
    <x v="1"/>
    <x v="3"/>
    <x v="30"/>
    <x v="0"/>
    <x v="62"/>
    <x v="1"/>
    <x v="7"/>
    <x v="0"/>
  </r>
  <r>
    <x v="1792"/>
    <x v="0"/>
    <x v="0"/>
    <x v="0"/>
    <x v="1618"/>
    <x v="1"/>
    <x v="3"/>
    <x v="0"/>
    <x v="0"/>
    <x v="4"/>
    <x v="23"/>
    <x v="0"/>
    <x v="181"/>
    <x v="0"/>
    <x v="2"/>
    <x v="1"/>
  </r>
  <r>
    <x v="1793"/>
    <x v="0"/>
    <x v="0"/>
    <x v="0"/>
    <x v="1619"/>
    <x v="0"/>
    <x v="5"/>
    <x v="0"/>
    <x v="0"/>
    <x v="11"/>
    <x v="4"/>
    <x v="0"/>
    <x v="430"/>
    <x v="0"/>
    <x v="31"/>
    <x v="1"/>
  </r>
  <r>
    <x v="1794"/>
    <x v="0"/>
    <x v="0"/>
    <x v="0"/>
    <x v="1620"/>
    <x v="6"/>
    <x v="0"/>
    <x v="2"/>
    <x v="3"/>
    <x v="3"/>
    <x v="31"/>
    <x v="0"/>
    <x v="781"/>
    <x v="4"/>
    <x v="10"/>
    <x v="0"/>
  </r>
  <r>
    <x v="1795"/>
    <x v="0"/>
    <x v="0"/>
    <x v="0"/>
    <x v="1621"/>
    <x v="3"/>
    <x v="1"/>
    <x v="2"/>
    <x v="4"/>
    <x v="9"/>
    <x v="18"/>
    <x v="0"/>
    <x v="3"/>
    <x v="3"/>
    <x v="8"/>
    <x v="2"/>
  </r>
  <r>
    <x v="1796"/>
    <x v="0"/>
    <x v="0"/>
    <x v="0"/>
    <x v="1622"/>
    <x v="2"/>
    <x v="0"/>
    <x v="3"/>
    <x v="2"/>
    <x v="10"/>
    <x v="19"/>
    <x v="0"/>
    <x v="37"/>
    <x v="4"/>
    <x v="34"/>
    <x v="1"/>
  </r>
  <r>
    <x v="1797"/>
    <x v="0"/>
    <x v="0"/>
    <x v="0"/>
    <x v="1623"/>
    <x v="4"/>
    <x v="3"/>
    <x v="3"/>
    <x v="4"/>
    <x v="11"/>
    <x v="38"/>
    <x v="0"/>
    <x v="555"/>
    <x v="1"/>
    <x v="16"/>
    <x v="0"/>
  </r>
  <r>
    <x v="1798"/>
    <x v="0"/>
    <x v="0"/>
    <x v="0"/>
    <x v="1624"/>
    <x v="3"/>
    <x v="2"/>
    <x v="2"/>
    <x v="4"/>
    <x v="6"/>
    <x v="43"/>
    <x v="0"/>
    <x v="561"/>
    <x v="0"/>
    <x v="31"/>
    <x v="2"/>
  </r>
  <r>
    <x v="1799"/>
    <x v="0"/>
    <x v="0"/>
    <x v="0"/>
    <x v="1625"/>
    <x v="2"/>
    <x v="5"/>
    <x v="3"/>
    <x v="4"/>
    <x v="9"/>
    <x v="44"/>
    <x v="0"/>
    <x v="127"/>
    <x v="0"/>
    <x v="13"/>
    <x v="3"/>
  </r>
  <r>
    <x v="1800"/>
    <x v="0"/>
    <x v="0"/>
    <x v="0"/>
    <x v="1626"/>
    <x v="3"/>
    <x v="5"/>
    <x v="2"/>
    <x v="2"/>
    <x v="6"/>
    <x v="44"/>
    <x v="0"/>
    <x v="562"/>
    <x v="0"/>
    <x v="7"/>
    <x v="3"/>
  </r>
  <r>
    <x v="1801"/>
    <x v="0"/>
    <x v="0"/>
    <x v="0"/>
    <x v="1627"/>
    <x v="1"/>
    <x v="3"/>
    <x v="1"/>
    <x v="1"/>
    <x v="8"/>
    <x v="34"/>
    <x v="0"/>
    <x v="235"/>
    <x v="0"/>
    <x v="38"/>
    <x v="4"/>
  </r>
  <r>
    <x v="1802"/>
    <x v="0"/>
    <x v="0"/>
    <x v="0"/>
    <x v="1628"/>
    <x v="3"/>
    <x v="4"/>
    <x v="1"/>
    <x v="0"/>
    <x v="6"/>
    <x v="35"/>
    <x v="0"/>
    <x v="119"/>
    <x v="0"/>
    <x v="5"/>
    <x v="4"/>
  </r>
  <r>
    <x v="1803"/>
    <x v="0"/>
    <x v="0"/>
    <x v="0"/>
    <x v="1629"/>
    <x v="5"/>
    <x v="1"/>
    <x v="1"/>
    <x v="2"/>
    <x v="7"/>
    <x v="25"/>
    <x v="0"/>
    <x v="712"/>
    <x v="0"/>
    <x v="41"/>
    <x v="2"/>
  </r>
  <r>
    <x v="1804"/>
    <x v="0"/>
    <x v="0"/>
    <x v="0"/>
    <x v="1630"/>
    <x v="4"/>
    <x v="4"/>
    <x v="0"/>
    <x v="2"/>
    <x v="7"/>
    <x v="18"/>
    <x v="0"/>
    <x v="782"/>
    <x v="4"/>
    <x v="13"/>
    <x v="2"/>
  </r>
  <r>
    <x v="1805"/>
    <x v="0"/>
    <x v="0"/>
    <x v="0"/>
    <x v="1631"/>
    <x v="1"/>
    <x v="1"/>
    <x v="1"/>
    <x v="0"/>
    <x v="3"/>
    <x v="41"/>
    <x v="0"/>
    <x v="783"/>
    <x v="4"/>
    <x v="37"/>
    <x v="1"/>
  </r>
  <r>
    <x v="1806"/>
    <x v="0"/>
    <x v="0"/>
    <x v="0"/>
    <x v="1632"/>
    <x v="2"/>
    <x v="3"/>
    <x v="0"/>
    <x v="0"/>
    <x v="0"/>
    <x v="42"/>
    <x v="0"/>
    <x v="19"/>
    <x v="2"/>
    <x v="30"/>
    <x v="1"/>
  </r>
  <r>
    <x v="1807"/>
    <x v="0"/>
    <x v="0"/>
    <x v="0"/>
    <x v="1633"/>
    <x v="6"/>
    <x v="1"/>
    <x v="2"/>
    <x v="0"/>
    <x v="10"/>
    <x v="20"/>
    <x v="0"/>
    <x v="212"/>
    <x v="1"/>
    <x v="12"/>
    <x v="1"/>
  </r>
  <r>
    <x v="1808"/>
    <x v="0"/>
    <x v="1"/>
    <x v="3"/>
    <x v="1634"/>
    <x v="3"/>
    <x v="0"/>
    <x v="1"/>
    <x v="0"/>
    <x v="5"/>
    <x v="8"/>
    <x v="1"/>
    <x v="784"/>
    <x v="3"/>
    <x v="9"/>
    <x v="0"/>
  </r>
  <r>
    <x v="1809"/>
    <x v="0"/>
    <x v="0"/>
    <x v="0"/>
    <x v="737"/>
    <x v="0"/>
    <x v="0"/>
    <x v="1"/>
    <x v="0"/>
    <x v="2"/>
    <x v="31"/>
    <x v="0"/>
    <x v="785"/>
    <x v="0"/>
    <x v="5"/>
    <x v="0"/>
  </r>
  <r>
    <x v="1810"/>
    <x v="0"/>
    <x v="0"/>
    <x v="0"/>
    <x v="1635"/>
    <x v="7"/>
    <x v="0"/>
    <x v="3"/>
    <x v="4"/>
    <x v="6"/>
    <x v="3"/>
    <x v="0"/>
    <x v="520"/>
    <x v="0"/>
    <x v="20"/>
    <x v="3"/>
  </r>
  <r>
    <x v="1811"/>
    <x v="0"/>
    <x v="0"/>
    <x v="0"/>
    <x v="1636"/>
    <x v="2"/>
    <x v="3"/>
    <x v="1"/>
    <x v="1"/>
    <x v="10"/>
    <x v="17"/>
    <x v="0"/>
    <x v="635"/>
    <x v="4"/>
    <x v="28"/>
    <x v="1"/>
  </r>
  <r>
    <x v="1812"/>
    <x v="0"/>
    <x v="0"/>
    <x v="0"/>
    <x v="119"/>
    <x v="2"/>
    <x v="2"/>
    <x v="1"/>
    <x v="0"/>
    <x v="5"/>
    <x v="6"/>
    <x v="0"/>
    <x v="513"/>
    <x v="3"/>
    <x v="17"/>
    <x v="4"/>
  </r>
  <r>
    <x v="1813"/>
    <x v="0"/>
    <x v="0"/>
    <x v="0"/>
    <x v="1637"/>
    <x v="5"/>
    <x v="3"/>
    <x v="2"/>
    <x v="3"/>
    <x v="0"/>
    <x v="33"/>
    <x v="0"/>
    <x v="280"/>
    <x v="3"/>
    <x v="33"/>
    <x v="0"/>
  </r>
  <r>
    <x v="1814"/>
    <x v="0"/>
    <x v="0"/>
    <x v="0"/>
    <x v="1638"/>
    <x v="4"/>
    <x v="4"/>
    <x v="0"/>
    <x v="3"/>
    <x v="5"/>
    <x v="10"/>
    <x v="0"/>
    <x v="739"/>
    <x v="2"/>
    <x v="3"/>
    <x v="1"/>
  </r>
  <r>
    <x v="1815"/>
    <x v="0"/>
    <x v="0"/>
    <x v="0"/>
    <x v="1639"/>
    <x v="7"/>
    <x v="4"/>
    <x v="2"/>
    <x v="2"/>
    <x v="8"/>
    <x v="9"/>
    <x v="0"/>
    <x v="60"/>
    <x v="4"/>
    <x v="11"/>
    <x v="3"/>
  </r>
  <r>
    <x v="1816"/>
    <x v="0"/>
    <x v="1"/>
    <x v="2"/>
    <x v="1640"/>
    <x v="1"/>
    <x v="4"/>
    <x v="0"/>
    <x v="1"/>
    <x v="9"/>
    <x v="8"/>
    <x v="0"/>
    <x v="62"/>
    <x v="1"/>
    <x v="9"/>
    <x v="4"/>
  </r>
  <r>
    <x v="1817"/>
    <x v="0"/>
    <x v="0"/>
    <x v="0"/>
    <x v="1611"/>
    <x v="1"/>
    <x v="4"/>
    <x v="3"/>
    <x v="1"/>
    <x v="11"/>
    <x v="31"/>
    <x v="0"/>
    <x v="756"/>
    <x v="2"/>
    <x v="11"/>
    <x v="4"/>
  </r>
  <r>
    <x v="1818"/>
    <x v="0"/>
    <x v="1"/>
    <x v="2"/>
    <x v="1641"/>
    <x v="1"/>
    <x v="0"/>
    <x v="1"/>
    <x v="4"/>
    <x v="4"/>
    <x v="8"/>
    <x v="0"/>
    <x v="786"/>
    <x v="0"/>
    <x v="9"/>
    <x v="2"/>
  </r>
  <r>
    <x v="1819"/>
    <x v="0"/>
    <x v="0"/>
    <x v="0"/>
    <x v="1642"/>
    <x v="0"/>
    <x v="4"/>
    <x v="1"/>
    <x v="0"/>
    <x v="5"/>
    <x v="0"/>
    <x v="0"/>
    <x v="227"/>
    <x v="4"/>
    <x v="36"/>
    <x v="1"/>
  </r>
  <r>
    <x v="1820"/>
    <x v="0"/>
    <x v="0"/>
    <x v="0"/>
    <x v="1643"/>
    <x v="6"/>
    <x v="5"/>
    <x v="3"/>
    <x v="0"/>
    <x v="2"/>
    <x v="18"/>
    <x v="0"/>
    <x v="605"/>
    <x v="1"/>
    <x v="4"/>
    <x v="3"/>
  </r>
  <r>
    <x v="1821"/>
    <x v="0"/>
    <x v="0"/>
    <x v="0"/>
    <x v="1644"/>
    <x v="0"/>
    <x v="4"/>
    <x v="2"/>
    <x v="2"/>
    <x v="2"/>
    <x v="42"/>
    <x v="0"/>
    <x v="654"/>
    <x v="4"/>
    <x v="10"/>
    <x v="2"/>
  </r>
  <r>
    <x v="1822"/>
    <x v="0"/>
    <x v="1"/>
    <x v="2"/>
    <x v="1645"/>
    <x v="2"/>
    <x v="1"/>
    <x v="3"/>
    <x v="4"/>
    <x v="9"/>
    <x v="8"/>
    <x v="0"/>
    <x v="607"/>
    <x v="2"/>
    <x v="9"/>
    <x v="0"/>
  </r>
  <r>
    <x v="1823"/>
    <x v="0"/>
    <x v="1"/>
    <x v="2"/>
    <x v="1646"/>
    <x v="1"/>
    <x v="4"/>
    <x v="3"/>
    <x v="2"/>
    <x v="1"/>
    <x v="8"/>
    <x v="0"/>
    <x v="131"/>
    <x v="2"/>
    <x v="9"/>
    <x v="3"/>
  </r>
  <r>
    <x v="1824"/>
    <x v="0"/>
    <x v="1"/>
    <x v="2"/>
    <x v="1647"/>
    <x v="4"/>
    <x v="4"/>
    <x v="2"/>
    <x v="3"/>
    <x v="0"/>
    <x v="8"/>
    <x v="0"/>
    <x v="25"/>
    <x v="4"/>
    <x v="9"/>
    <x v="4"/>
  </r>
  <r>
    <x v="1825"/>
    <x v="0"/>
    <x v="0"/>
    <x v="0"/>
    <x v="1648"/>
    <x v="5"/>
    <x v="3"/>
    <x v="2"/>
    <x v="4"/>
    <x v="5"/>
    <x v="13"/>
    <x v="0"/>
    <x v="634"/>
    <x v="2"/>
    <x v="38"/>
    <x v="4"/>
  </r>
  <r>
    <x v="1826"/>
    <x v="0"/>
    <x v="0"/>
    <x v="0"/>
    <x v="722"/>
    <x v="1"/>
    <x v="3"/>
    <x v="3"/>
    <x v="2"/>
    <x v="3"/>
    <x v="35"/>
    <x v="0"/>
    <x v="448"/>
    <x v="4"/>
    <x v="11"/>
    <x v="4"/>
  </r>
  <r>
    <x v="1827"/>
    <x v="0"/>
    <x v="0"/>
    <x v="0"/>
    <x v="1649"/>
    <x v="2"/>
    <x v="3"/>
    <x v="3"/>
    <x v="0"/>
    <x v="4"/>
    <x v="29"/>
    <x v="0"/>
    <x v="125"/>
    <x v="2"/>
    <x v="29"/>
    <x v="3"/>
  </r>
  <r>
    <x v="1828"/>
    <x v="0"/>
    <x v="0"/>
    <x v="0"/>
    <x v="1650"/>
    <x v="2"/>
    <x v="4"/>
    <x v="0"/>
    <x v="3"/>
    <x v="11"/>
    <x v="30"/>
    <x v="0"/>
    <x v="787"/>
    <x v="4"/>
    <x v="39"/>
    <x v="3"/>
  </r>
  <r>
    <x v="1829"/>
    <x v="0"/>
    <x v="0"/>
    <x v="0"/>
    <x v="743"/>
    <x v="7"/>
    <x v="0"/>
    <x v="3"/>
    <x v="4"/>
    <x v="1"/>
    <x v="36"/>
    <x v="0"/>
    <x v="788"/>
    <x v="0"/>
    <x v="21"/>
    <x v="2"/>
  </r>
  <r>
    <x v="1830"/>
    <x v="0"/>
    <x v="0"/>
    <x v="0"/>
    <x v="794"/>
    <x v="3"/>
    <x v="0"/>
    <x v="3"/>
    <x v="1"/>
    <x v="5"/>
    <x v="0"/>
    <x v="0"/>
    <x v="633"/>
    <x v="0"/>
    <x v="26"/>
    <x v="3"/>
  </r>
  <r>
    <x v="1831"/>
    <x v="0"/>
    <x v="1"/>
    <x v="2"/>
    <x v="1394"/>
    <x v="4"/>
    <x v="1"/>
    <x v="1"/>
    <x v="3"/>
    <x v="6"/>
    <x v="8"/>
    <x v="0"/>
    <x v="205"/>
    <x v="1"/>
    <x v="9"/>
    <x v="3"/>
  </r>
  <r>
    <x v="1832"/>
    <x v="0"/>
    <x v="0"/>
    <x v="0"/>
    <x v="972"/>
    <x v="2"/>
    <x v="5"/>
    <x v="0"/>
    <x v="0"/>
    <x v="4"/>
    <x v="39"/>
    <x v="0"/>
    <x v="109"/>
    <x v="4"/>
    <x v="18"/>
    <x v="2"/>
  </r>
  <r>
    <x v="1833"/>
    <x v="0"/>
    <x v="0"/>
    <x v="0"/>
    <x v="1651"/>
    <x v="4"/>
    <x v="5"/>
    <x v="2"/>
    <x v="1"/>
    <x v="5"/>
    <x v="35"/>
    <x v="0"/>
    <x v="771"/>
    <x v="3"/>
    <x v="6"/>
    <x v="0"/>
  </r>
  <r>
    <x v="1834"/>
    <x v="0"/>
    <x v="0"/>
    <x v="0"/>
    <x v="1652"/>
    <x v="2"/>
    <x v="2"/>
    <x v="2"/>
    <x v="3"/>
    <x v="8"/>
    <x v="11"/>
    <x v="0"/>
    <x v="462"/>
    <x v="2"/>
    <x v="37"/>
    <x v="2"/>
  </r>
  <r>
    <x v="1835"/>
    <x v="0"/>
    <x v="0"/>
    <x v="0"/>
    <x v="1653"/>
    <x v="3"/>
    <x v="5"/>
    <x v="1"/>
    <x v="1"/>
    <x v="10"/>
    <x v="6"/>
    <x v="0"/>
    <x v="789"/>
    <x v="3"/>
    <x v="28"/>
    <x v="1"/>
  </r>
  <r>
    <x v="1836"/>
    <x v="0"/>
    <x v="0"/>
    <x v="0"/>
    <x v="1654"/>
    <x v="5"/>
    <x v="3"/>
    <x v="3"/>
    <x v="1"/>
    <x v="10"/>
    <x v="10"/>
    <x v="0"/>
    <x v="8"/>
    <x v="3"/>
    <x v="6"/>
    <x v="1"/>
  </r>
  <r>
    <x v="1837"/>
    <x v="0"/>
    <x v="0"/>
    <x v="0"/>
    <x v="1655"/>
    <x v="2"/>
    <x v="4"/>
    <x v="3"/>
    <x v="0"/>
    <x v="7"/>
    <x v="29"/>
    <x v="0"/>
    <x v="478"/>
    <x v="4"/>
    <x v="33"/>
    <x v="1"/>
  </r>
  <r>
    <x v="1838"/>
    <x v="0"/>
    <x v="0"/>
    <x v="0"/>
    <x v="1656"/>
    <x v="2"/>
    <x v="1"/>
    <x v="0"/>
    <x v="0"/>
    <x v="10"/>
    <x v="3"/>
    <x v="0"/>
    <x v="660"/>
    <x v="4"/>
    <x v="23"/>
    <x v="2"/>
  </r>
  <r>
    <x v="1839"/>
    <x v="0"/>
    <x v="1"/>
    <x v="2"/>
    <x v="1657"/>
    <x v="4"/>
    <x v="2"/>
    <x v="2"/>
    <x v="4"/>
    <x v="5"/>
    <x v="8"/>
    <x v="0"/>
    <x v="758"/>
    <x v="0"/>
    <x v="9"/>
    <x v="4"/>
  </r>
  <r>
    <x v="1840"/>
    <x v="0"/>
    <x v="0"/>
    <x v="0"/>
    <x v="1658"/>
    <x v="5"/>
    <x v="5"/>
    <x v="1"/>
    <x v="3"/>
    <x v="10"/>
    <x v="14"/>
    <x v="0"/>
    <x v="513"/>
    <x v="3"/>
    <x v="25"/>
    <x v="1"/>
  </r>
  <r>
    <x v="1841"/>
    <x v="0"/>
    <x v="1"/>
    <x v="3"/>
    <x v="1659"/>
    <x v="5"/>
    <x v="1"/>
    <x v="2"/>
    <x v="4"/>
    <x v="5"/>
    <x v="8"/>
    <x v="3"/>
    <x v="317"/>
    <x v="4"/>
    <x v="9"/>
    <x v="0"/>
  </r>
  <r>
    <x v="1842"/>
    <x v="0"/>
    <x v="0"/>
    <x v="0"/>
    <x v="1660"/>
    <x v="3"/>
    <x v="5"/>
    <x v="2"/>
    <x v="4"/>
    <x v="10"/>
    <x v="44"/>
    <x v="0"/>
    <x v="506"/>
    <x v="2"/>
    <x v="27"/>
    <x v="4"/>
  </r>
  <r>
    <x v="1843"/>
    <x v="0"/>
    <x v="1"/>
    <x v="2"/>
    <x v="1661"/>
    <x v="4"/>
    <x v="4"/>
    <x v="1"/>
    <x v="0"/>
    <x v="4"/>
    <x v="8"/>
    <x v="0"/>
    <x v="790"/>
    <x v="2"/>
    <x v="9"/>
    <x v="4"/>
  </r>
  <r>
    <x v="1844"/>
    <x v="0"/>
    <x v="0"/>
    <x v="0"/>
    <x v="1662"/>
    <x v="6"/>
    <x v="0"/>
    <x v="1"/>
    <x v="3"/>
    <x v="1"/>
    <x v="21"/>
    <x v="0"/>
    <x v="378"/>
    <x v="3"/>
    <x v="25"/>
    <x v="0"/>
  </r>
  <r>
    <x v="1845"/>
    <x v="0"/>
    <x v="0"/>
    <x v="0"/>
    <x v="1663"/>
    <x v="0"/>
    <x v="3"/>
    <x v="1"/>
    <x v="0"/>
    <x v="10"/>
    <x v="45"/>
    <x v="0"/>
    <x v="525"/>
    <x v="4"/>
    <x v="34"/>
    <x v="1"/>
  </r>
  <r>
    <x v="1846"/>
    <x v="0"/>
    <x v="0"/>
    <x v="0"/>
    <x v="1664"/>
    <x v="5"/>
    <x v="5"/>
    <x v="1"/>
    <x v="1"/>
    <x v="2"/>
    <x v="1"/>
    <x v="0"/>
    <x v="396"/>
    <x v="1"/>
    <x v="2"/>
    <x v="2"/>
  </r>
  <r>
    <x v="1847"/>
    <x v="0"/>
    <x v="0"/>
    <x v="0"/>
    <x v="1665"/>
    <x v="0"/>
    <x v="0"/>
    <x v="3"/>
    <x v="2"/>
    <x v="9"/>
    <x v="23"/>
    <x v="0"/>
    <x v="11"/>
    <x v="3"/>
    <x v="4"/>
    <x v="1"/>
  </r>
  <r>
    <x v="1848"/>
    <x v="0"/>
    <x v="0"/>
    <x v="0"/>
    <x v="1666"/>
    <x v="3"/>
    <x v="2"/>
    <x v="0"/>
    <x v="1"/>
    <x v="8"/>
    <x v="46"/>
    <x v="0"/>
    <x v="733"/>
    <x v="3"/>
    <x v="36"/>
    <x v="1"/>
  </r>
  <r>
    <x v="1849"/>
    <x v="0"/>
    <x v="0"/>
    <x v="0"/>
    <x v="1667"/>
    <x v="2"/>
    <x v="1"/>
    <x v="3"/>
    <x v="4"/>
    <x v="2"/>
    <x v="30"/>
    <x v="0"/>
    <x v="102"/>
    <x v="2"/>
    <x v="38"/>
    <x v="4"/>
  </r>
  <r>
    <x v="1850"/>
    <x v="0"/>
    <x v="0"/>
    <x v="0"/>
    <x v="1668"/>
    <x v="5"/>
    <x v="4"/>
    <x v="3"/>
    <x v="1"/>
    <x v="8"/>
    <x v="15"/>
    <x v="0"/>
    <x v="143"/>
    <x v="0"/>
    <x v="27"/>
    <x v="2"/>
  </r>
  <r>
    <x v="1851"/>
    <x v="0"/>
    <x v="0"/>
    <x v="0"/>
    <x v="1669"/>
    <x v="7"/>
    <x v="3"/>
    <x v="2"/>
    <x v="4"/>
    <x v="5"/>
    <x v="24"/>
    <x v="0"/>
    <x v="140"/>
    <x v="3"/>
    <x v="12"/>
    <x v="3"/>
  </r>
  <r>
    <x v="1852"/>
    <x v="0"/>
    <x v="0"/>
    <x v="0"/>
    <x v="1670"/>
    <x v="6"/>
    <x v="3"/>
    <x v="1"/>
    <x v="2"/>
    <x v="6"/>
    <x v="9"/>
    <x v="0"/>
    <x v="175"/>
    <x v="1"/>
    <x v="1"/>
    <x v="1"/>
  </r>
  <r>
    <x v="1853"/>
    <x v="0"/>
    <x v="0"/>
    <x v="0"/>
    <x v="1671"/>
    <x v="2"/>
    <x v="1"/>
    <x v="2"/>
    <x v="4"/>
    <x v="9"/>
    <x v="24"/>
    <x v="0"/>
    <x v="705"/>
    <x v="3"/>
    <x v="16"/>
    <x v="0"/>
  </r>
  <r>
    <x v="1854"/>
    <x v="0"/>
    <x v="0"/>
    <x v="0"/>
    <x v="1672"/>
    <x v="6"/>
    <x v="1"/>
    <x v="3"/>
    <x v="4"/>
    <x v="10"/>
    <x v="34"/>
    <x v="0"/>
    <x v="478"/>
    <x v="3"/>
    <x v="29"/>
    <x v="2"/>
  </r>
  <r>
    <x v="1855"/>
    <x v="0"/>
    <x v="0"/>
    <x v="0"/>
    <x v="1673"/>
    <x v="6"/>
    <x v="2"/>
    <x v="0"/>
    <x v="1"/>
    <x v="2"/>
    <x v="5"/>
    <x v="0"/>
    <x v="791"/>
    <x v="3"/>
    <x v="24"/>
    <x v="3"/>
  </r>
  <r>
    <x v="1856"/>
    <x v="0"/>
    <x v="0"/>
    <x v="0"/>
    <x v="368"/>
    <x v="4"/>
    <x v="1"/>
    <x v="2"/>
    <x v="1"/>
    <x v="9"/>
    <x v="6"/>
    <x v="0"/>
    <x v="75"/>
    <x v="1"/>
    <x v="15"/>
    <x v="0"/>
  </r>
  <r>
    <x v="1857"/>
    <x v="0"/>
    <x v="0"/>
    <x v="0"/>
    <x v="1674"/>
    <x v="6"/>
    <x v="0"/>
    <x v="1"/>
    <x v="2"/>
    <x v="9"/>
    <x v="22"/>
    <x v="0"/>
    <x v="43"/>
    <x v="2"/>
    <x v="15"/>
    <x v="3"/>
  </r>
  <r>
    <x v="1858"/>
    <x v="0"/>
    <x v="0"/>
    <x v="0"/>
    <x v="1675"/>
    <x v="1"/>
    <x v="1"/>
    <x v="2"/>
    <x v="0"/>
    <x v="2"/>
    <x v="45"/>
    <x v="0"/>
    <x v="127"/>
    <x v="0"/>
    <x v="1"/>
    <x v="3"/>
  </r>
  <r>
    <x v="1859"/>
    <x v="0"/>
    <x v="0"/>
    <x v="0"/>
    <x v="1105"/>
    <x v="3"/>
    <x v="1"/>
    <x v="1"/>
    <x v="3"/>
    <x v="4"/>
    <x v="15"/>
    <x v="0"/>
    <x v="792"/>
    <x v="4"/>
    <x v="36"/>
    <x v="4"/>
  </r>
  <r>
    <x v="1860"/>
    <x v="0"/>
    <x v="0"/>
    <x v="0"/>
    <x v="557"/>
    <x v="5"/>
    <x v="1"/>
    <x v="0"/>
    <x v="2"/>
    <x v="6"/>
    <x v="30"/>
    <x v="0"/>
    <x v="473"/>
    <x v="4"/>
    <x v="40"/>
    <x v="2"/>
  </r>
  <r>
    <x v="1861"/>
    <x v="0"/>
    <x v="0"/>
    <x v="0"/>
    <x v="1676"/>
    <x v="1"/>
    <x v="3"/>
    <x v="2"/>
    <x v="0"/>
    <x v="6"/>
    <x v="23"/>
    <x v="0"/>
    <x v="773"/>
    <x v="1"/>
    <x v="28"/>
    <x v="4"/>
  </r>
  <r>
    <x v="1862"/>
    <x v="0"/>
    <x v="0"/>
    <x v="0"/>
    <x v="1677"/>
    <x v="4"/>
    <x v="4"/>
    <x v="0"/>
    <x v="2"/>
    <x v="8"/>
    <x v="15"/>
    <x v="0"/>
    <x v="793"/>
    <x v="1"/>
    <x v="40"/>
    <x v="2"/>
  </r>
  <r>
    <x v="1863"/>
    <x v="0"/>
    <x v="0"/>
    <x v="0"/>
    <x v="1678"/>
    <x v="3"/>
    <x v="3"/>
    <x v="0"/>
    <x v="1"/>
    <x v="3"/>
    <x v="33"/>
    <x v="0"/>
    <x v="794"/>
    <x v="1"/>
    <x v="8"/>
    <x v="2"/>
  </r>
  <r>
    <x v="1864"/>
    <x v="0"/>
    <x v="0"/>
    <x v="0"/>
    <x v="1679"/>
    <x v="1"/>
    <x v="4"/>
    <x v="0"/>
    <x v="1"/>
    <x v="3"/>
    <x v="2"/>
    <x v="0"/>
    <x v="795"/>
    <x v="4"/>
    <x v="22"/>
    <x v="0"/>
  </r>
  <r>
    <x v="1865"/>
    <x v="0"/>
    <x v="0"/>
    <x v="0"/>
    <x v="1680"/>
    <x v="1"/>
    <x v="1"/>
    <x v="0"/>
    <x v="1"/>
    <x v="4"/>
    <x v="46"/>
    <x v="0"/>
    <x v="760"/>
    <x v="4"/>
    <x v="17"/>
    <x v="1"/>
  </r>
  <r>
    <x v="1866"/>
    <x v="0"/>
    <x v="0"/>
    <x v="0"/>
    <x v="1681"/>
    <x v="1"/>
    <x v="4"/>
    <x v="3"/>
    <x v="3"/>
    <x v="11"/>
    <x v="39"/>
    <x v="0"/>
    <x v="591"/>
    <x v="0"/>
    <x v="0"/>
    <x v="2"/>
  </r>
  <r>
    <x v="1867"/>
    <x v="0"/>
    <x v="0"/>
    <x v="0"/>
    <x v="1682"/>
    <x v="6"/>
    <x v="1"/>
    <x v="0"/>
    <x v="2"/>
    <x v="5"/>
    <x v="5"/>
    <x v="0"/>
    <x v="201"/>
    <x v="1"/>
    <x v="25"/>
    <x v="1"/>
  </r>
  <r>
    <x v="1868"/>
    <x v="0"/>
    <x v="0"/>
    <x v="0"/>
    <x v="1683"/>
    <x v="7"/>
    <x v="3"/>
    <x v="1"/>
    <x v="2"/>
    <x v="3"/>
    <x v="18"/>
    <x v="0"/>
    <x v="796"/>
    <x v="1"/>
    <x v="7"/>
    <x v="1"/>
  </r>
  <r>
    <x v="1869"/>
    <x v="0"/>
    <x v="0"/>
    <x v="0"/>
    <x v="1577"/>
    <x v="7"/>
    <x v="5"/>
    <x v="3"/>
    <x v="3"/>
    <x v="8"/>
    <x v="35"/>
    <x v="0"/>
    <x v="712"/>
    <x v="0"/>
    <x v="6"/>
    <x v="2"/>
  </r>
  <r>
    <x v="1870"/>
    <x v="0"/>
    <x v="0"/>
    <x v="0"/>
    <x v="1684"/>
    <x v="3"/>
    <x v="4"/>
    <x v="2"/>
    <x v="4"/>
    <x v="8"/>
    <x v="41"/>
    <x v="0"/>
    <x v="467"/>
    <x v="1"/>
    <x v="34"/>
    <x v="0"/>
  </r>
  <r>
    <x v="1871"/>
    <x v="0"/>
    <x v="0"/>
    <x v="0"/>
    <x v="1685"/>
    <x v="6"/>
    <x v="1"/>
    <x v="2"/>
    <x v="3"/>
    <x v="8"/>
    <x v="1"/>
    <x v="0"/>
    <x v="207"/>
    <x v="4"/>
    <x v="11"/>
    <x v="0"/>
  </r>
  <r>
    <x v="1872"/>
    <x v="0"/>
    <x v="0"/>
    <x v="0"/>
    <x v="1686"/>
    <x v="6"/>
    <x v="0"/>
    <x v="2"/>
    <x v="4"/>
    <x v="0"/>
    <x v="4"/>
    <x v="0"/>
    <x v="620"/>
    <x v="3"/>
    <x v="26"/>
    <x v="0"/>
  </r>
  <r>
    <x v="1873"/>
    <x v="0"/>
    <x v="1"/>
    <x v="3"/>
    <x v="1687"/>
    <x v="5"/>
    <x v="5"/>
    <x v="1"/>
    <x v="4"/>
    <x v="7"/>
    <x v="8"/>
    <x v="0"/>
    <x v="739"/>
    <x v="0"/>
    <x v="9"/>
    <x v="3"/>
  </r>
  <r>
    <x v="1874"/>
    <x v="0"/>
    <x v="0"/>
    <x v="0"/>
    <x v="867"/>
    <x v="0"/>
    <x v="1"/>
    <x v="2"/>
    <x v="3"/>
    <x v="9"/>
    <x v="48"/>
    <x v="0"/>
    <x v="637"/>
    <x v="1"/>
    <x v="11"/>
    <x v="4"/>
  </r>
  <r>
    <x v="1875"/>
    <x v="0"/>
    <x v="0"/>
    <x v="0"/>
    <x v="1688"/>
    <x v="5"/>
    <x v="4"/>
    <x v="1"/>
    <x v="2"/>
    <x v="9"/>
    <x v="45"/>
    <x v="0"/>
    <x v="720"/>
    <x v="1"/>
    <x v="24"/>
    <x v="1"/>
  </r>
  <r>
    <x v="1876"/>
    <x v="0"/>
    <x v="0"/>
    <x v="0"/>
    <x v="1689"/>
    <x v="3"/>
    <x v="5"/>
    <x v="0"/>
    <x v="4"/>
    <x v="9"/>
    <x v="35"/>
    <x v="0"/>
    <x v="703"/>
    <x v="0"/>
    <x v="35"/>
    <x v="0"/>
  </r>
  <r>
    <x v="1877"/>
    <x v="0"/>
    <x v="0"/>
    <x v="0"/>
    <x v="1690"/>
    <x v="7"/>
    <x v="1"/>
    <x v="0"/>
    <x v="2"/>
    <x v="1"/>
    <x v="10"/>
    <x v="0"/>
    <x v="83"/>
    <x v="0"/>
    <x v="26"/>
    <x v="2"/>
  </r>
  <r>
    <x v="1878"/>
    <x v="0"/>
    <x v="1"/>
    <x v="2"/>
    <x v="1691"/>
    <x v="5"/>
    <x v="1"/>
    <x v="0"/>
    <x v="4"/>
    <x v="6"/>
    <x v="8"/>
    <x v="0"/>
    <x v="39"/>
    <x v="1"/>
    <x v="9"/>
    <x v="4"/>
  </r>
  <r>
    <x v="1879"/>
    <x v="0"/>
    <x v="0"/>
    <x v="0"/>
    <x v="1692"/>
    <x v="7"/>
    <x v="3"/>
    <x v="0"/>
    <x v="3"/>
    <x v="2"/>
    <x v="40"/>
    <x v="0"/>
    <x v="442"/>
    <x v="4"/>
    <x v="3"/>
    <x v="3"/>
  </r>
  <r>
    <x v="1880"/>
    <x v="0"/>
    <x v="0"/>
    <x v="0"/>
    <x v="1693"/>
    <x v="1"/>
    <x v="4"/>
    <x v="2"/>
    <x v="4"/>
    <x v="8"/>
    <x v="11"/>
    <x v="0"/>
    <x v="338"/>
    <x v="3"/>
    <x v="31"/>
    <x v="4"/>
  </r>
  <r>
    <x v="1881"/>
    <x v="0"/>
    <x v="1"/>
    <x v="3"/>
    <x v="1694"/>
    <x v="4"/>
    <x v="4"/>
    <x v="3"/>
    <x v="3"/>
    <x v="6"/>
    <x v="8"/>
    <x v="0"/>
    <x v="67"/>
    <x v="4"/>
    <x v="9"/>
    <x v="4"/>
  </r>
  <r>
    <x v="1882"/>
    <x v="0"/>
    <x v="0"/>
    <x v="0"/>
    <x v="1124"/>
    <x v="3"/>
    <x v="4"/>
    <x v="0"/>
    <x v="3"/>
    <x v="5"/>
    <x v="22"/>
    <x v="0"/>
    <x v="797"/>
    <x v="1"/>
    <x v="11"/>
    <x v="2"/>
  </r>
  <r>
    <x v="1883"/>
    <x v="0"/>
    <x v="0"/>
    <x v="0"/>
    <x v="1695"/>
    <x v="1"/>
    <x v="5"/>
    <x v="0"/>
    <x v="3"/>
    <x v="0"/>
    <x v="0"/>
    <x v="0"/>
    <x v="299"/>
    <x v="3"/>
    <x v="6"/>
    <x v="1"/>
  </r>
  <r>
    <x v="1884"/>
    <x v="0"/>
    <x v="0"/>
    <x v="0"/>
    <x v="440"/>
    <x v="2"/>
    <x v="5"/>
    <x v="0"/>
    <x v="1"/>
    <x v="6"/>
    <x v="0"/>
    <x v="0"/>
    <x v="156"/>
    <x v="2"/>
    <x v="40"/>
    <x v="2"/>
  </r>
  <r>
    <x v="1885"/>
    <x v="0"/>
    <x v="0"/>
    <x v="0"/>
    <x v="1696"/>
    <x v="3"/>
    <x v="3"/>
    <x v="3"/>
    <x v="1"/>
    <x v="0"/>
    <x v="14"/>
    <x v="0"/>
    <x v="304"/>
    <x v="3"/>
    <x v="2"/>
    <x v="4"/>
  </r>
  <r>
    <x v="1886"/>
    <x v="0"/>
    <x v="0"/>
    <x v="0"/>
    <x v="1697"/>
    <x v="4"/>
    <x v="0"/>
    <x v="2"/>
    <x v="0"/>
    <x v="10"/>
    <x v="18"/>
    <x v="0"/>
    <x v="567"/>
    <x v="3"/>
    <x v="12"/>
    <x v="2"/>
  </r>
  <r>
    <x v="1887"/>
    <x v="0"/>
    <x v="0"/>
    <x v="0"/>
    <x v="1698"/>
    <x v="2"/>
    <x v="4"/>
    <x v="2"/>
    <x v="2"/>
    <x v="6"/>
    <x v="13"/>
    <x v="0"/>
    <x v="609"/>
    <x v="3"/>
    <x v="36"/>
    <x v="1"/>
  </r>
  <r>
    <x v="1888"/>
    <x v="0"/>
    <x v="0"/>
    <x v="0"/>
    <x v="1699"/>
    <x v="2"/>
    <x v="2"/>
    <x v="3"/>
    <x v="4"/>
    <x v="4"/>
    <x v="38"/>
    <x v="0"/>
    <x v="421"/>
    <x v="1"/>
    <x v="8"/>
    <x v="1"/>
  </r>
  <r>
    <x v="1889"/>
    <x v="0"/>
    <x v="0"/>
    <x v="0"/>
    <x v="1700"/>
    <x v="0"/>
    <x v="0"/>
    <x v="1"/>
    <x v="0"/>
    <x v="5"/>
    <x v="43"/>
    <x v="0"/>
    <x v="798"/>
    <x v="2"/>
    <x v="3"/>
    <x v="4"/>
  </r>
  <r>
    <x v="1890"/>
    <x v="0"/>
    <x v="0"/>
    <x v="0"/>
    <x v="1701"/>
    <x v="3"/>
    <x v="2"/>
    <x v="3"/>
    <x v="4"/>
    <x v="8"/>
    <x v="16"/>
    <x v="0"/>
    <x v="64"/>
    <x v="0"/>
    <x v="15"/>
    <x v="2"/>
  </r>
  <r>
    <x v="1891"/>
    <x v="0"/>
    <x v="0"/>
    <x v="0"/>
    <x v="1702"/>
    <x v="1"/>
    <x v="4"/>
    <x v="3"/>
    <x v="3"/>
    <x v="11"/>
    <x v="7"/>
    <x v="0"/>
    <x v="573"/>
    <x v="2"/>
    <x v="34"/>
    <x v="2"/>
  </r>
  <r>
    <x v="1892"/>
    <x v="0"/>
    <x v="0"/>
    <x v="0"/>
    <x v="1703"/>
    <x v="6"/>
    <x v="3"/>
    <x v="1"/>
    <x v="3"/>
    <x v="3"/>
    <x v="15"/>
    <x v="0"/>
    <x v="799"/>
    <x v="2"/>
    <x v="19"/>
    <x v="1"/>
  </r>
  <r>
    <x v="1893"/>
    <x v="0"/>
    <x v="0"/>
    <x v="0"/>
    <x v="1704"/>
    <x v="4"/>
    <x v="2"/>
    <x v="2"/>
    <x v="3"/>
    <x v="2"/>
    <x v="17"/>
    <x v="0"/>
    <x v="800"/>
    <x v="1"/>
    <x v="20"/>
    <x v="2"/>
  </r>
  <r>
    <x v="1894"/>
    <x v="0"/>
    <x v="0"/>
    <x v="0"/>
    <x v="1705"/>
    <x v="2"/>
    <x v="5"/>
    <x v="1"/>
    <x v="0"/>
    <x v="9"/>
    <x v="17"/>
    <x v="0"/>
    <x v="483"/>
    <x v="4"/>
    <x v="30"/>
    <x v="4"/>
  </r>
  <r>
    <x v="1895"/>
    <x v="0"/>
    <x v="0"/>
    <x v="0"/>
    <x v="1706"/>
    <x v="0"/>
    <x v="1"/>
    <x v="2"/>
    <x v="2"/>
    <x v="3"/>
    <x v="26"/>
    <x v="0"/>
    <x v="801"/>
    <x v="4"/>
    <x v="40"/>
    <x v="2"/>
  </r>
  <r>
    <x v="1896"/>
    <x v="0"/>
    <x v="0"/>
    <x v="0"/>
    <x v="1707"/>
    <x v="2"/>
    <x v="3"/>
    <x v="1"/>
    <x v="0"/>
    <x v="6"/>
    <x v="0"/>
    <x v="0"/>
    <x v="68"/>
    <x v="1"/>
    <x v="35"/>
    <x v="1"/>
  </r>
  <r>
    <x v="1897"/>
    <x v="0"/>
    <x v="0"/>
    <x v="0"/>
    <x v="1006"/>
    <x v="2"/>
    <x v="0"/>
    <x v="2"/>
    <x v="0"/>
    <x v="1"/>
    <x v="2"/>
    <x v="0"/>
    <x v="683"/>
    <x v="1"/>
    <x v="28"/>
    <x v="4"/>
  </r>
  <r>
    <x v="1898"/>
    <x v="0"/>
    <x v="1"/>
    <x v="3"/>
    <x v="1708"/>
    <x v="5"/>
    <x v="3"/>
    <x v="2"/>
    <x v="0"/>
    <x v="4"/>
    <x v="8"/>
    <x v="2"/>
    <x v="644"/>
    <x v="2"/>
    <x v="9"/>
    <x v="2"/>
  </r>
  <r>
    <x v="1899"/>
    <x v="0"/>
    <x v="0"/>
    <x v="0"/>
    <x v="1037"/>
    <x v="0"/>
    <x v="0"/>
    <x v="2"/>
    <x v="0"/>
    <x v="6"/>
    <x v="13"/>
    <x v="0"/>
    <x v="766"/>
    <x v="4"/>
    <x v="18"/>
    <x v="1"/>
  </r>
  <r>
    <x v="1900"/>
    <x v="0"/>
    <x v="0"/>
    <x v="0"/>
    <x v="1709"/>
    <x v="6"/>
    <x v="0"/>
    <x v="0"/>
    <x v="1"/>
    <x v="2"/>
    <x v="42"/>
    <x v="0"/>
    <x v="499"/>
    <x v="0"/>
    <x v="2"/>
    <x v="2"/>
  </r>
  <r>
    <x v="1901"/>
    <x v="0"/>
    <x v="0"/>
    <x v="0"/>
    <x v="273"/>
    <x v="5"/>
    <x v="1"/>
    <x v="1"/>
    <x v="1"/>
    <x v="6"/>
    <x v="19"/>
    <x v="0"/>
    <x v="782"/>
    <x v="0"/>
    <x v="8"/>
    <x v="2"/>
  </r>
  <r>
    <x v="1902"/>
    <x v="0"/>
    <x v="0"/>
    <x v="0"/>
    <x v="1710"/>
    <x v="2"/>
    <x v="0"/>
    <x v="0"/>
    <x v="3"/>
    <x v="9"/>
    <x v="27"/>
    <x v="0"/>
    <x v="684"/>
    <x v="4"/>
    <x v="18"/>
    <x v="0"/>
  </r>
  <r>
    <x v="1903"/>
    <x v="0"/>
    <x v="0"/>
    <x v="0"/>
    <x v="1711"/>
    <x v="0"/>
    <x v="2"/>
    <x v="1"/>
    <x v="1"/>
    <x v="1"/>
    <x v="38"/>
    <x v="0"/>
    <x v="636"/>
    <x v="3"/>
    <x v="36"/>
    <x v="3"/>
  </r>
  <r>
    <x v="1904"/>
    <x v="0"/>
    <x v="0"/>
    <x v="0"/>
    <x v="1712"/>
    <x v="2"/>
    <x v="4"/>
    <x v="3"/>
    <x v="0"/>
    <x v="4"/>
    <x v="42"/>
    <x v="0"/>
    <x v="226"/>
    <x v="0"/>
    <x v="17"/>
    <x v="2"/>
  </r>
  <r>
    <x v="1905"/>
    <x v="0"/>
    <x v="0"/>
    <x v="0"/>
    <x v="1713"/>
    <x v="7"/>
    <x v="3"/>
    <x v="3"/>
    <x v="0"/>
    <x v="11"/>
    <x v="7"/>
    <x v="0"/>
    <x v="607"/>
    <x v="3"/>
    <x v="31"/>
    <x v="0"/>
  </r>
  <r>
    <x v="1906"/>
    <x v="0"/>
    <x v="0"/>
    <x v="0"/>
    <x v="1714"/>
    <x v="1"/>
    <x v="4"/>
    <x v="3"/>
    <x v="0"/>
    <x v="9"/>
    <x v="1"/>
    <x v="0"/>
    <x v="654"/>
    <x v="4"/>
    <x v="0"/>
    <x v="0"/>
  </r>
  <r>
    <x v="1907"/>
    <x v="0"/>
    <x v="0"/>
    <x v="0"/>
    <x v="1715"/>
    <x v="0"/>
    <x v="5"/>
    <x v="1"/>
    <x v="4"/>
    <x v="1"/>
    <x v="47"/>
    <x v="0"/>
    <x v="522"/>
    <x v="3"/>
    <x v="2"/>
    <x v="2"/>
  </r>
  <r>
    <x v="1908"/>
    <x v="0"/>
    <x v="0"/>
    <x v="0"/>
    <x v="1716"/>
    <x v="2"/>
    <x v="2"/>
    <x v="2"/>
    <x v="0"/>
    <x v="9"/>
    <x v="7"/>
    <x v="0"/>
    <x v="352"/>
    <x v="0"/>
    <x v="17"/>
    <x v="4"/>
  </r>
  <r>
    <x v="1909"/>
    <x v="0"/>
    <x v="0"/>
    <x v="0"/>
    <x v="1717"/>
    <x v="1"/>
    <x v="0"/>
    <x v="3"/>
    <x v="4"/>
    <x v="0"/>
    <x v="3"/>
    <x v="0"/>
    <x v="207"/>
    <x v="0"/>
    <x v="20"/>
    <x v="1"/>
  </r>
  <r>
    <x v="1910"/>
    <x v="0"/>
    <x v="0"/>
    <x v="0"/>
    <x v="1718"/>
    <x v="7"/>
    <x v="5"/>
    <x v="1"/>
    <x v="0"/>
    <x v="5"/>
    <x v="39"/>
    <x v="0"/>
    <x v="715"/>
    <x v="4"/>
    <x v="25"/>
    <x v="3"/>
  </r>
  <r>
    <x v="1911"/>
    <x v="0"/>
    <x v="0"/>
    <x v="0"/>
    <x v="1719"/>
    <x v="5"/>
    <x v="5"/>
    <x v="2"/>
    <x v="3"/>
    <x v="10"/>
    <x v="14"/>
    <x v="0"/>
    <x v="60"/>
    <x v="1"/>
    <x v="24"/>
    <x v="4"/>
  </r>
  <r>
    <x v="1912"/>
    <x v="0"/>
    <x v="1"/>
    <x v="2"/>
    <x v="1720"/>
    <x v="4"/>
    <x v="4"/>
    <x v="1"/>
    <x v="3"/>
    <x v="1"/>
    <x v="8"/>
    <x v="0"/>
    <x v="551"/>
    <x v="2"/>
    <x v="9"/>
    <x v="4"/>
  </r>
  <r>
    <x v="1913"/>
    <x v="0"/>
    <x v="0"/>
    <x v="0"/>
    <x v="1721"/>
    <x v="7"/>
    <x v="3"/>
    <x v="3"/>
    <x v="0"/>
    <x v="4"/>
    <x v="45"/>
    <x v="0"/>
    <x v="549"/>
    <x v="3"/>
    <x v="33"/>
    <x v="0"/>
  </r>
  <r>
    <x v="1914"/>
    <x v="0"/>
    <x v="0"/>
    <x v="0"/>
    <x v="1722"/>
    <x v="4"/>
    <x v="1"/>
    <x v="2"/>
    <x v="0"/>
    <x v="8"/>
    <x v="3"/>
    <x v="0"/>
    <x v="383"/>
    <x v="1"/>
    <x v="27"/>
    <x v="2"/>
  </r>
  <r>
    <x v="1915"/>
    <x v="0"/>
    <x v="0"/>
    <x v="0"/>
    <x v="1723"/>
    <x v="7"/>
    <x v="2"/>
    <x v="0"/>
    <x v="1"/>
    <x v="4"/>
    <x v="21"/>
    <x v="0"/>
    <x v="730"/>
    <x v="0"/>
    <x v="1"/>
    <x v="4"/>
  </r>
  <r>
    <x v="1916"/>
    <x v="0"/>
    <x v="0"/>
    <x v="0"/>
    <x v="706"/>
    <x v="1"/>
    <x v="3"/>
    <x v="2"/>
    <x v="3"/>
    <x v="8"/>
    <x v="7"/>
    <x v="0"/>
    <x v="368"/>
    <x v="3"/>
    <x v="13"/>
    <x v="3"/>
  </r>
  <r>
    <x v="1917"/>
    <x v="0"/>
    <x v="0"/>
    <x v="0"/>
    <x v="1724"/>
    <x v="6"/>
    <x v="0"/>
    <x v="2"/>
    <x v="2"/>
    <x v="0"/>
    <x v="27"/>
    <x v="0"/>
    <x v="774"/>
    <x v="0"/>
    <x v="30"/>
    <x v="2"/>
  </r>
  <r>
    <x v="1918"/>
    <x v="0"/>
    <x v="0"/>
    <x v="0"/>
    <x v="1725"/>
    <x v="1"/>
    <x v="5"/>
    <x v="3"/>
    <x v="4"/>
    <x v="7"/>
    <x v="7"/>
    <x v="0"/>
    <x v="711"/>
    <x v="3"/>
    <x v="10"/>
    <x v="4"/>
  </r>
  <r>
    <x v="1919"/>
    <x v="0"/>
    <x v="0"/>
    <x v="0"/>
    <x v="1726"/>
    <x v="5"/>
    <x v="5"/>
    <x v="0"/>
    <x v="3"/>
    <x v="2"/>
    <x v="21"/>
    <x v="0"/>
    <x v="620"/>
    <x v="1"/>
    <x v="33"/>
    <x v="2"/>
  </r>
  <r>
    <x v="1920"/>
    <x v="0"/>
    <x v="0"/>
    <x v="0"/>
    <x v="1703"/>
    <x v="1"/>
    <x v="0"/>
    <x v="1"/>
    <x v="0"/>
    <x v="10"/>
    <x v="18"/>
    <x v="0"/>
    <x v="338"/>
    <x v="0"/>
    <x v="39"/>
    <x v="2"/>
  </r>
  <r>
    <x v="1921"/>
    <x v="0"/>
    <x v="1"/>
    <x v="2"/>
    <x v="1727"/>
    <x v="2"/>
    <x v="5"/>
    <x v="3"/>
    <x v="0"/>
    <x v="10"/>
    <x v="8"/>
    <x v="0"/>
    <x v="37"/>
    <x v="2"/>
    <x v="9"/>
    <x v="1"/>
  </r>
  <r>
    <x v="1922"/>
    <x v="0"/>
    <x v="0"/>
    <x v="0"/>
    <x v="1728"/>
    <x v="4"/>
    <x v="0"/>
    <x v="2"/>
    <x v="3"/>
    <x v="10"/>
    <x v="15"/>
    <x v="0"/>
    <x v="802"/>
    <x v="0"/>
    <x v="7"/>
    <x v="0"/>
  </r>
  <r>
    <x v="1923"/>
    <x v="0"/>
    <x v="0"/>
    <x v="0"/>
    <x v="1729"/>
    <x v="5"/>
    <x v="5"/>
    <x v="1"/>
    <x v="2"/>
    <x v="11"/>
    <x v="38"/>
    <x v="0"/>
    <x v="621"/>
    <x v="3"/>
    <x v="41"/>
    <x v="0"/>
  </r>
  <r>
    <x v="1924"/>
    <x v="0"/>
    <x v="0"/>
    <x v="0"/>
    <x v="1730"/>
    <x v="5"/>
    <x v="1"/>
    <x v="1"/>
    <x v="1"/>
    <x v="1"/>
    <x v="47"/>
    <x v="0"/>
    <x v="803"/>
    <x v="3"/>
    <x v="5"/>
    <x v="0"/>
  </r>
  <r>
    <x v="1925"/>
    <x v="0"/>
    <x v="0"/>
    <x v="0"/>
    <x v="434"/>
    <x v="4"/>
    <x v="3"/>
    <x v="3"/>
    <x v="3"/>
    <x v="2"/>
    <x v="16"/>
    <x v="0"/>
    <x v="416"/>
    <x v="1"/>
    <x v="37"/>
    <x v="1"/>
  </r>
  <r>
    <x v="1926"/>
    <x v="0"/>
    <x v="0"/>
    <x v="0"/>
    <x v="1731"/>
    <x v="2"/>
    <x v="4"/>
    <x v="2"/>
    <x v="1"/>
    <x v="0"/>
    <x v="45"/>
    <x v="0"/>
    <x v="751"/>
    <x v="1"/>
    <x v="35"/>
    <x v="4"/>
  </r>
  <r>
    <x v="1927"/>
    <x v="0"/>
    <x v="0"/>
    <x v="0"/>
    <x v="1732"/>
    <x v="5"/>
    <x v="5"/>
    <x v="3"/>
    <x v="2"/>
    <x v="10"/>
    <x v="22"/>
    <x v="0"/>
    <x v="442"/>
    <x v="2"/>
    <x v="40"/>
    <x v="3"/>
  </r>
  <r>
    <x v="1928"/>
    <x v="0"/>
    <x v="0"/>
    <x v="0"/>
    <x v="1733"/>
    <x v="0"/>
    <x v="0"/>
    <x v="0"/>
    <x v="3"/>
    <x v="4"/>
    <x v="48"/>
    <x v="0"/>
    <x v="256"/>
    <x v="4"/>
    <x v="27"/>
    <x v="2"/>
  </r>
  <r>
    <x v="1929"/>
    <x v="0"/>
    <x v="1"/>
    <x v="3"/>
    <x v="1734"/>
    <x v="0"/>
    <x v="4"/>
    <x v="0"/>
    <x v="3"/>
    <x v="7"/>
    <x v="8"/>
    <x v="1"/>
    <x v="468"/>
    <x v="1"/>
    <x v="9"/>
    <x v="1"/>
  </r>
  <r>
    <x v="1930"/>
    <x v="0"/>
    <x v="0"/>
    <x v="0"/>
    <x v="1735"/>
    <x v="1"/>
    <x v="0"/>
    <x v="2"/>
    <x v="4"/>
    <x v="7"/>
    <x v="19"/>
    <x v="0"/>
    <x v="714"/>
    <x v="2"/>
    <x v="32"/>
    <x v="0"/>
  </r>
  <r>
    <x v="1931"/>
    <x v="0"/>
    <x v="0"/>
    <x v="0"/>
    <x v="1736"/>
    <x v="3"/>
    <x v="1"/>
    <x v="1"/>
    <x v="4"/>
    <x v="2"/>
    <x v="23"/>
    <x v="0"/>
    <x v="738"/>
    <x v="4"/>
    <x v="5"/>
    <x v="3"/>
  </r>
  <r>
    <x v="1932"/>
    <x v="0"/>
    <x v="0"/>
    <x v="0"/>
    <x v="1737"/>
    <x v="6"/>
    <x v="2"/>
    <x v="2"/>
    <x v="3"/>
    <x v="6"/>
    <x v="38"/>
    <x v="0"/>
    <x v="148"/>
    <x v="3"/>
    <x v="21"/>
    <x v="4"/>
  </r>
  <r>
    <x v="1933"/>
    <x v="0"/>
    <x v="0"/>
    <x v="0"/>
    <x v="1738"/>
    <x v="0"/>
    <x v="0"/>
    <x v="0"/>
    <x v="2"/>
    <x v="5"/>
    <x v="45"/>
    <x v="0"/>
    <x v="236"/>
    <x v="1"/>
    <x v="4"/>
    <x v="3"/>
  </r>
  <r>
    <x v="1934"/>
    <x v="0"/>
    <x v="0"/>
    <x v="0"/>
    <x v="1739"/>
    <x v="5"/>
    <x v="3"/>
    <x v="2"/>
    <x v="4"/>
    <x v="6"/>
    <x v="44"/>
    <x v="0"/>
    <x v="804"/>
    <x v="4"/>
    <x v="25"/>
    <x v="2"/>
  </r>
  <r>
    <x v="1935"/>
    <x v="0"/>
    <x v="0"/>
    <x v="0"/>
    <x v="1740"/>
    <x v="1"/>
    <x v="3"/>
    <x v="0"/>
    <x v="3"/>
    <x v="0"/>
    <x v="9"/>
    <x v="0"/>
    <x v="554"/>
    <x v="1"/>
    <x v="1"/>
    <x v="0"/>
  </r>
  <r>
    <x v="1936"/>
    <x v="0"/>
    <x v="0"/>
    <x v="0"/>
    <x v="1741"/>
    <x v="6"/>
    <x v="4"/>
    <x v="3"/>
    <x v="0"/>
    <x v="5"/>
    <x v="36"/>
    <x v="0"/>
    <x v="805"/>
    <x v="1"/>
    <x v="8"/>
    <x v="0"/>
  </r>
  <r>
    <x v="1937"/>
    <x v="0"/>
    <x v="0"/>
    <x v="0"/>
    <x v="382"/>
    <x v="1"/>
    <x v="2"/>
    <x v="0"/>
    <x v="0"/>
    <x v="8"/>
    <x v="0"/>
    <x v="0"/>
    <x v="806"/>
    <x v="3"/>
    <x v="3"/>
    <x v="0"/>
  </r>
  <r>
    <x v="1938"/>
    <x v="0"/>
    <x v="0"/>
    <x v="0"/>
    <x v="1581"/>
    <x v="0"/>
    <x v="0"/>
    <x v="0"/>
    <x v="2"/>
    <x v="3"/>
    <x v="19"/>
    <x v="0"/>
    <x v="92"/>
    <x v="4"/>
    <x v="31"/>
    <x v="0"/>
  </r>
  <r>
    <x v="1939"/>
    <x v="0"/>
    <x v="0"/>
    <x v="0"/>
    <x v="1742"/>
    <x v="5"/>
    <x v="5"/>
    <x v="1"/>
    <x v="4"/>
    <x v="3"/>
    <x v="17"/>
    <x v="0"/>
    <x v="193"/>
    <x v="0"/>
    <x v="21"/>
    <x v="0"/>
  </r>
  <r>
    <x v="1940"/>
    <x v="0"/>
    <x v="0"/>
    <x v="0"/>
    <x v="1743"/>
    <x v="7"/>
    <x v="0"/>
    <x v="3"/>
    <x v="2"/>
    <x v="1"/>
    <x v="48"/>
    <x v="0"/>
    <x v="417"/>
    <x v="4"/>
    <x v="0"/>
    <x v="0"/>
  </r>
  <r>
    <x v="1941"/>
    <x v="0"/>
    <x v="0"/>
    <x v="0"/>
    <x v="1744"/>
    <x v="3"/>
    <x v="5"/>
    <x v="2"/>
    <x v="3"/>
    <x v="10"/>
    <x v="33"/>
    <x v="0"/>
    <x v="768"/>
    <x v="1"/>
    <x v="14"/>
    <x v="2"/>
  </r>
  <r>
    <x v="1942"/>
    <x v="0"/>
    <x v="0"/>
    <x v="0"/>
    <x v="1745"/>
    <x v="4"/>
    <x v="3"/>
    <x v="0"/>
    <x v="4"/>
    <x v="5"/>
    <x v="1"/>
    <x v="0"/>
    <x v="52"/>
    <x v="4"/>
    <x v="1"/>
    <x v="1"/>
  </r>
  <r>
    <x v="1943"/>
    <x v="0"/>
    <x v="0"/>
    <x v="0"/>
    <x v="1746"/>
    <x v="4"/>
    <x v="3"/>
    <x v="1"/>
    <x v="2"/>
    <x v="7"/>
    <x v="17"/>
    <x v="0"/>
    <x v="807"/>
    <x v="3"/>
    <x v="12"/>
    <x v="0"/>
  </r>
  <r>
    <x v="1944"/>
    <x v="0"/>
    <x v="1"/>
    <x v="3"/>
    <x v="1747"/>
    <x v="3"/>
    <x v="1"/>
    <x v="0"/>
    <x v="1"/>
    <x v="2"/>
    <x v="8"/>
    <x v="0"/>
    <x v="239"/>
    <x v="0"/>
    <x v="9"/>
    <x v="4"/>
  </r>
  <r>
    <x v="1945"/>
    <x v="0"/>
    <x v="0"/>
    <x v="0"/>
    <x v="1748"/>
    <x v="3"/>
    <x v="1"/>
    <x v="3"/>
    <x v="3"/>
    <x v="0"/>
    <x v="26"/>
    <x v="0"/>
    <x v="808"/>
    <x v="4"/>
    <x v="20"/>
    <x v="2"/>
  </r>
  <r>
    <x v="1946"/>
    <x v="0"/>
    <x v="0"/>
    <x v="0"/>
    <x v="1749"/>
    <x v="7"/>
    <x v="1"/>
    <x v="2"/>
    <x v="2"/>
    <x v="4"/>
    <x v="22"/>
    <x v="0"/>
    <x v="512"/>
    <x v="0"/>
    <x v="41"/>
    <x v="2"/>
  </r>
  <r>
    <x v="1947"/>
    <x v="0"/>
    <x v="0"/>
    <x v="0"/>
    <x v="1750"/>
    <x v="0"/>
    <x v="4"/>
    <x v="3"/>
    <x v="1"/>
    <x v="8"/>
    <x v="35"/>
    <x v="0"/>
    <x v="213"/>
    <x v="4"/>
    <x v="3"/>
    <x v="3"/>
  </r>
  <r>
    <x v="1948"/>
    <x v="0"/>
    <x v="0"/>
    <x v="0"/>
    <x v="1751"/>
    <x v="1"/>
    <x v="0"/>
    <x v="2"/>
    <x v="4"/>
    <x v="0"/>
    <x v="47"/>
    <x v="0"/>
    <x v="464"/>
    <x v="3"/>
    <x v="8"/>
    <x v="1"/>
  </r>
  <r>
    <x v="1949"/>
    <x v="0"/>
    <x v="0"/>
    <x v="0"/>
    <x v="1752"/>
    <x v="4"/>
    <x v="4"/>
    <x v="2"/>
    <x v="0"/>
    <x v="9"/>
    <x v="31"/>
    <x v="0"/>
    <x v="320"/>
    <x v="0"/>
    <x v="25"/>
    <x v="1"/>
  </r>
  <r>
    <x v="1950"/>
    <x v="0"/>
    <x v="0"/>
    <x v="0"/>
    <x v="1753"/>
    <x v="0"/>
    <x v="2"/>
    <x v="0"/>
    <x v="2"/>
    <x v="3"/>
    <x v="38"/>
    <x v="0"/>
    <x v="42"/>
    <x v="4"/>
    <x v="14"/>
    <x v="4"/>
  </r>
  <r>
    <x v="1951"/>
    <x v="0"/>
    <x v="0"/>
    <x v="0"/>
    <x v="1754"/>
    <x v="3"/>
    <x v="4"/>
    <x v="1"/>
    <x v="3"/>
    <x v="3"/>
    <x v="48"/>
    <x v="0"/>
    <x v="198"/>
    <x v="3"/>
    <x v="30"/>
    <x v="1"/>
  </r>
  <r>
    <x v="1952"/>
    <x v="0"/>
    <x v="0"/>
    <x v="0"/>
    <x v="1755"/>
    <x v="2"/>
    <x v="4"/>
    <x v="0"/>
    <x v="3"/>
    <x v="6"/>
    <x v="0"/>
    <x v="0"/>
    <x v="152"/>
    <x v="4"/>
    <x v="19"/>
    <x v="1"/>
  </r>
  <r>
    <x v="1953"/>
    <x v="0"/>
    <x v="0"/>
    <x v="0"/>
    <x v="1756"/>
    <x v="2"/>
    <x v="0"/>
    <x v="3"/>
    <x v="3"/>
    <x v="1"/>
    <x v="25"/>
    <x v="0"/>
    <x v="242"/>
    <x v="2"/>
    <x v="21"/>
    <x v="4"/>
  </r>
  <r>
    <x v="1954"/>
    <x v="0"/>
    <x v="1"/>
    <x v="1"/>
    <x v="1757"/>
    <x v="0"/>
    <x v="0"/>
    <x v="1"/>
    <x v="2"/>
    <x v="7"/>
    <x v="8"/>
    <x v="0"/>
    <x v="266"/>
    <x v="3"/>
    <x v="9"/>
    <x v="2"/>
  </r>
  <r>
    <x v="1955"/>
    <x v="0"/>
    <x v="0"/>
    <x v="0"/>
    <x v="1758"/>
    <x v="6"/>
    <x v="3"/>
    <x v="1"/>
    <x v="4"/>
    <x v="7"/>
    <x v="33"/>
    <x v="0"/>
    <x v="516"/>
    <x v="2"/>
    <x v="20"/>
    <x v="1"/>
  </r>
  <r>
    <x v="1956"/>
    <x v="0"/>
    <x v="0"/>
    <x v="0"/>
    <x v="1759"/>
    <x v="1"/>
    <x v="4"/>
    <x v="0"/>
    <x v="1"/>
    <x v="1"/>
    <x v="23"/>
    <x v="0"/>
    <x v="501"/>
    <x v="1"/>
    <x v="10"/>
    <x v="1"/>
  </r>
  <r>
    <x v="1957"/>
    <x v="0"/>
    <x v="0"/>
    <x v="0"/>
    <x v="1760"/>
    <x v="4"/>
    <x v="3"/>
    <x v="3"/>
    <x v="1"/>
    <x v="8"/>
    <x v="40"/>
    <x v="0"/>
    <x v="501"/>
    <x v="1"/>
    <x v="16"/>
    <x v="0"/>
  </r>
  <r>
    <x v="1958"/>
    <x v="0"/>
    <x v="1"/>
    <x v="3"/>
    <x v="1761"/>
    <x v="5"/>
    <x v="3"/>
    <x v="3"/>
    <x v="3"/>
    <x v="11"/>
    <x v="8"/>
    <x v="0"/>
    <x v="529"/>
    <x v="0"/>
    <x v="9"/>
    <x v="2"/>
  </r>
  <r>
    <x v="1959"/>
    <x v="0"/>
    <x v="0"/>
    <x v="0"/>
    <x v="1762"/>
    <x v="0"/>
    <x v="1"/>
    <x v="3"/>
    <x v="1"/>
    <x v="7"/>
    <x v="27"/>
    <x v="0"/>
    <x v="809"/>
    <x v="4"/>
    <x v="41"/>
    <x v="2"/>
  </r>
  <r>
    <x v="1960"/>
    <x v="0"/>
    <x v="1"/>
    <x v="2"/>
    <x v="1763"/>
    <x v="2"/>
    <x v="2"/>
    <x v="3"/>
    <x v="3"/>
    <x v="8"/>
    <x v="8"/>
    <x v="0"/>
    <x v="529"/>
    <x v="2"/>
    <x v="9"/>
    <x v="0"/>
  </r>
  <r>
    <x v="1961"/>
    <x v="0"/>
    <x v="0"/>
    <x v="0"/>
    <x v="1764"/>
    <x v="3"/>
    <x v="4"/>
    <x v="0"/>
    <x v="4"/>
    <x v="5"/>
    <x v="45"/>
    <x v="0"/>
    <x v="810"/>
    <x v="1"/>
    <x v="21"/>
    <x v="2"/>
  </r>
  <r>
    <x v="1962"/>
    <x v="0"/>
    <x v="0"/>
    <x v="0"/>
    <x v="1765"/>
    <x v="5"/>
    <x v="0"/>
    <x v="0"/>
    <x v="3"/>
    <x v="8"/>
    <x v="4"/>
    <x v="0"/>
    <x v="80"/>
    <x v="4"/>
    <x v="32"/>
    <x v="3"/>
  </r>
  <r>
    <x v="1963"/>
    <x v="0"/>
    <x v="0"/>
    <x v="0"/>
    <x v="1766"/>
    <x v="5"/>
    <x v="5"/>
    <x v="1"/>
    <x v="3"/>
    <x v="0"/>
    <x v="20"/>
    <x v="0"/>
    <x v="135"/>
    <x v="3"/>
    <x v="4"/>
    <x v="0"/>
  </r>
  <r>
    <x v="1964"/>
    <x v="0"/>
    <x v="0"/>
    <x v="0"/>
    <x v="1767"/>
    <x v="1"/>
    <x v="4"/>
    <x v="2"/>
    <x v="2"/>
    <x v="3"/>
    <x v="7"/>
    <x v="0"/>
    <x v="71"/>
    <x v="4"/>
    <x v="7"/>
    <x v="3"/>
  </r>
  <r>
    <x v="1965"/>
    <x v="0"/>
    <x v="0"/>
    <x v="0"/>
    <x v="1710"/>
    <x v="7"/>
    <x v="5"/>
    <x v="0"/>
    <x v="2"/>
    <x v="2"/>
    <x v="15"/>
    <x v="0"/>
    <x v="320"/>
    <x v="1"/>
    <x v="5"/>
    <x v="4"/>
  </r>
  <r>
    <x v="1966"/>
    <x v="0"/>
    <x v="0"/>
    <x v="0"/>
    <x v="1768"/>
    <x v="6"/>
    <x v="2"/>
    <x v="0"/>
    <x v="0"/>
    <x v="0"/>
    <x v="26"/>
    <x v="0"/>
    <x v="5"/>
    <x v="0"/>
    <x v="12"/>
    <x v="2"/>
  </r>
  <r>
    <x v="1967"/>
    <x v="0"/>
    <x v="0"/>
    <x v="0"/>
    <x v="1578"/>
    <x v="3"/>
    <x v="4"/>
    <x v="1"/>
    <x v="0"/>
    <x v="8"/>
    <x v="14"/>
    <x v="0"/>
    <x v="811"/>
    <x v="3"/>
    <x v="11"/>
    <x v="1"/>
  </r>
  <r>
    <x v="1968"/>
    <x v="0"/>
    <x v="0"/>
    <x v="0"/>
    <x v="1769"/>
    <x v="0"/>
    <x v="4"/>
    <x v="2"/>
    <x v="0"/>
    <x v="2"/>
    <x v="16"/>
    <x v="0"/>
    <x v="812"/>
    <x v="4"/>
    <x v="15"/>
    <x v="3"/>
  </r>
  <r>
    <x v="1969"/>
    <x v="0"/>
    <x v="0"/>
    <x v="0"/>
    <x v="388"/>
    <x v="2"/>
    <x v="4"/>
    <x v="3"/>
    <x v="4"/>
    <x v="5"/>
    <x v="2"/>
    <x v="0"/>
    <x v="531"/>
    <x v="4"/>
    <x v="28"/>
    <x v="0"/>
  </r>
  <r>
    <x v="1970"/>
    <x v="0"/>
    <x v="0"/>
    <x v="0"/>
    <x v="1770"/>
    <x v="1"/>
    <x v="0"/>
    <x v="0"/>
    <x v="1"/>
    <x v="5"/>
    <x v="35"/>
    <x v="0"/>
    <x v="805"/>
    <x v="3"/>
    <x v="35"/>
    <x v="1"/>
  </r>
  <r>
    <x v="1971"/>
    <x v="0"/>
    <x v="0"/>
    <x v="0"/>
    <x v="1771"/>
    <x v="6"/>
    <x v="1"/>
    <x v="2"/>
    <x v="4"/>
    <x v="7"/>
    <x v="16"/>
    <x v="0"/>
    <x v="86"/>
    <x v="3"/>
    <x v="40"/>
    <x v="2"/>
  </r>
  <r>
    <x v="1972"/>
    <x v="0"/>
    <x v="0"/>
    <x v="0"/>
    <x v="1772"/>
    <x v="1"/>
    <x v="4"/>
    <x v="2"/>
    <x v="0"/>
    <x v="0"/>
    <x v="4"/>
    <x v="0"/>
    <x v="497"/>
    <x v="3"/>
    <x v="12"/>
    <x v="4"/>
  </r>
  <r>
    <x v="1973"/>
    <x v="0"/>
    <x v="0"/>
    <x v="0"/>
    <x v="1773"/>
    <x v="1"/>
    <x v="2"/>
    <x v="1"/>
    <x v="1"/>
    <x v="5"/>
    <x v="17"/>
    <x v="0"/>
    <x v="110"/>
    <x v="0"/>
    <x v="13"/>
    <x v="0"/>
  </r>
  <r>
    <x v="1974"/>
    <x v="0"/>
    <x v="0"/>
    <x v="0"/>
    <x v="1774"/>
    <x v="2"/>
    <x v="3"/>
    <x v="3"/>
    <x v="3"/>
    <x v="8"/>
    <x v="38"/>
    <x v="0"/>
    <x v="765"/>
    <x v="4"/>
    <x v="15"/>
    <x v="1"/>
  </r>
  <r>
    <x v="1975"/>
    <x v="0"/>
    <x v="0"/>
    <x v="0"/>
    <x v="1775"/>
    <x v="2"/>
    <x v="1"/>
    <x v="1"/>
    <x v="0"/>
    <x v="5"/>
    <x v="10"/>
    <x v="0"/>
    <x v="594"/>
    <x v="4"/>
    <x v="28"/>
    <x v="3"/>
  </r>
  <r>
    <x v="1976"/>
    <x v="0"/>
    <x v="1"/>
    <x v="2"/>
    <x v="1776"/>
    <x v="4"/>
    <x v="5"/>
    <x v="3"/>
    <x v="0"/>
    <x v="2"/>
    <x v="8"/>
    <x v="0"/>
    <x v="459"/>
    <x v="0"/>
    <x v="9"/>
    <x v="3"/>
  </r>
  <r>
    <x v="1977"/>
    <x v="0"/>
    <x v="0"/>
    <x v="0"/>
    <x v="1777"/>
    <x v="1"/>
    <x v="3"/>
    <x v="3"/>
    <x v="4"/>
    <x v="0"/>
    <x v="28"/>
    <x v="0"/>
    <x v="813"/>
    <x v="0"/>
    <x v="12"/>
    <x v="1"/>
  </r>
  <r>
    <x v="1978"/>
    <x v="0"/>
    <x v="0"/>
    <x v="0"/>
    <x v="1778"/>
    <x v="6"/>
    <x v="0"/>
    <x v="0"/>
    <x v="1"/>
    <x v="11"/>
    <x v="1"/>
    <x v="0"/>
    <x v="706"/>
    <x v="1"/>
    <x v="12"/>
    <x v="4"/>
  </r>
  <r>
    <x v="1979"/>
    <x v="0"/>
    <x v="0"/>
    <x v="0"/>
    <x v="1779"/>
    <x v="7"/>
    <x v="5"/>
    <x v="2"/>
    <x v="2"/>
    <x v="7"/>
    <x v="18"/>
    <x v="0"/>
    <x v="522"/>
    <x v="2"/>
    <x v="20"/>
    <x v="4"/>
  </r>
  <r>
    <x v="1980"/>
    <x v="0"/>
    <x v="0"/>
    <x v="0"/>
    <x v="1780"/>
    <x v="6"/>
    <x v="2"/>
    <x v="2"/>
    <x v="0"/>
    <x v="8"/>
    <x v="24"/>
    <x v="0"/>
    <x v="286"/>
    <x v="3"/>
    <x v="17"/>
    <x v="1"/>
  </r>
  <r>
    <x v="1981"/>
    <x v="0"/>
    <x v="0"/>
    <x v="0"/>
    <x v="818"/>
    <x v="4"/>
    <x v="0"/>
    <x v="0"/>
    <x v="1"/>
    <x v="10"/>
    <x v="31"/>
    <x v="0"/>
    <x v="424"/>
    <x v="1"/>
    <x v="19"/>
    <x v="4"/>
  </r>
  <r>
    <x v="1982"/>
    <x v="0"/>
    <x v="0"/>
    <x v="0"/>
    <x v="1254"/>
    <x v="6"/>
    <x v="4"/>
    <x v="3"/>
    <x v="3"/>
    <x v="4"/>
    <x v="41"/>
    <x v="0"/>
    <x v="591"/>
    <x v="4"/>
    <x v="2"/>
    <x v="3"/>
  </r>
  <r>
    <x v="1983"/>
    <x v="0"/>
    <x v="0"/>
    <x v="0"/>
    <x v="1781"/>
    <x v="7"/>
    <x v="5"/>
    <x v="3"/>
    <x v="3"/>
    <x v="4"/>
    <x v="6"/>
    <x v="0"/>
    <x v="664"/>
    <x v="0"/>
    <x v="26"/>
    <x v="4"/>
  </r>
  <r>
    <x v="1984"/>
    <x v="0"/>
    <x v="0"/>
    <x v="0"/>
    <x v="1782"/>
    <x v="5"/>
    <x v="1"/>
    <x v="1"/>
    <x v="3"/>
    <x v="3"/>
    <x v="5"/>
    <x v="0"/>
    <x v="99"/>
    <x v="0"/>
    <x v="14"/>
    <x v="1"/>
  </r>
  <r>
    <x v="1985"/>
    <x v="0"/>
    <x v="0"/>
    <x v="0"/>
    <x v="597"/>
    <x v="5"/>
    <x v="5"/>
    <x v="2"/>
    <x v="4"/>
    <x v="2"/>
    <x v="40"/>
    <x v="0"/>
    <x v="20"/>
    <x v="0"/>
    <x v="7"/>
    <x v="2"/>
  </r>
  <r>
    <x v="1986"/>
    <x v="0"/>
    <x v="0"/>
    <x v="0"/>
    <x v="934"/>
    <x v="2"/>
    <x v="3"/>
    <x v="0"/>
    <x v="1"/>
    <x v="6"/>
    <x v="31"/>
    <x v="0"/>
    <x v="177"/>
    <x v="0"/>
    <x v="29"/>
    <x v="2"/>
  </r>
  <r>
    <x v="1987"/>
    <x v="0"/>
    <x v="0"/>
    <x v="0"/>
    <x v="1783"/>
    <x v="1"/>
    <x v="2"/>
    <x v="0"/>
    <x v="3"/>
    <x v="9"/>
    <x v="9"/>
    <x v="0"/>
    <x v="298"/>
    <x v="3"/>
    <x v="11"/>
    <x v="0"/>
  </r>
  <r>
    <x v="1988"/>
    <x v="0"/>
    <x v="2"/>
    <x v="2"/>
    <x v="1784"/>
    <x v="3"/>
    <x v="0"/>
    <x v="1"/>
    <x v="1"/>
    <x v="4"/>
    <x v="8"/>
    <x v="0"/>
    <x v="685"/>
    <x v="2"/>
    <x v="9"/>
    <x v="4"/>
  </r>
  <r>
    <x v="1989"/>
    <x v="0"/>
    <x v="0"/>
    <x v="0"/>
    <x v="1785"/>
    <x v="2"/>
    <x v="5"/>
    <x v="1"/>
    <x v="2"/>
    <x v="2"/>
    <x v="12"/>
    <x v="0"/>
    <x v="814"/>
    <x v="0"/>
    <x v="4"/>
    <x v="0"/>
  </r>
  <r>
    <x v="1990"/>
    <x v="0"/>
    <x v="0"/>
    <x v="0"/>
    <x v="1786"/>
    <x v="7"/>
    <x v="0"/>
    <x v="1"/>
    <x v="3"/>
    <x v="1"/>
    <x v="1"/>
    <x v="0"/>
    <x v="287"/>
    <x v="2"/>
    <x v="33"/>
    <x v="2"/>
  </r>
  <r>
    <x v="1991"/>
    <x v="0"/>
    <x v="0"/>
    <x v="0"/>
    <x v="1697"/>
    <x v="7"/>
    <x v="5"/>
    <x v="3"/>
    <x v="0"/>
    <x v="5"/>
    <x v="48"/>
    <x v="0"/>
    <x v="143"/>
    <x v="3"/>
    <x v="8"/>
    <x v="4"/>
  </r>
  <r>
    <x v="1992"/>
    <x v="0"/>
    <x v="0"/>
    <x v="0"/>
    <x v="1787"/>
    <x v="1"/>
    <x v="2"/>
    <x v="1"/>
    <x v="4"/>
    <x v="7"/>
    <x v="38"/>
    <x v="0"/>
    <x v="651"/>
    <x v="1"/>
    <x v="27"/>
    <x v="1"/>
  </r>
  <r>
    <x v="1993"/>
    <x v="0"/>
    <x v="0"/>
    <x v="0"/>
    <x v="1088"/>
    <x v="1"/>
    <x v="4"/>
    <x v="3"/>
    <x v="1"/>
    <x v="4"/>
    <x v="18"/>
    <x v="0"/>
    <x v="512"/>
    <x v="1"/>
    <x v="13"/>
    <x v="2"/>
  </r>
  <r>
    <x v="1994"/>
    <x v="0"/>
    <x v="0"/>
    <x v="0"/>
    <x v="1788"/>
    <x v="7"/>
    <x v="0"/>
    <x v="0"/>
    <x v="3"/>
    <x v="1"/>
    <x v="7"/>
    <x v="0"/>
    <x v="635"/>
    <x v="3"/>
    <x v="15"/>
    <x v="0"/>
  </r>
  <r>
    <x v="1995"/>
    <x v="0"/>
    <x v="0"/>
    <x v="0"/>
    <x v="1789"/>
    <x v="6"/>
    <x v="1"/>
    <x v="3"/>
    <x v="1"/>
    <x v="11"/>
    <x v="13"/>
    <x v="0"/>
    <x v="139"/>
    <x v="0"/>
    <x v="18"/>
    <x v="0"/>
  </r>
  <r>
    <x v="1996"/>
    <x v="0"/>
    <x v="0"/>
    <x v="0"/>
    <x v="1790"/>
    <x v="0"/>
    <x v="5"/>
    <x v="0"/>
    <x v="0"/>
    <x v="4"/>
    <x v="15"/>
    <x v="0"/>
    <x v="686"/>
    <x v="1"/>
    <x v="21"/>
    <x v="2"/>
  </r>
  <r>
    <x v="1997"/>
    <x v="0"/>
    <x v="0"/>
    <x v="0"/>
    <x v="1791"/>
    <x v="1"/>
    <x v="5"/>
    <x v="2"/>
    <x v="4"/>
    <x v="5"/>
    <x v="5"/>
    <x v="0"/>
    <x v="527"/>
    <x v="2"/>
    <x v="18"/>
    <x v="4"/>
  </r>
  <r>
    <x v="1998"/>
    <x v="0"/>
    <x v="0"/>
    <x v="0"/>
    <x v="1792"/>
    <x v="1"/>
    <x v="4"/>
    <x v="1"/>
    <x v="0"/>
    <x v="6"/>
    <x v="9"/>
    <x v="0"/>
    <x v="256"/>
    <x v="1"/>
    <x v="26"/>
    <x v="2"/>
  </r>
  <r>
    <x v="1999"/>
    <x v="0"/>
    <x v="0"/>
    <x v="0"/>
    <x v="676"/>
    <x v="6"/>
    <x v="3"/>
    <x v="0"/>
    <x v="4"/>
    <x v="7"/>
    <x v="9"/>
    <x v="0"/>
    <x v="803"/>
    <x v="2"/>
    <x v="3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446B54-AB9D-406E-BF25-5550E96CE6E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7:B163" firstHeaderRow="1" firstDataRow="1" firstDataCol="1"/>
  <pivotFields count="16">
    <pivotField showAll="0"/>
    <pivotField numFmtId="47" showAll="0"/>
    <pivotField showAll="0"/>
    <pivotField showAll="0"/>
    <pivotField axis="axisRow" showAll="0" measureFilter="1">
      <items count="1794">
        <item x="1323"/>
        <item x="561"/>
        <item x="1108"/>
        <item x="1324"/>
        <item x="947"/>
        <item x="621"/>
        <item x="386"/>
        <item x="762"/>
        <item x="155"/>
        <item x="1462"/>
        <item x="81"/>
        <item x="1415"/>
        <item x="1104"/>
        <item x="324"/>
        <item x="1226"/>
        <item x="50"/>
        <item x="363"/>
        <item x="21"/>
        <item x="1669"/>
        <item x="1413"/>
        <item x="1747"/>
        <item x="124"/>
        <item x="1475"/>
        <item x="1720"/>
        <item x="502"/>
        <item x="823"/>
        <item x="442"/>
        <item x="885"/>
        <item x="1626"/>
        <item x="1216"/>
        <item x="568"/>
        <item x="1688"/>
        <item x="115"/>
        <item x="845"/>
        <item x="765"/>
        <item x="639"/>
        <item x="927"/>
        <item x="208"/>
        <item x="821"/>
        <item x="116"/>
        <item x="789"/>
        <item x="1021"/>
        <item x="791"/>
        <item x="748"/>
        <item x="1168"/>
        <item x="472"/>
        <item x="804"/>
        <item x="1451"/>
        <item x="945"/>
        <item x="455"/>
        <item x="1662"/>
        <item x="1452"/>
        <item x="330"/>
        <item x="751"/>
        <item x="235"/>
        <item x="1739"/>
        <item x="951"/>
        <item x="151"/>
        <item x="850"/>
        <item x="1461"/>
        <item x="313"/>
        <item x="753"/>
        <item x="1655"/>
        <item x="1009"/>
        <item x="1186"/>
        <item x="1006"/>
        <item x="1757"/>
        <item x="617"/>
        <item x="949"/>
        <item x="1745"/>
        <item x="1761"/>
        <item x="133"/>
        <item x="1409"/>
        <item x="1537"/>
        <item x="418"/>
        <item x="893"/>
        <item x="1635"/>
        <item x="102"/>
        <item x="630"/>
        <item x="1725"/>
        <item x="579"/>
        <item x="705"/>
        <item x="1458"/>
        <item x="1163"/>
        <item x="629"/>
        <item x="210"/>
        <item x="1515"/>
        <item x="1561"/>
        <item x="1051"/>
        <item x="745"/>
        <item x="978"/>
        <item x="1439"/>
        <item x="18"/>
        <item x="797"/>
        <item x="1206"/>
        <item x="605"/>
        <item x="1214"/>
        <item x="1730"/>
        <item x="91"/>
        <item x="1143"/>
        <item x="222"/>
        <item x="1035"/>
        <item x="728"/>
        <item x="221"/>
        <item x="883"/>
        <item x="122"/>
        <item x="293"/>
        <item x="1282"/>
        <item x="1760"/>
        <item x="1772"/>
        <item x="1320"/>
        <item x="1559"/>
        <item x="699"/>
        <item x="998"/>
        <item x="1770"/>
        <item x="774"/>
        <item x="538"/>
        <item x="1627"/>
        <item x="136"/>
        <item x="1370"/>
        <item x="416"/>
        <item x="375"/>
        <item x="1110"/>
        <item x="1244"/>
        <item x="541"/>
        <item x="564"/>
        <item x="1307"/>
        <item x="1065"/>
        <item x="655"/>
        <item x="1053"/>
        <item x="973"/>
        <item x="1205"/>
        <item x="587"/>
        <item x="1442"/>
        <item x="83"/>
        <item x="1615"/>
        <item x="1430"/>
        <item x="870"/>
        <item x="343"/>
        <item x="663"/>
        <item x="1184"/>
        <item x="531"/>
        <item x="498"/>
        <item x="490"/>
        <item x="436"/>
        <item x="1288"/>
        <item x="969"/>
        <item x="1695"/>
        <item x="694"/>
        <item x="806"/>
        <item x="1028"/>
        <item x="1530"/>
        <item x="1180"/>
        <item x="792"/>
        <item x="1494"/>
        <item x="1338"/>
        <item x="332"/>
        <item x="1667"/>
        <item x="979"/>
        <item x="1060"/>
        <item x="406"/>
        <item x="118"/>
        <item x="584"/>
        <item x="1464"/>
        <item x="484"/>
        <item x="308"/>
        <item x="359"/>
        <item x="288"/>
        <item x="167"/>
        <item x="992"/>
        <item x="1369"/>
        <item x="732"/>
        <item x="382"/>
        <item x="1435"/>
        <item x="1538"/>
        <item x="608"/>
        <item x="1287"/>
        <item x="1048"/>
        <item x="431"/>
        <item x="57"/>
        <item x="1340"/>
        <item x="1749"/>
        <item x="1059"/>
        <item x="1162"/>
        <item x="1569"/>
        <item x="89"/>
        <item x="1136"/>
        <item x="1642"/>
        <item x="109"/>
        <item x="1001"/>
        <item x="982"/>
        <item x="1325"/>
        <item x="1109"/>
        <item x="393"/>
        <item x="317"/>
        <item x="1120"/>
        <item x="1733"/>
        <item x="244"/>
        <item x="824"/>
        <item x="486"/>
        <item x="1248"/>
        <item x="837"/>
        <item x="304"/>
        <item x="394"/>
        <item x="684"/>
        <item x="223"/>
        <item x="1045"/>
        <item x="1281"/>
        <item x="1581"/>
        <item x="553"/>
        <item x="290"/>
        <item x="712"/>
        <item x="149"/>
        <item x="398"/>
        <item x="204"/>
        <item x="443"/>
        <item x="153"/>
        <item x="889"/>
        <item x="760"/>
        <item x="173"/>
        <item x="98"/>
        <item x="137"/>
        <item x="1388"/>
        <item x="1496"/>
        <item x="1322"/>
        <item x="426"/>
        <item x="904"/>
        <item x="1149"/>
        <item x="807"/>
        <item x="826"/>
        <item x="602"/>
        <item x="282"/>
        <item x="1418"/>
        <item x="1140"/>
        <item x="1358"/>
        <item x="297"/>
        <item x="1251"/>
        <item x="182"/>
        <item x="467"/>
        <item x="1748"/>
        <item x="891"/>
        <item x="191"/>
        <item x="82"/>
        <item x="1178"/>
        <item x="401"/>
        <item x="412"/>
        <item x="734"/>
        <item x="1694"/>
        <item x="215"/>
        <item x="1018"/>
        <item x="1721"/>
        <item x="1431"/>
        <item x="150"/>
        <item x="1682"/>
        <item x="1589"/>
        <item x="1634"/>
        <item x="217"/>
        <item x="985"/>
        <item x="1308"/>
        <item x="1374"/>
        <item x="1257"/>
        <item x="1483"/>
        <item x="1777"/>
        <item x="1587"/>
        <item x="517"/>
        <item x="866"/>
        <item x="505"/>
        <item x="1005"/>
        <item x="661"/>
        <item x="1118"/>
        <item x="831"/>
        <item x="1780"/>
        <item x="1604"/>
        <item x="1111"/>
        <item x="1705"/>
        <item x="1476"/>
        <item x="627"/>
        <item x="880"/>
        <item x="1459"/>
        <item x="620"/>
        <item x="51"/>
        <item x="1270"/>
        <item x="838"/>
        <item x="1588"/>
        <item x="1384"/>
        <item x="110"/>
        <item x="478"/>
        <item x="1501"/>
        <item x="372"/>
        <item x="640"/>
        <item x="1568"/>
        <item x="197"/>
        <item x="107"/>
        <item x="854"/>
        <item x="909"/>
        <item x="1278"/>
        <item x="1222"/>
        <item x="169"/>
        <item x="1148"/>
        <item x="456"/>
        <item x="726"/>
        <item x="6"/>
        <item x="216"/>
        <item x="1295"/>
        <item x="1392"/>
        <item x="662"/>
        <item x="840"/>
        <item x="348"/>
        <item x="1175"/>
        <item x="1728"/>
        <item x="58"/>
        <item x="600"/>
        <item x="367"/>
        <item x="914"/>
        <item x="292"/>
        <item x="749"/>
        <item x="1522"/>
        <item x="590"/>
        <item x="1209"/>
        <item x="140"/>
        <item x="1314"/>
        <item x="900"/>
        <item x="1235"/>
        <item x="106"/>
        <item x="1566"/>
        <item x="1189"/>
        <item x="786"/>
        <item x="1593"/>
        <item x="135"/>
        <item x="1078"/>
        <item x="62"/>
        <item x="1648"/>
        <item x="27"/>
        <item x="1555"/>
        <item x="350"/>
        <item x="441"/>
        <item x="262"/>
        <item x="434"/>
        <item x="991"/>
        <item x="576"/>
        <item x="337"/>
        <item x="1261"/>
        <item x="1062"/>
        <item x="1092"/>
        <item x="1755"/>
        <item x="1164"/>
        <item x="429"/>
        <item x="37"/>
        <item x="929"/>
        <item x="1013"/>
        <item x="60"/>
        <item x="849"/>
        <item x="556"/>
        <item x="76"/>
        <item x="1193"/>
        <item x="770"/>
        <item x="1345"/>
        <item x="79"/>
        <item x="427"/>
        <item x="659"/>
        <item x="687"/>
        <item x="1329"/>
        <item x="816"/>
        <item x="390"/>
        <item x="795"/>
        <item x="667"/>
        <item x="899"/>
        <item x="438"/>
        <item x="1574"/>
        <item x="1218"/>
        <item x="519"/>
        <item x="696"/>
        <item x="557"/>
        <item x="1403"/>
        <item x="45"/>
        <item x="1061"/>
        <item x="892"/>
        <item x="163"/>
        <item x="213"/>
        <item x="582"/>
        <item x="315"/>
        <item x="284"/>
        <item x="1160"/>
        <item x="128"/>
        <item x="1090"/>
        <item x="764"/>
        <item x="1677"/>
        <item x="1022"/>
        <item x="664"/>
        <item x="1098"/>
        <item x="344"/>
        <item x="598"/>
        <item x="377"/>
        <item x="1202"/>
        <item x="1758"/>
        <item x="120"/>
        <item x="1155"/>
        <item x="720"/>
        <item x="75"/>
        <item x="665"/>
        <item x="1703"/>
        <item x="463"/>
        <item x="1029"/>
        <item x="1446"/>
        <item x="801"/>
        <item x="902"/>
        <item x="300"/>
        <item x="1068"/>
        <item x="8"/>
        <item x="1267"/>
        <item x="234"/>
        <item x="0"/>
        <item x="763"/>
        <item x="468"/>
        <item x="1685"/>
        <item x="366"/>
        <item x="1763"/>
        <item x="700"/>
        <item x="1630"/>
        <item x="740"/>
        <item x="1411"/>
        <item x="1599"/>
        <item x="974"/>
        <item x="641"/>
        <item x="433"/>
        <item x="768"/>
        <item x="1273"/>
        <item x="1693"/>
        <item x="1263"/>
        <item x="1584"/>
        <item x="1676"/>
        <item x="1311"/>
        <item x="1213"/>
        <item x="778"/>
        <item x="657"/>
        <item x="1785"/>
        <item x="1133"/>
        <item x="1738"/>
        <item x="1088"/>
        <item x="1367"/>
        <item x="1089"/>
        <item x="1389"/>
        <item x="1617"/>
        <item x="550"/>
        <item x="1582"/>
        <item x="1400"/>
        <item x="1393"/>
        <item x="1116"/>
        <item x="1512"/>
        <item x="623"/>
        <item x="1112"/>
        <item x="1660"/>
        <item x="1147"/>
        <item x="185"/>
        <item x="1469"/>
        <item x="1351"/>
        <item x="1594"/>
        <item x="1788"/>
        <item x="263"/>
        <item x="1448"/>
        <item x="4"/>
        <item x="1714"/>
        <item x="913"/>
        <item x="224"/>
        <item x="638"/>
        <item x="995"/>
        <item x="200"/>
        <item x="13"/>
        <item x="34"/>
        <item x="508"/>
        <item x="1010"/>
        <item x="254"/>
        <item x="1697"/>
        <item x="1210"/>
        <item x="879"/>
        <item x="862"/>
        <item x="643"/>
        <item x="1084"/>
        <item x="943"/>
        <item x="741"/>
        <item x="1414"/>
        <item x="1541"/>
        <item x="334"/>
        <item x="1516"/>
        <item x="1233"/>
        <item x="1390"/>
        <item x="1114"/>
        <item x="514"/>
        <item x="1310"/>
        <item x="1680"/>
        <item x="1067"/>
        <item x="402"/>
        <item x="1158"/>
        <item x="829"/>
        <item x="1207"/>
        <item x="1406"/>
        <item x="912"/>
        <item x="1586"/>
        <item x="7"/>
        <item x="842"/>
        <item x="975"/>
        <item x="1254"/>
        <item x="1646"/>
        <item x="273"/>
        <item x="1330"/>
        <item x="1686"/>
        <item x="652"/>
        <item x="1434"/>
        <item x="238"/>
        <item x="1756"/>
        <item x="1408"/>
        <item x="1253"/>
        <item x="1382"/>
        <item x="1339"/>
        <item x="586"/>
        <item x="171"/>
        <item x="1578"/>
        <item x="528"/>
        <item x="154"/>
        <item x="1376"/>
        <item x="1554"/>
        <item x="1195"/>
        <item x="1786"/>
        <item x="1474"/>
        <item x="683"/>
        <item x="685"/>
        <item x="790"/>
        <item x="647"/>
        <item x="1171"/>
        <item x="1050"/>
        <item x="800"/>
        <item x="1673"/>
        <item x="1321"/>
        <item x="1156"/>
        <item x="742"/>
        <item x="1057"/>
        <item x="500"/>
        <item x="1647"/>
        <item x="955"/>
        <item x="578"/>
        <item x="1360"/>
        <item x="780"/>
        <item x="92"/>
        <item x="1580"/>
        <item x="477"/>
        <item x="836"/>
        <item x="571"/>
        <item x="833"/>
        <item x="1318"/>
        <item x="80"/>
        <item x="818"/>
        <item x="1142"/>
        <item x="851"/>
        <item x="1505"/>
        <item x="1691"/>
        <item x="805"/>
        <item x="1573"/>
        <item x="103"/>
        <item x="1650"/>
        <item x="189"/>
        <item x="1402"/>
        <item x="658"/>
        <item x="462"/>
        <item x="1356"/>
        <item x="357"/>
        <item x="1546"/>
        <item x="1015"/>
        <item x="1665"/>
        <item x="793"/>
        <item x="706"/>
        <item x="544"/>
        <item x="1095"/>
        <item x="1674"/>
        <item x="950"/>
        <item x="237"/>
        <item x="1187"/>
        <item x="1293"/>
        <item x="1426"/>
        <item x="1539"/>
        <item x="841"/>
        <item x="432"/>
        <item x="1337"/>
        <item x="1066"/>
        <item x="347"/>
        <item x="1784"/>
        <item x="465"/>
        <item x="787"/>
        <item x="1628"/>
        <item x="1049"/>
        <item x="1344"/>
        <item x="459"/>
        <item x="32"/>
        <item x="1779"/>
        <item x="487"/>
        <item x="1002"/>
        <item x="1012"/>
        <item x="422"/>
        <item x="1609"/>
        <item x="592"/>
        <item x="474"/>
        <item x="1169"/>
        <item x="1008"/>
        <item x="869"/>
        <item x="482"/>
        <item x="87"/>
        <item x="470"/>
        <item x="613"/>
        <item x="923"/>
        <item x="1453"/>
        <item x="1074"/>
        <item x="370"/>
        <item x="822"/>
        <item x="563"/>
        <item x="1271"/>
        <item x="1729"/>
        <item x="536"/>
        <item x="953"/>
        <item x="198"/>
        <item x="1204"/>
        <item x="100"/>
        <item x="1117"/>
        <item x="679"/>
        <item x="524"/>
        <item x="388"/>
        <item x="1775"/>
        <item x="808"/>
        <item x="49"/>
        <item x="1056"/>
        <item x="269"/>
        <item x="637"/>
        <item x="1372"/>
        <item x="506"/>
        <item x="1752"/>
        <item x="369"/>
        <item x="68"/>
        <item x="1170"/>
        <item x="139"/>
        <item x="1179"/>
        <item x="307"/>
        <item x="1192"/>
        <item x="860"/>
        <item x="674"/>
        <item x="1365"/>
        <item x="1264"/>
        <item x="1221"/>
        <item x="489"/>
        <item x="1086"/>
        <item x="1359"/>
        <item x="385"/>
        <item x="446"/>
        <item x="399"/>
        <item x="1037"/>
        <item x="743"/>
        <item x="1544"/>
        <item x="595"/>
        <item x="1291"/>
        <item x="1385"/>
        <item x="1778"/>
        <item x="1349"/>
        <item x="656"/>
        <item x="72"/>
        <item x="877"/>
        <item x="1211"/>
        <item x="1083"/>
        <item x="1346"/>
        <item x="1774"/>
        <item x="895"/>
        <item x="99"/>
        <item x="635"/>
        <item x="1510"/>
        <item x="672"/>
        <item x="1227"/>
        <item x="1085"/>
        <item x="1607"/>
        <item x="1071"/>
        <item x="552"/>
        <item x="1395"/>
        <item x="419"/>
        <item x="1492"/>
        <item x="701"/>
        <item x="1782"/>
        <item x="1380"/>
        <item x="812"/>
        <item x="686"/>
        <item x="1362"/>
        <item x="614"/>
        <item x="126"/>
        <item x="407"/>
        <item x="1651"/>
        <item x="448"/>
        <item x="997"/>
        <item x="906"/>
        <item x="1286"/>
        <item x="311"/>
        <item x="1319"/>
        <item x="650"/>
        <item x="756"/>
        <item x="1532"/>
        <item x="1456"/>
        <item x="331"/>
        <item x="207"/>
        <item x="522"/>
        <item x="588"/>
        <item x="1447"/>
        <item x="1511"/>
        <item x="1391"/>
        <item x="1781"/>
        <item x="183"/>
        <item x="1176"/>
        <item x="425"/>
        <item x="86"/>
        <item x="1100"/>
        <item x="1493"/>
        <item x="1549"/>
        <item x="785"/>
        <item x="534"/>
        <item x="279"/>
        <item x="1614"/>
        <item x="1731"/>
        <item x="451"/>
        <item x="1659"/>
        <item x="599"/>
        <item x="1255"/>
        <item x="276"/>
        <item x="65"/>
        <item x="964"/>
        <item x="55"/>
        <item x="358"/>
        <item x="141"/>
        <item x="636"/>
        <item x="1436"/>
        <item x="19"/>
        <item x="457"/>
        <item x="713"/>
        <item x="844"/>
        <item x="1489"/>
        <item x="1412"/>
        <item x="569"/>
        <item x="940"/>
        <item x="856"/>
        <item x="852"/>
        <item x="1583"/>
        <item x="503"/>
        <item x="961"/>
        <item x="547"/>
        <item x="1231"/>
        <item x="1347"/>
        <item x="494"/>
        <item x="36"/>
        <item x="937"/>
        <item x="24"/>
        <item x="1683"/>
        <item x="1304"/>
        <item x="201"/>
        <item x="565"/>
        <item x="1792"/>
        <item x="1467"/>
        <item x="1765"/>
        <item x="855"/>
        <item x="886"/>
        <item x="984"/>
        <item x="1723"/>
        <item x="917"/>
        <item x="815"/>
        <item x="1276"/>
        <item x="1375"/>
        <item x="735"/>
        <item x="1605"/>
        <item x="710"/>
        <item x="274"/>
        <item x="230"/>
        <item x="1196"/>
        <item x="101"/>
        <item x="328"/>
        <item x="1520"/>
        <item x="1557"/>
        <item x="203"/>
        <item x="932"/>
        <item x="1657"/>
        <item x="302"/>
        <item x="1220"/>
        <item x="199"/>
        <item x="1649"/>
        <item x="607"/>
        <item x="1197"/>
        <item x="1131"/>
        <item x="1285"/>
        <item x="744"/>
        <item x="1025"/>
        <item x="766"/>
        <item x="1317"/>
        <item x="1684"/>
        <item x="967"/>
        <item x="981"/>
        <item x="1429"/>
        <item x="941"/>
        <item x="782"/>
        <item x="1224"/>
        <item x="1488"/>
        <item x="132"/>
        <item x="1443"/>
        <item x="731"/>
        <item x="1428"/>
        <item x="1366"/>
        <item x="1616"/>
        <item x="1437"/>
        <item x="1423"/>
        <item x="129"/>
        <item x="265"/>
        <item x="504"/>
        <item x="1237"/>
        <item x="1199"/>
        <item x="355"/>
        <item x="94"/>
        <item x="1558"/>
        <item x="645"/>
        <item x="511"/>
        <item x="583"/>
        <item x="1309"/>
        <item x="1701"/>
        <item x="828"/>
        <item x="989"/>
        <item x="1495"/>
        <item x="813"/>
        <item x="131"/>
        <item x="1521"/>
        <item x="594"/>
        <item x="570"/>
        <item x="814"/>
        <item x="971"/>
        <item x="918"/>
        <item x="403"/>
        <item x="874"/>
        <item x="1553"/>
        <item x="1139"/>
        <item x="278"/>
        <item x="924"/>
        <item x="1212"/>
        <item x="1157"/>
        <item x="1023"/>
        <item x="1165"/>
        <item x="911"/>
        <item x="1399"/>
        <item x="881"/>
        <item x="525"/>
        <item x="164"/>
        <item x="1082"/>
        <item x="9"/>
        <item x="573"/>
        <item x="1633"/>
        <item x="1610"/>
        <item x="539"/>
        <item x="280"/>
        <item x="859"/>
        <item x="990"/>
        <item x="405"/>
        <item x="527"/>
        <item x="729"/>
        <item x="277"/>
        <item x="1732"/>
        <item x="719"/>
        <item x="1173"/>
        <item x="480"/>
        <item x="1750"/>
        <item x="316"/>
        <item x="479"/>
        <item x="722"/>
        <item x="968"/>
        <item x="660"/>
        <item x="1299"/>
        <item x="1371"/>
        <item x="1115"/>
        <item x="413"/>
        <item x="1294"/>
        <item x="1381"/>
        <item x="85"/>
        <item x="35"/>
        <item x="1301"/>
        <item x="1531"/>
        <item x="409"/>
        <item x="1038"/>
        <item x="1704"/>
        <item x="247"/>
        <item x="1727"/>
        <item x="1753"/>
        <item x="1455"/>
        <item x="691"/>
        <item x="1064"/>
        <item x="1542"/>
        <item x="678"/>
        <item x="1312"/>
        <item x="12"/>
        <item x="993"/>
        <item x="675"/>
        <item x="773"/>
        <item x="548"/>
        <item x="1268"/>
        <item x="1471"/>
        <item x="28"/>
        <item x="381"/>
        <item x="1652"/>
        <item x="1640"/>
        <item x="232"/>
        <item x="196"/>
        <item x="962"/>
        <item x="176"/>
        <item x="460"/>
        <item x="810"/>
        <item x="958"/>
        <item x="1"/>
        <item x="188"/>
        <item x="896"/>
        <item x="516"/>
        <item x="252"/>
        <item x="574"/>
        <item x="321"/>
        <item x="677"/>
        <item x="466"/>
        <item x="963"/>
        <item x="1477"/>
        <item x="47"/>
        <item x="1079"/>
        <item x="946"/>
        <item x="333"/>
        <item x="389"/>
        <item x="919"/>
        <item x="523"/>
        <item x="597"/>
        <item x="54"/>
        <item x="1331"/>
        <item x="134"/>
        <item x="747"/>
        <item x="1613"/>
        <item x="187"/>
        <item x="540"/>
        <item x="1106"/>
        <item x="1424"/>
        <item x="119"/>
        <item x="1653"/>
        <item x="495"/>
        <item x="603"/>
        <item x="16"/>
        <item x="33"/>
        <item x="601"/>
        <item x="835"/>
        <item x="364"/>
        <item x="1710"/>
        <item x="1208"/>
        <item x="530"/>
        <item x="1161"/>
        <item x="1548"/>
        <item x="281"/>
        <item x="1716"/>
        <item x="264"/>
        <item x="1191"/>
        <item x="130"/>
        <item x="642"/>
        <item x="298"/>
        <item x="26"/>
        <item x="1292"/>
        <item x="702"/>
        <item x="972"/>
        <item x="1484"/>
        <item x="1486"/>
        <item x="143"/>
        <item x="521"/>
        <item x="737"/>
        <item x="1099"/>
        <item x="384"/>
        <item x="1167"/>
        <item x="1789"/>
        <item x="1044"/>
        <item x="1482"/>
        <item x="1529"/>
        <item x="890"/>
        <item x="1354"/>
        <item x="1654"/>
        <item x="1444"/>
        <item x="1039"/>
        <item x="1182"/>
        <item x="1003"/>
        <item x="515"/>
        <item x="250"/>
        <item x="414"/>
        <item x="48"/>
        <item x="1333"/>
        <item x="1645"/>
        <item x="194"/>
        <item x="1478"/>
        <item x="29"/>
        <item x="339"/>
        <item x="1096"/>
        <item x="499"/>
        <item x="708"/>
        <item x="1378"/>
        <item x="562"/>
        <item x="799"/>
        <item x="736"/>
        <item x="1508"/>
        <item x="411"/>
        <item x="988"/>
        <item x="864"/>
        <item x="830"/>
        <item x="626"/>
        <item x="809"/>
        <item x="391"/>
        <item x="1404"/>
        <item x="1432"/>
        <item x="956"/>
        <item x="178"/>
        <item x="1696"/>
        <item x="146"/>
        <item x="1644"/>
        <item x="362"/>
        <item x="444"/>
        <item x="117"/>
        <item x="936"/>
        <item x="147"/>
        <item x="1421"/>
        <item x="1773"/>
        <item x="1121"/>
        <item x="1217"/>
        <item x="1591"/>
        <item x="461"/>
        <item x="1563"/>
        <item x="1487"/>
        <item x="121"/>
        <item x="1533"/>
        <item x="725"/>
        <item x="1144"/>
        <item x="724"/>
        <item x="690"/>
        <item x="930"/>
        <item x="166"/>
        <item x="769"/>
        <item x="1699"/>
        <item x="1668"/>
        <item x="160"/>
        <item x="575"/>
        <item x="1663"/>
        <item x="1105"/>
        <item x="1042"/>
        <item x="512"/>
        <item x="1181"/>
        <item x="648"/>
        <item x="1422"/>
        <item x="625"/>
        <item x="533"/>
        <item x="181"/>
        <item x="518"/>
        <item x="1151"/>
        <item x="1638"/>
        <item x="283"/>
        <item x="1692"/>
        <item x="1631"/>
        <item x="1679"/>
        <item x="1272"/>
        <item x="71"/>
        <item x="1246"/>
        <item x="404"/>
        <item x="267"/>
        <item x="168"/>
        <item x="1063"/>
        <item x="186"/>
        <item x="1154"/>
        <item x="231"/>
        <item x="926"/>
        <item x="322"/>
        <item x="1672"/>
        <item x="440"/>
        <item x="1239"/>
        <item x="567"/>
        <item x="138"/>
        <item x="175"/>
        <item x="1726"/>
        <item x="934"/>
        <item x="535"/>
        <item x="361"/>
        <item x="349"/>
        <item x="342"/>
        <item x="1567"/>
        <item x="1249"/>
        <item x="491"/>
        <item x="1790"/>
        <item x="1126"/>
        <item x="1368"/>
        <item x="368"/>
        <item x="1601"/>
        <item x="209"/>
        <item x="549"/>
        <item x="1527"/>
        <item x="1619"/>
        <item x="15"/>
        <item x="112"/>
        <item x="888"/>
        <item x="935"/>
        <item x="1719"/>
        <item x="105"/>
        <item x="3"/>
        <item x="327"/>
        <item x="952"/>
        <item x="11"/>
        <item x="1470"/>
        <item x="666"/>
        <item x="681"/>
        <item x="430"/>
        <item x="1262"/>
        <item x="1129"/>
        <item x="241"/>
        <item x="144"/>
        <item x="1769"/>
        <item x="1379"/>
        <item x="113"/>
        <item x="682"/>
        <item x="1590"/>
        <item x="646"/>
        <item x="299"/>
        <item x="1490"/>
        <item x="1623"/>
        <item x="718"/>
        <item x="671"/>
        <item x="453"/>
        <item x="1240"/>
        <item x="922"/>
        <item x="1620"/>
        <item x="939"/>
        <item x="1445"/>
        <item x="1612"/>
        <item x="1335"/>
        <item x="693"/>
        <item x="1016"/>
        <item x="589"/>
        <item x="1069"/>
        <item x="248"/>
        <item x="1043"/>
        <item x="1507"/>
        <item x="1305"/>
        <item x="1007"/>
        <item x="1357"/>
        <item x="158"/>
        <item x="999"/>
        <item x="1229"/>
        <item x="1259"/>
        <item x="46"/>
        <item x="1643"/>
        <item x="606"/>
        <item x="1119"/>
        <item x="1219"/>
        <item x="1700"/>
        <item x="884"/>
        <item x="709"/>
        <item x="938"/>
        <item x="286"/>
        <item x="1328"/>
        <item x="1055"/>
        <item x="1734"/>
        <item x="920"/>
        <item x="676"/>
        <item x="303"/>
        <item x="1528"/>
        <item x="959"/>
        <item x="428"/>
        <item x="1713"/>
        <item x="545"/>
        <item x="1622"/>
        <item x="1764"/>
        <item x="148"/>
        <item x="1597"/>
        <item x="261"/>
        <item x="22"/>
        <item x="177"/>
        <item x="1058"/>
        <item x="211"/>
        <item x="1327"/>
        <item x="1353"/>
        <item x="379"/>
        <item x="1258"/>
        <item x="214"/>
        <item x="673"/>
        <item x="1123"/>
        <item x="1290"/>
        <item x="1128"/>
        <item x="351"/>
        <item x="314"/>
        <item x="1499"/>
        <item x="365"/>
        <item x="70"/>
        <item x="1135"/>
        <item x="1550"/>
        <item x="1565"/>
        <item x="1159"/>
        <item x="1670"/>
        <item x="1296"/>
        <item x="1070"/>
        <item x="1724"/>
        <item x="688"/>
        <item x="42"/>
        <item x="1479"/>
        <item x="1134"/>
        <item x="1355"/>
        <item x="371"/>
        <item x="1394"/>
        <item x="1460"/>
        <item x="1091"/>
        <item x="1266"/>
        <item x="977"/>
        <item x="622"/>
        <item x="172"/>
        <item x="1334"/>
        <item x="624"/>
        <item x="832"/>
        <item x="325"/>
        <item x="1702"/>
        <item x="340"/>
        <item x="704"/>
        <item x="376"/>
        <item x="1190"/>
        <item x="41"/>
        <item x="1146"/>
        <item x="1717"/>
        <item x="817"/>
        <item x="159"/>
        <item x="1671"/>
        <item x="1256"/>
        <item x="1315"/>
        <item x="1606"/>
        <item x="776"/>
        <item x="596"/>
        <item x="894"/>
        <item x="319"/>
        <item x="767"/>
        <item x="865"/>
        <item x="1377"/>
        <item x="1183"/>
        <item x="1232"/>
        <item x="236"/>
        <item x="1094"/>
        <item x="669"/>
        <item x="942"/>
        <item x="157"/>
        <item x="1011"/>
        <item x="228"/>
        <item x="847"/>
        <item x="96"/>
        <item x="738"/>
        <item x="1552"/>
        <item x="1741"/>
        <item x="585"/>
        <item x="716"/>
        <item x="798"/>
        <item x="784"/>
        <item x="730"/>
        <item x="483"/>
        <item x="1556"/>
        <item x="226"/>
        <item x="910"/>
        <item x="476"/>
        <item x="246"/>
        <item x="1776"/>
        <item x="14"/>
        <item x="408"/>
        <item x="1754"/>
        <item x="454"/>
        <item x="1026"/>
        <item x="294"/>
        <item x="861"/>
        <item x="1303"/>
        <item x="253"/>
        <item x="1519"/>
        <item x="423"/>
        <item x="1027"/>
        <item x="142"/>
        <item x="1787"/>
        <item x="218"/>
        <item x="983"/>
        <item x="90"/>
        <item x="758"/>
        <item x="711"/>
        <item x="1433"/>
        <item x="1585"/>
        <item x="868"/>
        <item x="1562"/>
        <item x="680"/>
        <item x="908"/>
        <item x="1081"/>
        <item x="1678"/>
        <item x="424"/>
        <item x="1103"/>
        <item x="1297"/>
        <item x="435"/>
        <item x="1656"/>
        <item x="493"/>
        <item x="796"/>
        <item x="1675"/>
        <item x="781"/>
        <item x="616"/>
        <item x="40"/>
        <item x="380"/>
        <item x="1302"/>
        <item x="1316"/>
        <item x="1102"/>
        <item x="750"/>
        <item x="318"/>
        <item x="1000"/>
        <item x="31"/>
        <item x="788"/>
        <item x="291"/>
        <item x="1570"/>
        <item x="125"/>
        <item x="39"/>
        <item x="1198"/>
        <item x="471"/>
        <item x="1543"/>
        <item x="668"/>
        <item x="965"/>
        <item x="819"/>
        <item x="695"/>
        <item x="180"/>
        <item x="275"/>
        <item x="507"/>
        <item x="1283"/>
        <item x="520"/>
        <item x="1034"/>
        <item x="437"/>
        <item x="458"/>
        <item x="219"/>
        <item x="53"/>
        <item x="114"/>
        <item x="803"/>
        <item x="212"/>
        <item x="604"/>
        <item x="25"/>
        <item x="897"/>
        <item x="1194"/>
        <item x="240"/>
        <item x="546"/>
        <item x="987"/>
        <item x="1632"/>
        <item x="986"/>
        <item x="1751"/>
        <item x="873"/>
        <item x="612"/>
        <item x="301"/>
        <item x="1093"/>
        <item x="23"/>
        <item x="1598"/>
        <item x="653"/>
        <item x="396"/>
        <item x="820"/>
        <item x="242"/>
        <item x="1711"/>
        <item x="1243"/>
        <item x="1073"/>
        <item x="697"/>
        <item x="591"/>
        <item x="777"/>
        <item x="839"/>
        <item x="1031"/>
        <item x="867"/>
        <item x="772"/>
        <item x="270"/>
        <item x="165"/>
        <item x="1514"/>
        <item x="245"/>
        <item x="1571"/>
        <item x="1326"/>
        <item x="1707"/>
        <item x="296"/>
        <item x="1238"/>
        <item x="20"/>
        <item x="1742"/>
        <item x="179"/>
        <item x="1438"/>
        <item x="1641"/>
        <item x="615"/>
        <item x="320"/>
        <item x="970"/>
        <item x="1698"/>
        <item x="1472"/>
        <item x="510"/>
        <item x="1419"/>
        <item x="387"/>
        <item x="352"/>
        <item x="66"/>
        <item x="1416"/>
        <item x="1300"/>
        <item x="1041"/>
        <item x="976"/>
        <item x="551"/>
        <item x="1525"/>
        <item x="1564"/>
        <item x="1690"/>
        <item x="77"/>
        <item x="1740"/>
        <item x="759"/>
        <item x="1132"/>
        <item x="1113"/>
        <item x="1234"/>
        <item x="670"/>
        <item x="1417"/>
        <item x="354"/>
        <item x="1709"/>
        <item x="1032"/>
        <item x="1054"/>
        <item x="229"/>
        <item x="717"/>
        <item x="1185"/>
        <item x="739"/>
        <item x="145"/>
        <item x="64"/>
        <item x="271"/>
        <item x="1596"/>
        <item x="1298"/>
        <item x="67"/>
        <item x="1046"/>
        <item x="1279"/>
        <item x="631"/>
        <item x="834"/>
        <item x="628"/>
        <item x="1767"/>
        <item x="1004"/>
        <item x="633"/>
        <item x="771"/>
        <item x="1766"/>
        <item x="1177"/>
        <item x="876"/>
        <item x="1284"/>
        <item x="1762"/>
        <item x="1664"/>
        <item x="1517"/>
        <item x="1047"/>
        <item x="268"/>
        <item x="1466"/>
        <item x="449"/>
        <item x="338"/>
        <item x="1468"/>
        <item x="1708"/>
        <item x="306"/>
        <item x="654"/>
        <item x="346"/>
        <item x="1386"/>
        <item x="1364"/>
        <item x="1265"/>
        <item x="97"/>
        <item x="452"/>
        <item x="1425"/>
        <item x="1547"/>
        <item x="1075"/>
        <item x="1363"/>
        <item x="1398"/>
        <item x="341"/>
        <item x="1637"/>
        <item x="1629"/>
        <item x="1576"/>
        <item x="558"/>
        <item x="1603"/>
        <item x="1130"/>
        <item x="260"/>
        <item x="1625"/>
        <item x="400"/>
        <item x="1735"/>
        <item x="1260"/>
        <item x="30"/>
        <item x="1124"/>
        <item x="59"/>
        <item x="746"/>
        <item x="421"/>
        <item x="206"/>
        <item x="373"/>
        <item x="1592"/>
        <item x="410"/>
        <item x="481"/>
        <item x="1188"/>
        <item x="1341"/>
        <item x="580"/>
        <item x="1575"/>
        <item x="715"/>
        <item x="43"/>
        <item x="752"/>
        <item x="10"/>
        <item x="1236"/>
        <item x="566"/>
        <item x="417"/>
        <item x="392"/>
        <item x="921"/>
        <item x="233"/>
        <item x="714"/>
        <item x="857"/>
        <item x="258"/>
        <item x="853"/>
        <item x="1280"/>
        <item x="111"/>
        <item x="878"/>
        <item x="488"/>
        <item x="610"/>
        <item x="56"/>
        <item x="1579"/>
        <item x="1473"/>
        <item x="469"/>
        <item x="1277"/>
        <item x="1040"/>
        <item x="1783"/>
        <item x="811"/>
        <item x="644"/>
        <item x="559"/>
        <item x="794"/>
        <item x="1245"/>
        <item x="170"/>
        <item x="907"/>
        <item x="1502"/>
        <item x="1618"/>
        <item x="882"/>
        <item x="1348"/>
        <item x="1030"/>
        <item x="397"/>
        <item x="439"/>
        <item x="537"/>
        <item x="243"/>
        <item x="272"/>
        <item x="1250"/>
        <item x="1722"/>
        <item x="227"/>
        <item x="1661"/>
        <item x="1744"/>
        <item x="1621"/>
        <item x="1768"/>
        <item x="1718"/>
        <item x="1420"/>
        <item x="846"/>
        <item x="1024"/>
        <item x="1457"/>
        <item x="256"/>
        <item x="450"/>
        <item x="757"/>
        <item x="1480"/>
        <item x="78"/>
        <item x="1611"/>
        <item x="1361"/>
        <item x="1228"/>
        <item x="577"/>
        <item x="1715"/>
        <item x="1138"/>
        <item x="707"/>
        <item x="1241"/>
        <item x="948"/>
        <item x="1636"/>
        <item x="360"/>
        <item x="1172"/>
        <item x="1440"/>
        <item x="1491"/>
        <item x="960"/>
        <item x="336"/>
        <item x="916"/>
        <item x="1387"/>
        <item x="1791"/>
        <item x="1401"/>
        <item x="492"/>
        <item x="1247"/>
        <item x="52"/>
        <item x="1771"/>
        <item x="754"/>
        <item x="464"/>
        <item x="542"/>
        <item x="875"/>
        <item x="285"/>
        <item x="74"/>
        <item x="485"/>
        <item x="127"/>
        <item x="353"/>
        <item x="1153"/>
        <item x="543"/>
        <item x="312"/>
        <item x="915"/>
        <item x="1080"/>
        <item x="1449"/>
        <item x="190"/>
        <item x="1600"/>
        <item x="827"/>
        <item x="957"/>
        <item x="1077"/>
        <item x="496"/>
        <item x="104"/>
        <item x="593"/>
        <item x="1689"/>
        <item x="335"/>
        <item x="1463"/>
        <item x="1313"/>
        <item x="415"/>
        <item x="1125"/>
        <item x="513"/>
        <item x="1200"/>
        <item x="383"/>
        <item x="1020"/>
        <item x="1019"/>
        <item x="69"/>
        <item x="266"/>
        <item x="2"/>
        <item x="689"/>
        <item x="202"/>
        <item x="1223"/>
        <item x="1306"/>
        <item x="905"/>
        <item x="802"/>
        <item x="251"/>
        <item x="1524"/>
        <item x="775"/>
        <item x="863"/>
        <item x="220"/>
        <item x="1518"/>
        <item x="1137"/>
        <item x="1535"/>
        <item x="825"/>
        <item x="692"/>
        <item x="257"/>
        <item x="858"/>
        <item x="698"/>
        <item x="581"/>
        <item x="5"/>
        <item x="1122"/>
        <item x="1017"/>
        <item x="239"/>
        <item x="651"/>
        <item x="1014"/>
        <item x="38"/>
        <item x="1497"/>
        <item x="1225"/>
        <item x="529"/>
        <item x="1396"/>
        <item x="1242"/>
        <item x="1503"/>
        <item x="420"/>
        <item x="395"/>
        <item x="345"/>
        <item x="954"/>
        <item x="1560"/>
        <item x="1454"/>
        <item x="1737"/>
        <item x="310"/>
        <item x="1639"/>
        <item x="1608"/>
        <item x="848"/>
        <item x="703"/>
        <item x="609"/>
        <item x="1687"/>
        <item x="323"/>
        <item x="996"/>
        <item x="193"/>
        <item x="1269"/>
        <item x="1174"/>
        <item x="1666"/>
        <item x="1127"/>
        <item x="1087"/>
        <item x="1352"/>
        <item x="733"/>
        <item x="928"/>
        <item x="1166"/>
        <item x="871"/>
        <item x="509"/>
        <item x="1145"/>
        <item x="755"/>
        <item x="473"/>
        <item x="93"/>
        <item x="1076"/>
        <item x="901"/>
        <item x="475"/>
        <item x="649"/>
        <item x="931"/>
        <item x="1504"/>
        <item x="63"/>
        <item x="249"/>
        <item x="1289"/>
        <item x="289"/>
        <item x="1215"/>
        <item x="903"/>
        <item x="1150"/>
        <item x="205"/>
        <item x="966"/>
        <item x="1551"/>
        <item x="721"/>
        <item x="195"/>
        <item x="1498"/>
        <item x="61"/>
        <item x="1383"/>
        <item x="447"/>
        <item x="152"/>
        <item x="192"/>
        <item x="1465"/>
        <item x="295"/>
        <item x="1201"/>
        <item x="1759"/>
        <item x="1509"/>
        <item x="1534"/>
        <item x="872"/>
        <item x="1481"/>
        <item x="1274"/>
        <item x="532"/>
        <item x="1706"/>
        <item x="1203"/>
        <item x="933"/>
        <item x="779"/>
        <item x="497"/>
        <item x="1097"/>
        <item x="108"/>
        <item x="1540"/>
        <item x="309"/>
        <item x="944"/>
        <item x="843"/>
        <item x="1595"/>
        <item x="1736"/>
        <item x="156"/>
        <item x="1602"/>
        <item x="123"/>
        <item x="1230"/>
        <item x="994"/>
        <item x="526"/>
        <item x="1336"/>
        <item x="326"/>
        <item x="1397"/>
        <item x="1485"/>
        <item x="445"/>
        <item x="554"/>
        <item x="1500"/>
        <item x="1523"/>
        <item x="1407"/>
        <item x="618"/>
        <item x="1033"/>
        <item x="162"/>
        <item x="287"/>
        <item x="84"/>
        <item x="783"/>
        <item x="1526"/>
        <item x="1343"/>
        <item x="1342"/>
        <item x="723"/>
        <item x="1658"/>
        <item x="572"/>
        <item x="980"/>
        <item x="1350"/>
        <item x="634"/>
        <item x="1141"/>
        <item x="1441"/>
        <item x="560"/>
        <item x="1107"/>
        <item x="95"/>
        <item x="225"/>
        <item x="1545"/>
        <item x="378"/>
        <item x="17"/>
        <item x="925"/>
        <item x="88"/>
        <item x="1450"/>
        <item x="1624"/>
        <item x="555"/>
        <item x="1427"/>
        <item x="259"/>
        <item x="1072"/>
        <item x="329"/>
        <item x="1746"/>
        <item x="1373"/>
        <item x="887"/>
        <item x="1743"/>
        <item x="727"/>
        <item x="898"/>
        <item x="1275"/>
        <item x="501"/>
        <item x="356"/>
        <item x="1332"/>
        <item x="1152"/>
        <item x="1536"/>
        <item x="184"/>
        <item x="1101"/>
        <item x="174"/>
        <item x="1506"/>
        <item x="1712"/>
        <item x="1513"/>
        <item x="1572"/>
        <item x="1036"/>
        <item x="611"/>
        <item x="1252"/>
        <item x="73"/>
        <item x="632"/>
        <item x="255"/>
        <item x="374"/>
        <item x="619"/>
        <item x="1052"/>
        <item x="1410"/>
        <item x="761"/>
        <item x="161"/>
        <item x="1681"/>
        <item x="44"/>
        <item x="305"/>
        <item x="1577"/>
        <item x="1405"/>
        <item t="default"/>
      </items>
    </pivotField>
    <pivotField showAll="0"/>
    <pivotField showAll="0"/>
    <pivotField showAll="0"/>
    <pivotField showAll="0"/>
    <pivotField showAll="0"/>
    <pivotField showAll="0"/>
    <pivotField showAll="0"/>
    <pivotField showAll="0"/>
    <pivotField showAll="0">
      <items count="6">
        <item x="1"/>
        <item x="2"/>
        <item x="3"/>
        <item x="0"/>
        <item x="4"/>
        <item t="default"/>
      </items>
    </pivotField>
    <pivotField dataField="1" showAll="0">
      <items count="43">
        <item x="9"/>
        <item x="27"/>
        <item x="10"/>
        <item x="26"/>
        <item x="5"/>
        <item x="29"/>
        <item x="11"/>
        <item x="21"/>
        <item x="33"/>
        <item x="35"/>
        <item x="7"/>
        <item x="1"/>
        <item x="0"/>
        <item x="3"/>
        <item x="41"/>
        <item x="24"/>
        <item x="13"/>
        <item x="16"/>
        <item x="6"/>
        <item x="40"/>
        <item x="19"/>
        <item x="12"/>
        <item x="34"/>
        <item x="22"/>
        <item x="18"/>
        <item x="20"/>
        <item x="28"/>
        <item x="17"/>
        <item x="31"/>
        <item x="32"/>
        <item x="36"/>
        <item x="14"/>
        <item x="23"/>
        <item x="15"/>
        <item x="25"/>
        <item x="4"/>
        <item x="38"/>
        <item x="2"/>
        <item x="39"/>
        <item x="30"/>
        <item x="8"/>
        <item x="37"/>
        <item t="default"/>
      </items>
    </pivotField>
    <pivotField showAll="0">
      <items count="6">
        <item x="2"/>
        <item x="3"/>
        <item x="4"/>
        <item x="1"/>
        <item x="0"/>
        <item t="default"/>
      </items>
    </pivotField>
  </pivotFields>
  <rowFields count="1">
    <field x="4"/>
  </rowFields>
  <rowItems count="6">
    <i>
      <x v="550"/>
    </i>
    <i>
      <x v="847"/>
    </i>
    <i>
      <x v="1466"/>
    </i>
    <i>
      <x v="1575"/>
    </i>
    <i>
      <x v="1623"/>
    </i>
    <i t="grand">
      <x/>
    </i>
  </rowItems>
  <colItems count="1">
    <i/>
  </colItems>
  <dataFields count="1">
    <dataField name="Sum of Agent Rating" fld="14" baseField="0" baseItem="0"/>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8B8536-F99D-43E3-B602-25C8C1E37E4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8:C219" firstHeaderRow="0" firstDataRow="1" firstDataCol="1"/>
  <pivotFields count="16">
    <pivotField showAll="0"/>
    <pivotField numFmtId="47" showAll="0"/>
    <pivotField showAll="0"/>
    <pivotField showAll="0"/>
    <pivotField showAll="0">
      <items count="1794">
        <item x="1323"/>
        <item x="561"/>
        <item x="1108"/>
        <item x="1324"/>
        <item x="947"/>
        <item x="621"/>
        <item x="386"/>
        <item x="762"/>
        <item x="155"/>
        <item x="1462"/>
        <item x="81"/>
        <item x="1415"/>
        <item x="1104"/>
        <item x="324"/>
        <item x="1226"/>
        <item x="50"/>
        <item x="363"/>
        <item x="21"/>
        <item x="1669"/>
        <item x="1413"/>
        <item x="1747"/>
        <item x="124"/>
        <item x="1475"/>
        <item x="1720"/>
        <item x="502"/>
        <item x="823"/>
        <item x="442"/>
        <item x="885"/>
        <item x="1626"/>
        <item x="1216"/>
        <item x="568"/>
        <item x="1688"/>
        <item x="115"/>
        <item x="845"/>
        <item x="765"/>
        <item x="639"/>
        <item x="927"/>
        <item x="208"/>
        <item x="821"/>
        <item x="116"/>
        <item x="789"/>
        <item x="1021"/>
        <item x="791"/>
        <item x="748"/>
        <item x="1168"/>
        <item x="472"/>
        <item x="804"/>
        <item x="1451"/>
        <item x="945"/>
        <item x="455"/>
        <item x="1662"/>
        <item x="1452"/>
        <item x="330"/>
        <item x="751"/>
        <item x="235"/>
        <item x="1739"/>
        <item x="951"/>
        <item x="151"/>
        <item x="850"/>
        <item x="1461"/>
        <item x="313"/>
        <item x="753"/>
        <item x="1655"/>
        <item x="1009"/>
        <item x="1186"/>
        <item x="1006"/>
        <item x="1757"/>
        <item x="617"/>
        <item x="949"/>
        <item x="1745"/>
        <item x="1761"/>
        <item x="133"/>
        <item x="1409"/>
        <item x="1537"/>
        <item x="418"/>
        <item x="893"/>
        <item x="1635"/>
        <item x="102"/>
        <item x="630"/>
        <item x="1725"/>
        <item x="579"/>
        <item x="705"/>
        <item x="1458"/>
        <item x="1163"/>
        <item x="629"/>
        <item x="210"/>
        <item x="1515"/>
        <item x="1561"/>
        <item x="1051"/>
        <item x="745"/>
        <item x="978"/>
        <item x="1439"/>
        <item x="18"/>
        <item x="797"/>
        <item x="1206"/>
        <item x="605"/>
        <item x="1214"/>
        <item x="1730"/>
        <item x="91"/>
        <item x="1143"/>
        <item x="222"/>
        <item x="1035"/>
        <item x="728"/>
        <item x="221"/>
        <item x="883"/>
        <item x="122"/>
        <item x="293"/>
        <item x="1282"/>
        <item x="1760"/>
        <item x="1772"/>
        <item x="1320"/>
        <item x="1559"/>
        <item x="699"/>
        <item x="998"/>
        <item x="1770"/>
        <item x="774"/>
        <item x="538"/>
        <item x="1627"/>
        <item x="136"/>
        <item x="1370"/>
        <item x="416"/>
        <item x="375"/>
        <item x="1110"/>
        <item x="1244"/>
        <item x="541"/>
        <item x="564"/>
        <item x="1307"/>
        <item x="1065"/>
        <item x="655"/>
        <item x="1053"/>
        <item x="973"/>
        <item x="1205"/>
        <item x="587"/>
        <item x="1442"/>
        <item x="83"/>
        <item x="1615"/>
        <item x="1430"/>
        <item x="870"/>
        <item x="343"/>
        <item x="663"/>
        <item x="1184"/>
        <item x="531"/>
        <item x="498"/>
        <item x="490"/>
        <item x="436"/>
        <item x="1288"/>
        <item x="969"/>
        <item x="1695"/>
        <item x="694"/>
        <item x="806"/>
        <item x="1028"/>
        <item x="1530"/>
        <item x="1180"/>
        <item x="792"/>
        <item x="1494"/>
        <item x="1338"/>
        <item x="332"/>
        <item x="1667"/>
        <item x="979"/>
        <item x="1060"/>
        <item x="406"/>
        <item x="118"/>
        <item x="584"/>
        <item x="1464"/>
        <item x="484"/>
        <item x="308"/>
        <item x="359"/>
        <item x="288"/>
        <item x="167"/>
        <item x="992"/>
        <item x="1369"/>
        <item x="732"/>
        <item x="382"/>
        <item x="1435"/>
        <item x="1538"/>
        <item x="608"/>
        <item x="1287"/>
        <item x="1048"/>
        <item x="431"/>
        <item x="57"/>
        <item x="1340"/>
        <item x="1749"/>
        <item x="1059"/>
        <item x="1162"/>
        <item x="1569"/>
        <item x="89"/>
        <item x="1136"/>
        <item x="1642"/>
        <item x="109"/>
        <item x="1001"/>
        <item x="982"/>
        <item x="1325"/>
        <item x="1109"/>
        <item x="393"/>
        <item x="317"/>
        <item x="1120"/>
        <item x="1733"/>
        <item x="244"/>
        <item x="824"/>
        <item x="486"/>
        <item x="1248"/>
        <item x="837"/>
        <item x="304"/>
        <item x="394"/>
        <item x="684"/>
        <item x="223"/>
        <item x="1045"/>
        <item x="1281"/>
        <item x="1581"/>
        <item x="553"/>
        <item x="290"/>
        <item x="712"/>
        <item x="149"/>
        <item x="398"/>
        <item x="204"/>
        <item x="443"/>
        <item x="153"/>
        <item x="889"/>
        <item x="760"/>
        <item x="173"/>
        <item x="98"/>
        <item x="137"/>
        <item x="1388"/>
        <item x="1496"/>
        <item x="1322"/>
        <item x="426"/>
        <item x="904"/>
        <item x="1149"/>
        <item x="807"/>
        <item x="826"/>
        <item x="602"/>
        <item x="282"/>
        <item x="1418"/>
        <item x="1140"/>
        <item x="1358"/>
        <item x="297"/>
        <item x="1251"/>
        <item x="182"/>
        <item x="467"/>
        <item x="1748"/>
        <item x="891"/>
        <item x="191"/>
        <item x="82"/>
        <item x="1178"/>
        <item x="401"/>
        <item x="412"/>
        <item x="734"/>
        <item x="1694"/>
        <item x="215"/>
        <item x="1018"/>
        <item x="1721"/>
        <item x="1431"/>
        <item x="150"/>
        <item x="1682"/>
        <item x="1589"/>
        <item x="1634"/>
        <item x="217"/>
        <item x="985"/>
        <item x="1308"/>
        <item x="1374"/>
        <item x="1257"/>
        <item x="1483"/>
        <item x="1777"/>
        <item x="1587"/>
        <item x="517"/>
        <item x="866"/>
        <item x="505"/>
        <item x="1005"/>
        <item x="661"/>
        <item x="1118"/>
        <item x="831"/>
        <item x="1780"/>
        <item x="1604"/>
        <item x="1111"/>
        <item x="1705"/>
        <item x="1476"/>
        <item x="627"/>
        <item x="880"/>
        <item x="1459"/>
        <item x="620"/>
        <item x="51"/>
        <item x="1270"/>
        <item x="838"/>
        <item x="1588"/>
        <item x="1384"/>
        <item x="110"/>
        <item x="478"/>
        <item x="1501"/>
        <item x="372"/>
        <item x="640"/>
        <item x="1568"/>
        <item x="197"/>
        <item x="107"/>
        <item x="854"/>
        <item x="909"/>
        <item x="1278"/>
        <item x="1222"/>
        <item x="169"/>
        <item x="1148"/>
        <item x="456"/>
        <item x="726"/>
        <item x="6"/>
        <item x="216"/>
        <item x="1295"/>
        <item x="1392"/>
        <item x="662"/>
        <item x="840"/>
        <item x="348"/>
        <item x="1175"/>
        <item x="1728"/>
        <item x="58"/>
        <item x="600"/>
        <item x="367"/>
        <item x="914"/>
        <item x="292"/>
        <item x="749"/>
        <item x="1522"/>
        <item x="590"/>
        <item x="1209"/>
        <item x="140"/>
        <item x="1314"/>
        <item x="900"/>
        <item x="1235"/>
        <item x="106"/>
        <item x="1566"/>
        <item x="1189"/>
        <item x="786"/>
        <item x="1593"/>
        <item x="135"/>
        <item x="1078"/>
        <item x="62"/>
        <item x="1648"/>
        <item x="27"/>
        <item x="1555"/>
        <item x="350"/>
        <item x="441"/>
        <item x="262"/>
        <item x="434"/>
        <item x="991"/>
        <item x="576"/>
        <item x="337"/>
        <item x="1261"/>
        <item x="1062"/>
        <item x="1092"/>
        <item x="1755"/>
        <item x="1164"/>
        <item x="429"/>
        <item x="37"/>
        <item x="929"/>
        <item x="1013"/>
        <item x="60"/>
        <item x="849"/>
        <item x="556"/>
        <item x="76"/>
        <item x="1193"/>
        <item x="770"/>
        <item x="1345"/>
        <item x="79"/>
        <item x="427"/>
        <item x="659"/>
        <item x="687"/>
        <item x="1329"/>
        <item x="816"/>
        <item x="390"/>
        <item x="795"/>
        <item x="667"/>
        <item x="899"/>
        <item x="438"/>
        <item x="1574"/>
        <item x="1218"/>
        <item x="519"/>
        <item x="696"/>
        <item x="557"/>
        <item x="1403"/>
        <item x="45"/>
        <item x="1061"/>
        <item x="892"/>
        <item x="163"/>
        <item x="213"/>
        <item x="582"/>
        <item x="315"/>
        <item x="284"/>
        <item x="1160"/>
        <item x="128"/>
        <item x="1090"/>
        <item x="764"/>
        <item x="1677"/>
        <item x="1022"/>
        <item x="664"/>
        <item x="1098"/>
        <item x="344"/>
        <item x="598"/>
        <item x="377"/>
        <item x="1202"/>
        <item x="1758"/>
        <item x="120"/>
        <item x="1155"/>
        <item x="720"/>
        <item x="75"/>
        <item x="665"/>
        <item x="1703"/>
        <item x="463"/>
        <item x="1029"/>
        <item x="1446"/>
        <item x="801"/>
        <item x="902"/>
        <item x="300"/>
        <item x="1068"/>
        <item x="8"/>
        <item x="1267"/>
        <item x="234"/>
        <item x="0"/>
        <item x="763"/>
        <item x="468"/>
        <item x="1685"/>
        <item x="366"/>
        <item x="1763"/>
        <item x="700"/>
        <item x="1630"/>
        <item x="740"/>
        <item x="1411"/>
        <item x="1599"/>
        <item x="974"/>
        <item x="641"/>
        <item x="433"/>
        <item x="768"/>
        <item x="1273"/>
        <item x="1693"/>
        <item x="1263"/>
        <item x="1584"/>
        <item x="1676"/>
        <item x="1311"/>
        <item x="1213"/>
        <item x="778"/>
        <item x="657"/>
        <item x="1785"/>
        <item x="1133"/>
        <item x="1738"/>
        <item x="1088"/>
        <item x="1367"/>
        <item x="1089"/>
        <item x="1389"/>
        <item x="1617"/>
        <item x="550"/>
        <item x="1582"/>
        <item x="1400"/>
        <item x="1393"/>
        <item x="1116"/>
        <item x="1512"/>
        <item x="623"/>
        <item x="1112"/>
        <item x="1660"/>
        <item x="1147"/>
        <item x="185"/>
        <item x="1469"/>
        <item x="1351"/>
        <item x="1594"/>
        <item x="1788"/>
        <item x="263"/>
        <item x="1448"/>
        <item x="4"/>
        <item x="1714"/>
        <item x="913"/>
        <item x="224"/>
        <item x="638"/>
        <item x="995"/>
        <item x="200"/>
        <item x="13"/>
        <item x="34"/>
        <item x="508"/>
        <item x="1010"/>
        <item x="254"/>
        <item x="1697"/>
        <item x="1210"/>
        <item x="879"/>
        <item x="862"/>
        <item x="643"/>
        <item x="1084"/>
        <item x="943"/>
        <item x="741"/>
        <item x="1414"/>
        <item x="1541"/>
        <item x="334"/>
        <item x="1516"/>
        <item x="1233"/>
        <item x="1390"/>
        <item x="1114"/>
        <item x="514"/>
        <item x="1310"/>
        <item x="1680"/>
        <item x="1067"/>
        <item x="402"/>
        <item x="1158"/>
        <item x="829"/>
        <item x="1207"/>
        <item x="1406"/>
        <item x="912"/>
        <item x="1586"/>
        <item x="7"/>
        <item x="842"/>
        <item x="975"/>
        <item x="1254"/>
        <item x="1646"/>
        <item x="273"/>
        <item x="1330"/>
        <item x="1686"/>
        <item x="652"/>
        <item x="1434"/>
        <item x="238"/>
        <item x="1756"/>
        <item x="1408"/>
        <item x="1253"/>
        <item x="1382"/>
        <item x="1339"/>
        <item x="586"/>
        <item x="171"/>
        <item x="1578"/>
        <item x="528"/>
        <item x="154"/>
        <item x="1376"/>
        <item x="1554"/>
        <item x="1195"/>
        <item x="1786"/>
        <item x="1474"/>
        <item x="683"/>
        <item x="685"/>
        <item x="790"/>
        <item x="647"/>
        <item x="1171"/>
        <item x="1050"/>
        <item x="800"/>
        <item x="1673"/>
        <item x="1321"/>
        <item x="1156"/>
        <item x="742"/>
        <item x="1057"/>
        <item x="500"/>
        <item x="1647"/>
        <item x="955"/>
        <item x="578"/>
        <item x="1360"/>
        <item x="780"/>
        <item x="92"/>
        <item x="1580"/>
        <item x="477"/>
        <item x="836"/>
        <item x="571"/>
        <item x="833"/>
        <item x="1318"/>
        <item x="80"/>
        <item x="818"/>
        <item x="1142"/>
        <item x="851"/>
        <item x="1505"/>
        <item x="1691"/>
        <item x="805"/>
        <item x="1573"/>
        <item x="103"/>
        <item x="1650"/>
        <item x="189"/>
        <item x="1402"/>
        <item x="658"/>
        <item x="462"/>
        <item x="1356"/>
        <item x="357"/>
        <item x="1546"/>
        <item x="1015"/>
        <item x="1665"/>
        <item x="793"/>
        <item x="706"/>
        <item x="544"/>
        <item x="1095"/>
        <item x="1674"/>
        <item x="950"/>
        <item x="237"/>
        <item x="1187"/>
        <item x="1293"/>
        <item x="1426"/>
        <item x="1539"/>
        <item x="841"/>
        <item x="432"/>
        <item x="1337"/>
        <item x="1066"/>
        <item x="347"/>
        <item x="1784"/>
        <item x="465"/>
        <item x="787"/>
        <item x="1628"/>
        <item x="1049"/>
        <item x="1344"/>
        <item x="459"/>
        <item x="32"/>
        <item x="1779"/>
        <item x="487"/>
        <item x="1002"/>
        <item x="1012"/>
        <item x="422"/>
        <item x="1609"/>
        <item x="592"/>
        <item x="474"/>
        <item x="1169"/>
        <item x="1008"/>
        <item x="869"/>
        <item x="482"/>
        <item x="87"/>
        <item x="470"/>
        <item x="613"/>
        <item x="923"/>
        <item x="1453"/>
        <item x="1074"/>
        <item x="370"/>
        <item x="822"/>
        <item x="563"/>
        <item x="1271"/>
        <item x="1729"/>
        <item x="536"/>
        <item x="953"/>
        <item x="198"/>
        <item x="1204"/>
        <item x="100"/>
        <item x="1117"/>
        <item x="679"/>
        <item x="524"/>
        <item x="388"/>
        <item x="1775"/>
        <item x="808"/>
        <item x="49"/>
        <item x="1056"/>
        <item x="269"/>
        <item x="637"/>
        <item x="1372"/>
        <item x="506"/>
        <item x="1752"/>
        <item x="369"/>
        <item x="68"/>
        <item x="1170"/>
        <item x="139"/>
        <item x="1179"/>
        <item x="307"/>
        <item x="1192"/>
        <item x="860"/>
        <item x="674"/>
        <item x="1365"/>
        <item x="1264"/>
        <item x="1221"/>
        <item x="489"/>
        <item x="1086"/>
        <item x="1359"/>
        <item x="385"/>
        <item x="446"/>
        <item x="399"/>
        <item x="1037"/>
        <item x="743"/>
        <item x="1544"/>
        <item x="595"/>
        <item x="1291"/>
        <item x="1385"/>
        <item x="1778"/>
        <item x="1349"/>
        <item x="656"/>
        <item x="72"/>
        <item x="877"/>
        <item x="1211"/>
        <item x="1083"/>
        <item x="1346"/>
        <item x="1774"/>
        <item x="895"/>
        <item x="99"/>
        <item x="635"/>
        <item x="1510"/>
        <item x="672"/>
        <item x="1227"/>
        <item x="1085"/>
        <item x="1607"/>
        <item x="1071"/>
        <item x="552"/>
        <item x="1395"/>
        <item x="419"/>
        <item x="1492"/>
        <item x="701"/>
        <item x="1782"/>
        <item x="1380"/>
        <item x="812"/>
        <item x="686"/>
        <item x="1362"/>
        <item x="614"/>
        <item x="126"/>
        <item x="407"/>
        <item x="1651"/>
        <item x="448"/>
        <item x="997"/>
        <item x="906"/>
        <item x="1286"/>
        <item x="311"/>
        <item x="1319"/>
        <item x="650"/>
        <item x="756"/>
        <item x="1532"/>
        <item x="1456"/>
        <item x="331"/>
        <item x="207"/>
        <item x="522"/>
        <item x="588"/>
        <item x="1447"/>
        <item x="1511"/>
        <item x="1391"/>
        <item x="1781"/>
        <item x="183"/>
        <item x="1176"/>
        <item x="425"/>
        <item x="86"/>
        <item x="1100"/>
        <item x="1493"/>
        <item x="1549"/>
        <item x="785"/>
        <item x="534"/>
        <item x="279"/>
        <item x="1614"/>
        <item x="1731"/>
        <item x="451"/>
        <item x="1659"/>
        <item x="599"/>
        <item x="1255"/>
        <item x="276"/>
        <item x="65"/>
        <item x="964"/>
        <item x="55"/>
        <item x="358"/>
        <item x="141"/>
        <item x="636"/>
        <item x="1436"/>
        <item x="19"/>
        <item x="457"/>
        <item x="713"/>
        <item x="844"/>
        <item x="1489"/>
        <item x="1412"/>
        <item x="569"/>
        <item x="940"/>
        <item x="856"/>
        <item x="852"/>
        <item x="1583"/>
        <item x="503"/>
        <item x="961"/>
        <item x="547"/>
        <item x="1231"/>
        <item x="1347"/>
        <item x="494"/>
        <item x="36"/>
        <item x="937"/>
        <item x="24"/>
        <item x="1683"/>
        <item x="1304"/>
        <item x="201"/>
        <item x="565"/>
        <item x="1792"/>
        <item x="1467"/>
        <item x="1765"/>
        <item x="855"/>
        <item x="886"/>
        <item x="984"/>
        <item x="1723"/>
        <item x="917"/>
        <item x="815"/>
        <item x="1276"/>
        <item x="1375"/>
        <item x="735"/>
        <item x="1605"/>
        <item x="710"/>
        <item x="274"/>
        <item x="230"/>
        <item x="1196"/>
        <item x="101"/>
        <item x="328"/>
        <item x="1520"/>
        <item x="1557"/>
        <item x="203"/>
        <item x="932"/>
        <item x="1657"/>
        <item x="302"/>
        <item x="1220"/>
        <item x="199"/>
        <item x="1649"/>
        <item x="607"/>
        <item x="1197"/>
        <item x="1131"/>
        <item x="1285"/>
        <item x="744"/>
        <item x="1025"/>
        <item x="766"/>
        <item x="1317"/>
        <item x="1684"/>
        <item x="967"/>
        <item x="981"/>
        <item x="1429"/>
        <item x="941"/>
        <item x="782"/>
        <item x="1224"/>
        <item x="1488"/>
        <item x="132"/>
        <item x="1443"/>
        <item x="731"/>
        <item x="1428"/>
        <item x="1366"/>
        <item x="1616"/>
        <item x="1437"/>
        <item x="1423"/>
        <item x="129"/>
        <item x="265"/>
        <item x="504"/>
        <item x="1237"/>
        <item x="1199"/>
        <item x="355"/>
        <item x="94"/>
        <item x="1558"/>
        <item x="645"/>
        <item x="511"/>
        <item x="583"/>
        <item x="1309"/>
        <item x="1701"/>
        <item x="828"/>
        <item x="989"/>
        <item x="1495"/>
        <item x="813"/>
        <item x="131"/>
        <item x="1521"/>
        <item x="594"/>
        <item x="570"/>
        <item x="814"/>
        <item x="971"/>
        <item x="918"/>
        <item x="403"/>
        <item x="874"/>
        <item x="1553"/>
        <item x="1139"/>
        <item x="278"/>
        <item x="924"/>
        <item x="1212"/>
        <item x="1157"/>
        <item x="1023"/>
        <item x="1165"/>
        <item x="911"/>
        <item x="1399"/>
        <item x="881"/>
        <item x="525"/>
        <item x="164"/>
        <item x="1082"/>
        <item x="9"/>
        <item x="573"/>
        <item x="1633"/>
        <item x="1610"/>
        <item x="539"/>
        <item x="280"/>
        <item x="859"/>
        <item x="990"/>
        <item x="405"/>
        <item x="527"/>
        <item x="729"/>
        <item x="277"/>
        <item x="1732"/>
        <item x="719"/>
        <item x="1173"/>
        <item x="480"/>
        <item x="1750"/>
        <item x="316"/>
        <item x="479"/>
        <item x="722"/>
        <item x="968"/>
        <item x="660"/>
        <item x="1299"/>
        <item x="1371"/>
        <item x="1115"/>
        <item x="413"/>
        <item x="1294"/>
        <item x="1381"/>
        <item x="85"/>
        <item x="35"/>
        <item x="1301"/>
        <item x="1531"/>
        <item x="409"/>
        <item x="1038"/>
        <item x="1704"/>
        <item x="247"/>
        <item x="1727"/>
        <item x="1753"/>
        <item x="1455"/>
        <item x="691"/>
        <item x="1064"/>
        <item x="1542"/>
        <item x="678"/>
        <item x="1312"/>
        <item x="12"/>
        <item x="993"/>
        <item x="675"/>
        <item x="773"/>
        <item x="548"/>
        <item x="1268"/>
        <item x="1471"/>
        <item x="28"/>
        <item x="381"/>
        <item x="1652"/>
        <item x="1640"/>
        <item x="232"/>
        <item x="196"/>
        <item x="962"/>
        <item x="176"/>
        <item x="460"/>
        <item x="810"/>
        <item x="958"/>
        <item x="1"/>
        <item x="188"/>
        <item x="896"/>
        <item x="516"/>
        <item x="252"/>
        <item x="574"/>
        <item x="321"/>
        <item x="677"/>
        <item x="466"/>
        <item x="963"/>
        <item x="1477"/>
        <item x="47"/>
        <item x="1079"/>
        <item x="946"/>
        <item x="333"/>
        <item x="389"/>
        <item x="919"/>
        <item x="523"/>
        <item x="597"/>
        <item x="54"/>
        <item x="1331"/>
        <item x="134"/>
        <item x="747"/>
        <item x="1613"/>
        <item x="187"/>
        <item x="540"/>
        <item x="1106"/>
        <item x="1424"/>
        <item x="119"/>
        <item x="1653"/>
        <item x="495"/>
        <item x="603"/>
        <item x="16"/>
        <item x="33"/>
        <item x="601"/>
        <item x="835"/>
        <item x="364"/>
        <item x="1710"/>
        <item x="1208"/>
        <item x="530"/>
        <item x="1161"/>
        <item x="1548"/>
        <item x="281"/>
        <item x="1716"/>
        <item x="264"/>
        <item x="1191"/>
        <item x="130"/>
        <item x="642"/>
        <item x="298"/>
        <item x="26"/>
        <item x="1292"/>
        <item x="702"/>
        <item x="972"/>
        <item x="1484"/>
        <item x="1486"/>
        <item x="143"/>
        <item x="521"/>
        <item x="737"/>
        <item x="1099"/>
        <item x="384"/>
        <item x="1167"/>
        <item x="1789"/>
        <item x="1044"/>
        <item x="1482"/>
        <item x="1529"/>
        <item x="890"/>
        <item x="1354"/>
        <item x="1654"/>
        <item x="1444"/>
        <item x="1039"/>
        <item x="1182"/>
        <item x="1003"/>
        <item x="515"/>
        <item x="250"/>
        <item x="414"/>
        <item x="48"/>
        <item x="1333"/>
        <item x="1645"/>
        <item x="194"/>
        <item x="1478"/>
        <item x="29"/>
        <item x="339"/>
        <item x="1096"/>
        <item x="499"/>
        <item x="708"/>
        <item x="1378"/>
        <item x="562"/>
        <item x="799"/>
        <item x="736"/>
        <item x="1508"/>
        <item x="411"/>
        <item x="988"/>
        <item x="864"/>
        <item x="830"/>
        <item x="626"/>
        <item x="809"/>
        <item x="391"/>
        <item x="1404"/>
        <item x="1432"/>
        <item x="956"/>
        <item x="178"/>
        <item x="1696"/>
        <item x="146"/>
        <item x="1644"/>
        <item x="362"/>
        <item x="444"/>
        <item x="117"/>
        <item x="936"/>
        <item x="147"/>
        <item x="1421"/>
        <item x="1773"/>
        <item x="1121"/>
        <item x="1217"/>
        <item x="1591"/>
        <item x="461"/>
        <item x="1563"/>
        <item x="1487"/>
        <item x="121"/>
        <item x="1533"/>
        <item x="725"/>
        <item x="1144"/>
        <item x="724"/>
        <item x="690"/>
        <item x="930"/>
        <item x="166"/>
        <item x="769"/>
        <item x="1699"/>
        <item x="1668"/>
        <item x="160"/>
        <item x="575"/>
        <item x="1663"/>
        <item x="1105"/>
        <item x="1042"/>
        <item x="512"/>
        <item x="1181"/>
        <item x="648"/>
        <item x="1422"/>
        <item x="625"/>
        <item x="533"/>
        <item x="181"/>
        <item x="518"/>
        <item x="1151"/>
        <item x="1638"/>
        <item x="283"/>
        <item x="1692"/>
        <item x="1631"/>
        <item x="1679"/>
        <item x="1272"/>
        <item x="71"/>
        <item x="1246"/>
        <item x="404"/>
        <item x="267"/>
        <item x="168"/>
        <item x="1063"/>
        <item x="186"/>
        <item x="1154"/>
        <item x="231"/>
        <item x="926"/>
        <item x="322"/>
        <item x="1672"/>
        <item x="440"/>
        <item x="1239"/>
        <item x="567"/>
        <item x="138"/>
        <item x="175"/>
        <item x="1726"/>
        <item x="934"/>
        <item x="535"/>
        <item x="361"/>
        <item x="349"/>
        <item x="342"/>
        <item x="1567"/>
        <item x="1249"/>
        <item x="491"/>
        <item x="1790"/>
        <item x="1126"/>
        <item x="1368"/>
        <item x="368"/>
        <item x="1601"/>
        <item x="209"/>
        <item x="549"/>
        <item x="1527"/>
        <item x="1619"/>
        <item x="15"/>
        <item x="112"/>
        <item x="888"/>
        <item x="935"/>
        <item x="1719"/>
        <item x="105"/>
        <item x="3"/>
        <item x="327"/>
        <item x="952"/>
        <item x="11"/>
        <item x="1470"/>
        <item x="666"/>
        <item x="681"/>
        <item x="430"/>
        <item x="1262"/>
        <item x="1129"/>
        <item x="241"/>
        <item x="144"/>
        <item x="1769"/>
        <item x="1379"/>
        <item x="113"/>
        <item x="682"/>
        <item x="1590"/>
        <item x="646"/>
        <item x="299"/>
        <item x="1490"/>
        <item x="1623"/>
        <item x="718"/>
        <item x="671"/>
        <item x="453"/>
        <item x="1240"/>
        <item x="922"/>
        <item x="1620"/>
        <item x="939"/>
        <item x="1445"/>
        <item x="1612"/>
        <item x="1335"/>
        <item x="693"/>
        <item x="1016"/>
        <item x="589"/>
        <item x="1069"/>
        <item x="248"/>
        <item x="1043"/>
        <item x="1507"/>
        <item x="1305"/>
        <item x="1007"/>
        <item x="1357"/>
        <item x="158"/>
        <item x="999"/>
        <item x="1229"/>
        <item x="1259"/>
        <item x="46"/>
        <item x="1643"/>
        <item x="606"/>
        <item x="1119"/>
        <item x="1219"/>
        <item x="1700"/>
        <item x="884"/>
        <item x="709"/>
        <item x="938"/>
        <item x="286"/>
        <item x="1328"/>
        <item x="1055"/>
        <item x="1734"/>
        <item x="920"/>
        <item x="676"/>
        <item x="303"/>
        <item x="1528"/>
        <item x="959"/>
        <item x="428"/>
        <item x="1713"/>
        <item x="545"/>
        <item x="1622"/>
        <item x="1764"/>
        <item x="148"/>
        <item x="1597"/>
        <item x="261"/>
        <item x="22"/>
        <item x="177"/>
        <item x="1058"/>
        <item x="211"/>
        <item x="1327"/>
        <item x="1353"/>
        <item x="379"/>
        <item x="1258"/>
        <item x="214"/>
        <item x="673"/>
        <item x="1123"/>
        <item x="1290"/>
        <item x="1128"/>
        <item x="351"/>
        <item x="314"/>
        <item x="1499"/>
        <item x="365"/>
        <item x="70"/>
        <item x="1135"/>
        <item x="1550"/>
        <item x="1565"/>
        <item x="1159"/>
        <item x="1670"/>
        <item x="1296"/>
        <item x="1070"/>
        <item x="1724"/>
        <item x="688"/>
        <item x="42"/>
        <item x="1479"/>
        <item x="1134"/>
        <item x="1355"/>
        <item x="371"/>
        <item x="1394"/>
        <item x="1460"/>
        <item x="1091"/>
        <item x="1266"/>
        <item x="977"/>
        <item x="622"/>
        <item x="172"/>
        <item x="1334"/>
        <item x="624"/>
        <item x="832"/>
        <item x="325"/>
        <item x="1702"/>
        <item x="340"/>
        <item x="704"/>
        <item x="376"/>
        <item x="1190"/>
        <item x="41"/>
        <item x="1146"/>
        <item x="1717"/>
        <item x="817"/>
        <item x="159"/>
        <item x="1671"/>
        <item x="1256"/>
        <item x="1315"/>
        <item x="1606"/>
        <item x="776"/>
        <item x="596"/>
        <item x="894"/>
        <item x="319"/>
        <item x="767"/>
        <item x="865"/>
        <item x="1377"/>
        <item x="1183"/>
        <item x="1232"/>
        <item x="236"/>
        <item x="1094"/>
        <item x="669"/>
        <item x="942"/>
        <item x="157"/>
        <item x="1011"/>
        <item x="228"/>
        <item x="847"/>
        <item x="96"/>
        <item x="738"/>
        <item x="1552"/>
        <item x="1741"/>
        <item x="585"/>
        <item x="716"/>
        <item x="798"/>
        <item x="784"/>
        <item x="730"/>
        <item x="483"/>
        <item x="1556"/>
        <item x="226"/>
        <item x="910"/>
        <item x="476"/>
        <item x="246"/>
        <item x="1776"/>
        <item x="14"/>
        <item x="408"/>
        <item x="1754"/>
        <item x="454"/>
        <item x="1026"/>
        <item x="294"/>
        <item x="861"/>
        <item x="1303"/>
        <item x="253"/>
        <item x="1519"/>
        <item x="423"/>
        <item x="1027"/>
        <item x="142"/>
        <item x="1787"/>
        <item x="218"/>
        <item x="983"/>
        <item x="90"/>
        <item x="758"/>
        <item x="711"/>
        <item x="1433"/>
        <item x="1585"/>
        <item x="868"/>
        <item x="1562"/>
        <item x="680"/>
        <item x="908"/>
        <item x="1081"/>
        <item x="1678"/>
        <item x="424"/>
        <item x="1103"/>
        <item x="1297"/>
        <item x="435"/>
        <item x="1656"/>
        <item x="493"/>
        <item x="796"/>
        <item x="1675"/>
        <item x="781"/>
        <item x="616"/>
        <item x="40"/>
        <item x="380"/>
        <item x="1302"/>
        <item x="1316"/>
        <item x="1102"/>
        <item x="750"/>
        <item x="318"/>
        <item x="1000"/>
        <item x="31"/>
        <item x="788"/>
        <item x="291"/>
        <item x="1570"/>
        <item x="125"/>
        <item x="39"/>
        <item x="1198"/>
        <item x="471"/>
        <item x="1543"/>
        <item x="668"/>
        <item x="965"/>
        <item x="819"/>
        <item x="695"/>
        <item x="180"/>
        <item x="275"/>
        <item x="507"/>
        <item x="1283"/>
        <item x="520"/>
        <item x="1034"/>
        <item x="437"/>
        <item x="458"/>
        <item x="219"/>
        <item x="53"/>
        <item x="114"/>
        <item x="803"/>
        <item x="212"/>
        <item x="604"/>
        <item x="25"/>
        <item x="897"/>
        <item x="1194"/>
        <item x="240"/>
        <item x="546"/>
        <item x="987"/>
        <item x="1632"/>
        <item x="986"/>
        <item x="1751"/>
        <item x="873"/>
        <item x="612"/>
        <item x="301"/>
        <item x="1093"/>
        <item x="23"/>
        <item x="1598"/>
        <item x="653"/>
        <item x="396"/>
        <item x="820"/>
        <item x="242"/>
        <item x="1711"/>
        <item x="1243"/>
        <item x="1073"/>
        <item x="697"/>
        <item x="591"/>
        <item x="777"/>
        <item x="839"/>
        <item x="1031"/>
        <item x="867"/>
        <item x="772"/>
        <item x="270"/>
        <item x="165"/>
        <item x="1514"/>
        <item x="245"/>
        <item x="1571"/>
        <item x="1326"/>
        <item x="1707"/>
        <item x="296"/>
        <item x="1238"/>
        <item x="20"/>
        <item x="1742"/>
        <item x="179"/>
        <item x="1438"/>
        <item x="1641"/>
        <item x="615"/>
        <item x="320"/>
        <item x="970"/>
        <item x="1698"/>
        <item x="1472"/>
        <item x="510"/>
        <item x="1419"/>
        <item x="387"/>
        <item x="352"/>
        <item x="66"/>
        <item x="1416"/>
        <item x="1300"/>
        <item x="1041"/>
        <item x="976"/>
        <item x="551"/>
        <item x="1525"/>
        <item x="1564"/>
        <item x="1690"/>
        <item x="77"/>
        <item x="1740"/>
        <item x="759"/>
        <item x="1132"/>
        <item x="1113"/>
        <item x="1234"/>
        <item x="670"/>
        <item x="1417"/>
        <item x="354"/>
        <item x="1709"/>
        <item x="1032"/>
        <item x="1054"/>
        <item x="229"/>
        <item x="717"/>
        <item x="1185"/>
        <item x="739"/>
        <item x="145"/>
        <item x="64"/>
        <item x="271"/>
        <item x="1596"/>
        <item x="1298"/>
        <item x="67"/>
        <item x="1046"/>
        <item x="1279"/>
        <item x="631"/>
        <item x="834"/>
        <item x="628"/>
        <item x="1767"/>
        <item x="1004"/>
        <item x="633"/>
        <item x="771"/>
        <item x="1766"/>
        <item x="1177"/>
        <item x="876"/>
        <item x="1284"/>
        <item x="1762"/>
        <item x="1664"/>
        <item x="1517"/>
        <item x="1047"/>
        <item x="268"/>
        <item x="1466"/>
        <item x="449"/>
        <item x="338"/>
        <item x="1468"/>
        <item x="1708"/>
        <item x="306"/>
        <item x="654"/>
        <item x="346"/>
        <item x="1386"/>
        <item x="1364"/>
        <item x="1265"/>
        <item x="97"/>
        <item x="452"/>
        <item x="1425"/>
        <item x="1547"/>
        <item x="1075"/>
        <item x="1363"/>
        <item x="1398"/>
        <item x="341"/>
        <item x="1637"/>
        <item x="1629"/>
        <item x="1576"/>
        <item x="558"/>
        <item x="1603"/>
        <item x="1130"/>
        <item x="260"/>
        <item x="1625"/>
        <item x="400"/>
        <item x="1735"/>
        <item x="1260"/>
        <item x="30"/>
        <item x="1124"/>
        <item x="59"/>
        <item x="746"/>
        <item x="421"/>
        <item x="206"/>
        <item x="373"/>
        <item x="1592"/>
        <item x="410"/>
        <item x="481"/>
        <item x="1188"/>
        <item x="1341"/>
        <item x="580"/>
        <item x="1575"/>
        <item x="715"/>
        <item x="43"/>
        <item x="752"/>
        <item x="10"/>
        <item x="1236"/>
        <item x="566"/>
        <item x="417"/>
        <item x="392"/>
        <item x="921"/>
        <item x="233"/>
        <item x="714"/>
        <item x="857"/>
        <item x="258"/>
        <item x="853"/>
        <item x="1280"/>
        <item x="111"/>
        <item x="878"/>
        <item x="488"/>
        <item x="610"/>
        <item x="56"/>
        <item x="1579"/>
        <item x="1473"/>
        <item x="469"/>
        <item x="1277"/>
        <item x="1040"/>
        <item x="1783"/>
        <item x="811"/>
        <item x="644"/>
        <item x="559"/>
        <item x="794"/>
        <item x="1245"/>
        <item x="170"/>
        <item x="907"/>
        <item x="1502"/>
        <item x="1618"/>
        <item x="882"/>
        <item x="1348"/>
        <item x="1030"/>
        <item x="397"/>
        <item x="439"/>
        <item x="537"/>
        <item x="243"/>
        <item x="272"/>
        <item x="1250"/>
        <item x="1722"/>
        <item x="227"/>
        <item x="1661"/>
        <item x="1744"/>
        <item x="1621"/>
        <item x="1768"/>
        <item x="1718"/>
        <item x="1420"/>
        <item x="846"/>
        <item x="1024"/>
        <item x="1457"/>
        <item x="256"/>
        <item x="450"/>
        <item x="757"/>
        <item x="1480"/>
        <item x="78"/>
        <item x="1611"/>
        <item x="1361"/>
        <item x="1228"/>
        <item x="577"/>
        <item x="1715"/>
        <item x="1138"/>
        <item x="707"/>
        <item x="1241"/>
        <item x="948"/>
        <item x="1636"/>
        <item x="360"/>
        <item x="1172"/>
        <item x="1440"/>
        <item x="1491"/>
        <item x="960"/>
        <item x="336"/>
        <item x="916"/>
        <item x="1387"/>
        <item x="1791"/>
        <item x="1401"/>
        <item x="492"/>
        <item x="1247"/>
        <item x="52"/>
        <item x="1771"/>
        <item x="754"/>
        <item x="464"/>
        <item x="542"/>
        <item x="875"/>
        <item x="285"/>
        <item x="74"/>
        <item x="485"/>
        <item x="127"/>
        <item x="353"/>
        <item x="1153"/>
        <item x="543"/>
        <item x="312"/>
        <item x="915"/>
        <item x="1080"/>
        <item x="1449"/>
        <item x="190"/>
        <item x="1600"/>
        <item x="827"/>
        <item x="957"/>
        <item x="1077"/>
        <item x="496"/>
        <item x="104"/>
        <item x="593"/>
        <item x="1689"/>
        <item x="335"/>
        <item x="1463"/>
        <item x="1313"/>
        <item x="415"/>
        <item x="1125"/>
        <item x="513"/>
        <item x="1200"/>
        <item x="383"/>
        <item x="1020"/>
        <item x="1019"/>
        <item x="69"/>
        <item x="266"/>
        <item x="2"/>
        <item x="689"/>
        <item x="202"/>
        <item x="1223"/>
        <item x="1306"/>
        <item x="905"/>
        <item x="802"/>
        <item x="251"/>
        <item x="1524"/>
        <item x="775"/>
        <item x="863"/>
        <item x="220"/>
        <item x="1518"/>
        <item x="1137"/>
        <item x="1535"/>
        <item x="825"/>
        <item x="692"/>
        <item x="257"/>
        <item x="858"/>
        <item x="698"/>
        <item x="581"/>
        <item x="5"/>
        <item x="1122"/>
        <item x="1017"/>
        <item x="239"/>
        <item x="651"/>
        <item x="1014"/>
        <item x="38"/>
        <item x="1497"/>
        <item x="1225"/>
        <item x="529"/>
        <item x="1396"/>
        <item x="1242"/>
        <item x="1503"/>
        <item x="420"/>
        <item x="395"/>
        <item x="345"/>
        <item x="954"/>
        <item x="1560"/>
        <item x="1454"/>
        <item x="1737"/>
        <item x="310"/>
        <item x="1639"/>
        <item x="1608"/>
        <item x="848"/>
        <item x="703"/>
        <item x="609"/>
        <item x="1687"/>
        <item x="323"/>
        <item x="996"/>
        <item x="193"/>
        <item x="1269"/>
        <item x="1174"/>
        <item x="1666"/>
        <item x="1127"/>
        <item x="1087"/>
        <item x="1352"/>
        <item x="733"/>
        <item x="928"/>
        <item x="1166"/>
        <item x="871"/>
        <item x="509"/>
        <item x="1145"/>
        <item x="755"/>
        <item x="473"/>
        <item x="93"/>
        <item x="1076"/>
        <item x="901"/>
        <item x="475"/>
        <item x="649"/>
        <item x="931"/>
        <item x="1504"/>
        <item x="63"/>
        <item x="249"/>
        <item x="1289"/>
        <item x="289"/>
        <item x="1215"/>
        <item x="903"/>
        <item x="1150"/>
        <item x="205"/>
        <item x="966"/>
        <item x="1551"/>
        <item x="721"/>
        <item x="195"/>
        <item x="1498"/>
        <item x="61"/>
        <item x="1383"/>
        <item x="447"/>
        <item x="152"/>
        <item x="192"/>
        <item x="1465"/>
        <item x="295"/>
        <item x="1201"/>
        <item x="1759"/>
        <item x="1509"/>
        <item x="1534"/>
        <item x="872"/>
        <item x="1481"/>
        <item x="1274"/>
        <item x="532"/>
        <item x="1706"/>
        <item x="1203"/>
        <item x="933"/>
        <item x="779"/>
        <item x="497"/>
        <item x="1097"/>
        <item x="108"/>
        <item x="1540"/>
        <item x="309"/>
        <item x="944"/>
        <item x="843"/>
        <item x="1595"/>
        <item x="1736"/>
        <item x="156"/>
        <item x="1602"/>
        <item x="123"/>
        <item x="1230"/>
        <item x="994"/>
        <item x="526"/>
        <item x="1336"/>
        <item x="326"/>
        <item x="1397"/>
        <item x="1485"/>
        <item x="445"/>
        <item x="554"/>
        <item x="1500"/>
        <item x="1523"/>
        <item x="1407"/>
        <item x="618"/>
        <item x="1033"/>
        <item x="162"/>
        <item x="287"/>
        <item x="84"/>
        <item x="783"/>
        <item x="1526"/>
        <item x="1343"/>
        <item x="1342"/>
        <item x="723"/>
        <item x="1658"/>
        <item x="572"/>
        <item x="980"/>
        <item x="1350"/>
        <item x="634"/>
        <item x="1141"/>
        <item x="1441"/>
        <item x="560"/>
        <item x="1107"/>
        <item x="95"/>
        <item x="225"/>
        <item x="1545"/>
        <item x="378"/>
        <item x="17"/>
        <item x="925"/>
        <item x="88"/>
        <item x="1450"/>
        <item x="1624"/>
        <item x="555"/>
        <item x="1427"/>
        <item x="259"/>
        <item x="1072"/>
        <item x="329"/>
        <item x="1746"/>
        <item x="1373"/>
        <item x="887"/>
        <item x="1743"/>
        <item x="727"/>
        <item x="898"/>
        <item x="1275"/>
        <item x="501"/>
        <item x="356"/>
        <item x="1332"/>
        <item x="1152"/>
        <item x="1536"/>
        <item x="184"/>
        <item x="1101"/>
        <item x="174"/>
        <item x="1506"/>
        <item x="1712"/>
        <item x="1513"/>
        <item x="1572"/>
        <item x="1036"/>
        <item x="611"/>
        <item x="1252"/>
        <item x="73"/>
        <item x="632"/>
        <item x="255"/>
        <item x="374"/>
        <item x="619"/>
        <item x="1052"/>
        <item x="1410"/>
        <item x="761"/>
        <item x="161"/>
        <item x="1681"/>
        <item x="44"/>
        <item x="305"/>
        <item x="1577"/>
        <item x="1405"/>
        <item t="default"/>
      </items>
    </pivotField>
    <pivotField showAll="0"/>
    <pivotField showAll="0"/>
    <pivotField showAll="0"/>
    <pivotField showAll="0"/>
    <pivotField dataField="1" showAll="0">
      <items count="13">
        <item x="0"/>
        <item x="10"/>
        <item x="7"/>
        <item x="4"/>
        <item x="8"/>
        <item x="5"/>
        <item x="3"/>
        <item x="1"/>
        <item x="2"/>
        <item x="9"/>
        <item x="11"/>
        <item x="6"/>
        <item t="default"/>
      </items>
    </pivotField>
    <pivotField dataField="1" showAll="0">
      <items count="50">
        <item x="8"/>
        <item x="45"/>
        <item x="38"/>
        <item x="7"/>
        <item x="28"/>
        <item x="46"/>
        <item x="32"/>
        <item x="22"/>
        <item x="17"/>
        <item x="29"/>
        <item x="27"/>
        <item x="18"/>
        <item x="3"/>
        <item x="6"/>
        <item x="19"/>
        <item x="21"/>
        <item x="39"/>
        <item x="25"/>
        <item x="41"/>
        <item x="44"/>
        <item x="43"/>
        <item x="34"/>
        <item x="48"/>
        <item x="14"/>
        <item x="10"/>
        <item x="42"/>
        <item x="47"/>
        <item x="20"/>
        <item x="37"/>
        <item x="15"/>
        <item x="13"/>
        <item x="35"/>
        <item x="5"/>
        <item x="24"/>
        <item x="26"/>
        <item x="30"/>
        <item x="36"/>
        <item x="33"/>
        <item x="16"/>
        <item x="12"/>
        <item x="4"/>
        <item x="23"/>
        <item x="9"/>
        <item x="1"/>
        <item x="2"/>
        <item x="0"/>
        <item x="31"/>
        <item x="11"/>
        <item x="40"/>
        <item t="default"/>
      </items>
    </pivotField>
    <pivotField showAll="0"/>
    <pivotField axis="axisRow" showAll="0" measureFilter="1">
      <items count="816">
        <item x="189"/>
        <item x="535"/>
        <item x="298"/>
        <item x="176"/>
        <item x="777"/>
        <item x="762"/>
        <item x="343"/>
        <item x="470"/>
        <item x="170"/>
        <item x="800"/>
        <item x="485"/>
        <item x="25"/>
        <item x="522"/>
        <item x="584"/>
        <item x="182"/>
        <item x="349"/>
        <item x="350"/>
        <item x="729"/>
        <item x="669"/>
        <item x="734"/>
        <item x="202"/>
        <item x="582"/>
        <item x="446"/>
        <item x="794"/>
        <item x="321"/>
        <item x="769"/>
        <item x="656"/>
        <item x="156"/>
        <item x="804"/>
        <item x="320"/>
        <item x="389"/>
        <item x="512"/>
        <item x="506"/>
        <item x="681"/>
        <item x="452"/>
        <item x="9"/>
        <item x="660"/>
        <item x="323"/>
        <item x="665"/>
        <item x="761"/>
        <item x="124"/>
        <item x="440"/>
        <item x="807"/>
        <item x="473"/>
        <item x="3"/>
        <item x="272"/>
        <item x="20"/>
        <item x="505"/>
        <item x="416"/>
        <item x="367"/>
        <item x="287"/>
        <item x="35"/>
        <item x="799"/>
        <item x="382"/>
        <item x="337"/>
        <item x="326"/>
        <item x="771"/>
        <item x="96"/>
        <item x="373"/>
        <item x="163"/>
        <item x="91"/>
        <item x="466"/>
        <item x="458"/>
        <item x="183"/>
        <item x="140"/>
        <item x="322"/>
        <item x="605"/>
        <item x="741"/>
        <item x="171"/>
        <item x="375"/>
        <item x="418"/>
        <item x="255"/>
        <item x="801"/>
        <item x="228"/>
        <item x="733"/>
        <item x="701"/>
        <item x="749"/>
        <item x="230"/>
        <item x="48"/>
        <item x="751"/>
        <item x="555"/>
        <item x="712"/>
        <item x="208"/>
        <item x="620"/>
        <item x="101"/>
        <item x="366"/>
        <item x="689"/>
        <item x="362"/>
        <item x="296"/>
        <item x="86"/>
        <item x="142"/>
        <item x="657"/>
        <item x="808"/>
        <item x="609"/>
        <item x="193"/>
        <item x="403"/>
        <item x="104"/>
        <item x="706"/>
        <item x="574"/>
        <item x="747"/>
        <item x="14"/>
        <item x="7"/>
        <item x="514"/>
        <item x="454"/>
        <item x="145"/>
        <item x="519"/>
        <item x="256"/>
        <item x="27"/>
        <item x="261"/>
        <item x="166"/>
        <item x="402"/>
        <item x="436"/>
        <item x="291"/>
        <item x="787"/>
        <item x="743"/>
        <item x="752"/>
        <item x="703"/>
        <item x="534"/>
        <item x="90"/>
        <item x="334"/>
        <item x="391"/>
        <item x="431"/>
        <item x="634"/>
        <item x="598"/>
        <item x="151"/>
        <item x="607"/>
        <item x="636"/>
        <item x="453"/>
        <item x="100"/>
        <item x="718"/>
        <item x="392"/>
        <item x="585"/>
        <item x="217"/>
        <item x="231"/>
        <item x="257"/>
        <item x="776"/>
        <item x="310"/>
        <item x="314"/>
        <item x="423"/>
        <item x="348"/>
        <item x="557"/>
        <item x="42"/>
        <item x="677"/>
        <item x="591"/>
        <item x="465"/>
        <item x="811"/>
        <item x="218"/>
        <item x="289"/>
        <item x="541"/>
        <item x="661"/>
        <item x="164"/>
        <item x="194"/>
        <item x="405"/>
        <item x="248"/>
        <item x="300"/>
        <item x="439"/>
        <item x="242"/>
        <item x="57"/>
        <item x="521"/>
        <item x="740"/>
        <item x="714"/>
        <item x="449"/>
        <item x="684"/>
        <item x="791"/>
        <item x="408"/>
        <item x="302"/>
        <item x="448"/>
        <item x="338"/>
        <item x="332"/>
        <item x="545"/>
        <item x="490"/>
        <item x="746"/>
        <item x="477"/>
        <item x="766"/>
        <item x="565"/>
        <item x="523"/>
        <item x="539"/>
        <item x="237"/>
        <item x="707"/>
        <item x="693"/>
        <item x="233"/>
        <item x="687"/>
        <item x="191"/>
        <item x="207"/>
        <item x="468"/>
        <item x="679"/>
        <item x="415"/>
        <item x="705"/>
        <item x="77"/>
        <item x="173"/>
        <item x="49"/>
        <item x="383"/>
        <item x="680"/>
        <item x="645"/>
        <item x="659"/>
        <item x="388"/>
        <item x="493"/>
        <item x="780"/>
        <item x="460"/>
        <item x="223"/>
        <item x="311"/>
        <item x="597"/>
        <item x="177"/>
        <item x="447"/>
        <item x="240"/>
        <item x="715"/>
        <item x="409"/>
        <item x="280"/>
        <item x="643"/>
        <item x="623"/>
        <item x="221"/>
        <item x="327"/>
        <item x="186"/>
        <item x="114"/>
        <item x="249"/>
        <item x="118"/>
        <item x="664"/>
        <item x="756"/>
        <item x="646"/>
        <item x="417"/>
        <item x="136"/>
        <item x="724"/>
        <item x="132"/>
        <item x="760"/>
        <item x="241"/>
        <item x="64"/>
        <item x="427"/>
        <item x="195"/>
        <item x="538"/>
        <item x="471"/>
        <item x="196"/>
        <item x="742"/>
        <item x="719"/>
        <item x="558"/>
        <item x="308"/>
        <item x="5"/>
        <item x="543"/>
        <item x="116"/>
        <item x="225"/>
        <item x="428"/>
        <item x="198"/>
        <item x="277"/>
        <item x="784"/>
        <item x="451"/>
        <item x="510"/>
        <item x="215"/>
        <item x="652"/>
        <item x="357"/>
        <item x="112"/>
        <item x="72"/>
        <item x="361"/>
        <item x="691"/>
        <item x="29"/>
        <item x="380"/>
        <item x="34"/>
        <item x="146"/>
        <item x="180"/>
        <item x="58"/>
        <item x="484"/>
        <item x="805"/>
        <item x="586"/>
        <item x="496"/>
        <item x="285"/>
        <item x="711"/>
        <item x="781"/>
        <item x="500"/>
        <item x="279"/>
        <item x="435"/>
        <item x="123"/>
        <item x="290"/>
        <item x="127"/>
        <item x="560"/>
        <item x="572"/>
        <item x="150"/>
        <item x="1"/>
        <item x="102"/>
        <item x="219"/>
        <item x="542"/>
        <item x="340"/>
        <item x="51"/>
        <item x="354"/>
        <item x="782"/>
        <item x="663"/>
        <item x="564"/>
        <item x="117"/>
        <item x="264"/>
        <item x="393"/>
        <item x="341"/>
        <item x="708"/>
        <item x="4"/>
        <item x="456"/>
        <item x="593"/>
        <item x="508"/>
        <item x="267"/>
        <item x="331"/>
        <item x="433"/>
        <item x="352"/>
        <item x="185"/>
        <item x="698"/>
        <item x="779"/>
        <item x="526"/>
        <item x="721"/>
        <item x="789"/>
        <item x="197"/>
        <item x="61"/>
        <item x="305"/>
        <item x="481"/>
        <item x="459"/>
        <item x="273"/>
        <item x="723"/>
        <item x="376"/>
        <item x="434"/>
        <item x="76"/>
        <item x="616"/>
        <item x="639"/>
        <item x="379"/>
        <item x="229"/>
        <item x="602"/>
        <item x="774"/>
        <item x="630"/>
        <item x="596"/>
        <item x="397"/>
        <item x="363"/>
        <item x="731"/>
        <item x="563"/>
        <item x="494"/>
        <item x="479"/>
        <item x="775"/>
        <item x="252"/>
        <item x="345"/>
        <item x="676"/>
        <item x="56"/>
        <item x="359"/>
        <item x="226"/>
        <item x="577"/>
        <item x="175"/>
        <item x="134"/>
        <item x="548"/>
        <item x="97"/>
        <item x="159"/>
        <item x="716"/>
        <item x="160"/>
        <item x="88"/>
        <item x="309"/>
        <item x="806"/>
        <item x="725"/>
        <item x="121"/>
        <item x="369"/>
        <item x="126"/>
        <item x="600"/>
        <item x="612"/>
        <item x="169"/>
        <item x="152"/>
        <item x="527"/>
        <item x="190"/>
        <item x="404"/>
        <item x="79"/>
        <item x="26"/>
        <item x="528"/>
        <item x="413"/>
        <item x="502"/>
        <item x="144"/>
        <item x="377"/>
        <item x="699"/>
        <item x="222"/>
        <item x="260"/>
        <item x="153"/>
        <item x="360"/>
        <item x="590"/>
        <item x="11"/>
        <item x="487"/>
        <item x="786"/>
        <item x="304"/>
        <item x="95"/>
        <item x="89"/>
        <item x="87"/>
        <item x="613"/>
        <item x="158"/>
        <item x="529"/>
        <item x="754"/>
        <item x="346"/>
        <item x="772"/>
        <item x="406"/>
        <item x="181"/>
        <item x="407"/>
        <item x="59"/>
        <item x="536"/>
        <item x="313"/>
        <item x="374"/>
        <item x="531"/>
        <item x="595"/>
        <item x="713"/>
        <item x="268"/>
        <item x="736"/>
        <item x="318"/>
        <item x="251"/>
        <item x="455"/>
        <item x="793"/>
        <item x="398"/>
        <item x="12"/>
        <item x="770"/>
        <item x="212"/>
        <item x="717"/>
        <item x="232"/>
        <item x="148"/>
        <item x="259"/>
        <item x="390"/>
        <item x="601"/>
        <item x="270"/>
        <item x="312"/>
        <item x="614"/>
        <item x="424"/>
        <item x="282"/>
        <item x="342"/>
        <item x="265"/>
        <item x="650"/>
        <item x="429"/>
        <item x="410"/>
        <item x="201"/>
        <item x="709"/>
        <item x="475"/>
        <item x="301"/>
        <item x="28"/>
        <item x="339"/>
        <item x="802"/>
        <item x="688"/>
        <item x="549"/>
        <item x="94"/>
        <item x="384"/>
        <item x="419"/>
        <item x="284"/>
        <item x="395"/>
        <item x="421"/>
        <item x="653"/>
        <item x="562"/>
        <item x="178"/>
        <item x="246"/>
        <item x="213"/>
        <item x="30"/>
        <item x="551"/>
        <item x="204"/>
        <item x="244"/>
        <item x="814"/>
        <item x="81"/>
        <item x="757"/>
        <item x="147"/>
        <item x="763"/>
        <item x="579"/>
        <item x="411"/>
        <item x="128"/>
        <item x="113"/>
        <item x="726"/>
        <item x="482"/>
        <item x="517"/>
        <item x="476"/>
        <item x="174"/>
        <item x="735"/>
        <item x="610"/>
        <item x="498"/>
        <item x="573"/>
        <item x="532"/>
        <item x="662"/>
        <item x="554"/>
        <item x="37"/>
        <item x="442"/>
        <item x="32"/>
        <item x="188"/>
        <item x="286"/>
        <item x="184"/>
        <item x="606"/>
        <item x="200"/>
        <item x="666"/>
        <item x="157"/>
        <item x="93"/>
        <item x="85"/>
        <item x="372"/>
        <item x="503"/>
        <item x="618"/>
        <item x="599"/>
        <item x="732"/>
        <item x="115"/>
        <item x="489"/>
        <item x="790"/>
        <item x="329"/>
        <item x="625"/>
        <item x="245"/>
        <item x="671"/>
        <item x="488"/>
        <item x="617"/>
        <item x="674"/>
        <item x="764"/>
        <item x="262"/>
        <item x="796"/>
        <item x="422"/>
        <item x="224"/>
        <item x="783"/>
        <item x="333"/>
        <item x="730"/>
        <item x="700"/>
        <item x="720"/>
        <item x="78"/>
        <item x="635"/>
        <item x="745"/>
        <item x="540"/>
        <item x="622"/>
        <item x="70"/>
        <item x="637"/>
        <item x="641"/>
        <item x="750"/>
        <item x="187"/>
        <item x="192"/>
        <item x="358"/>
        <item x="364"/>
        <item x="797"/>
        <item x="303"/>
        <item x="603"/>
        <item x="18"/>
        <item x="263"/>
        <item x="21"/>
        <item x="533"/>
        <item x="17"/>
        <item x="580"/>
        <item x="141"/>
        <item x="69"/>
        <item x="683"/>
        <item x="401"/>
        <item x="437"/>
        <item x="214"/>
        <item x="809"/>
        <item x="425"/>
        <item x="133"/>
        <item x="668"/>
        <item x="414"/>
        <item x="571"/>
        <item x="738"/>
        <item x="518"/>
        <item x="744"/>
        <item x="210"/>
        <item x="199"/>
        <item x="651"/>
        <item x="206"/>
        <item x="275"/>
        <item x="295"/>
        <item x="611"/>
        <item x="583"/>
        <item x="92"/>
        <item x="438"/>
        <item x="462"/>
        <item x="457"/>
        <item x="675"/>
        <item x="722"/>
        <item x="355"/>
        <item x="276"/>
        <item x="727"/>
        <item x="108"/>
        <item x="546"/>
        <item x="356"/>
        <item x="23"/>
        <item x="569"/>
        <item x="568"/>
        <item x="654"/>
        <item x="631"/>
        <item x="139"/>
        <item x="385"/>
        <item x="234"/>
        <item x="55"/>
        <item x="15"/>
        <item x="412"/>
        <item x="315"/>
        <item x="371"/>
        <item x="106"/>
        <item x="642"/>
        <item x="507"/>
        <item x="813"/>
        <item x="47"/>
        <item x="670"/>
        <item x="71"/>
        <item x="45"/>
        <item x="673"/>
        <item x="211"/>
        <item x="702"/>
        <item x="778"/>
        <item x="678"/>
        <item x="297"/>
        <item x="258"/>
        <item x="119"/>
        <item x="75"/>
        <item x="399"/>
        <item x="167"/>
        <item x="161"/>
        <item x="658"/>
        <item x="504"/>
        <item x="615"/>
        <item x="396"/>
        <item x="478"/>
        <item x="165"/>
        <item x="619"/>
        <item x="626"/>
        <item x="109"/>
        <item x="103"/>
        <item x="143"/>
        <item x="566"/>
        <item x="694"/>
        <item x="293"/>
        <item x="54"/>
        <item x="135"/>
        <item x="52"/>
        <item x="530"/>
        <item x="130"/>
        <item x="162"/>
        <item x="483"/>
        <item x="578"/>
        <item x="68"/>
        <item x="292"/>
        <item x="216"/>
        <item x="351"/>
        <item x="570"/>
        <item x="640"/>
        <item x="695"/>
        <item x="98"/>
        <item x="31"/>
        <item x="758"/>
        <item x="274"/>
        <item x="105"/>
        <item x="690"/>
        <item x="271"/>
        <item x="209"/>
        <item x="632"/>
        <item x="441"/>
        <item x="628"/>
        <item x="467"/>
        <item x="149"/>
        <item x="474"/>
        <item x="495"/>
        <item x="288"/>
        <item x="686"/>
        <item x="122"/>
        <item x="515"/>
        <item x="227"/>
        <item x="443"/>
        <item x="138"/>
        <item x="53"/>
        <item x="111"/>
        <item x="319"/>
        <item x="294"/>
        <item x="608"/>
        <item x="353"/>
        <item x="499"/>
        <item x="330"/>
        <item x="463"/>
        <item x="486"/>
        <item x="50"/>
        <item x="561"/>
        <item x="525"/>
        <item x="450"/>
        <item x="365"/>
        <item x="511"/>
        <item x="803"/>
        <item x="430"/>
        <item x="710"/>
        <item x="559"/>
        <item x="283"/>
        <item x="317"/>
        <item x="137"/>
        <item x="238"/>
        <item x="589"/>
        <item x="368"/>
        <item x="604"/>
        <item x="62"/>
        <item x="516"/>
        <item x="38"/>
        <item x="347"/>
        <item x="336"/>
        <item x="46"/>
        <item x="469"/>
        <item x="299"/>
        <item x="524"/>
        <item x="461"/>
        <item x="627"/>
        <item x="444"/>
        <item x="378"/>
        <item x="179"/>
        <item x="759"/>
        <item x="696"/>
        <item x="13"/>
        <item x="83"/>
        <item x="168"/>
        <item x="307"/>
        <item x="785"/>
        <item x="325"/>
        <item x="335"/>
        <item x="697"/>
        <item x="544"/>
        <item x="728"/>
        <item x="44"/>
        <item x="692"/>
        <item x="420"/>
        <item x="243"/>
        <item x="547"/>
        <item x="472"/>
        <item x="704"/>
        <item x="236"/>
        <item x="633"/>
        <item x="253"/>
        <item x="39"/>
        <item x="647"/>
        <item x="19"/>
        <item x="2"/>
        <item x="753"/>
        <item x="129"/>
        <item x="99"/>
        <item x="43"/>
        <item x="581"/>
        <item x="324"/>
        <item x="33"/>
        <item x="812"/>
        <item x="370"/>
        <item x="513"/>
        <item x="497"/>
        <item x="386"/>
        <item x="172"/>
        <item x="73"/>
        <item x="16"/>
        <item x="587"/>
        <item x="501"/>
        <item x="328"/>
        <item x="576"/>
        <item x="682"/>
        <item x="755"/>
        <item x="266"/>
        <item x="205"/>
        <item x="381"/>
        <item x="748"/>
        <item x="798"/>
        <item x="685"/>
        <item x="520"/>
        <item x="667"/>
        <item x="432"/>
        <item x="588"/>
        <item x="575"/>
        <item x="40"/>
        <item x="792"/>
        <item x="765"/>
        <item x="624"/>
        <item x="107"/>
        <item x="281"/>
        <item x="621"/>
        <item x="672"/>
        <item x="80"/>
        <item x="810"/>
        <item x="400"/>
        <item x="125"/>
        <item x="648"/>
        <item x="0"/>
        <item x="63"/>
        <item x="737"/>
        <item x="394"/>
        <item x="254"/>
        <item x="768"/>
        <item x="82"/>
        <item x="552"/>
        <item x="306"/>
        <item x="387"/>
        <item x="644"/>
        <item x="480"/>
        <item x="41"/>
        <item x="269"/>
        <item x="65"/>
        <item x="155"/>
        <item x="492"/>
        <item x="556"/>
        <item x="767"/>
        <item x="60"/>
        <item x="567"/>
        <item x="592"/>
        <item x="22"/>
        <item x="84"/>
        <item x="739"/>
        <item x="36"/>
        <item x="464"/>
        <item x="509"/>
        <item x="537"/>
        <item x="66"/>
        <item x="131"/>
        <item x="120"/>
        <item x="74"/>
        <item x="649"/>
        <item x="445"/>
        <item x="795"/>
        <item x="67"/>
        <item x="655"/>
        <item x="344"/>
        <item x="773"/>
        <item x="8"/>
        <item x="491"/>
        <item x="24"/>
        <item x="110"/>
        <item x="220"/>
        <item x="426"/>
        <item x="154"/>
        <item x="629"/>
        <item x="250"/>
        <item x="6"/>
        <item x="594"/>
        <item x="278"/>
        <item x="788"/>
        <item x="203"/>
        <item x="235"/>
        <item x="239"/>
        <item x="553"/>
        <item x="247"/>
        <item x="10"/>
        <item x="550"/>
        <item x="316"/>
        <item x="638"/>
        <item t="default"/>
      </items>
    </pivotField>
    <pivotField showAll="0">
      <items count="6">
        <item x="1"/>
        <item x="2"/>
        <item x="3"/>
        <item x="0"/>
        <item x="4"/>
        <item t="default"/>
      </items>
    </pivotField>
    <pivotField showAll="0">
      <items count="43">
        <item x="9"/>
        <item x="27"/>
        <item x="10"/>
        <item x="26"/>
        <item x="5"/>
        <item x="29"/>
        <item x="11"/>
        <item x="21"/>
        <item x="33"/>
        <item x="35"/>
        <item x="7"/>
        <item x="1"/>
        <item x="0"/>
        <item x="3"/>
        <item x="41"/>
        <item x="24"/>
        <item x="13"/>
        <item x="16"/>
        <item x="6"/>
        <item x="40"/>
        <item x="19"/>
        <item x="12"/>
        <item x="34"/>
        <item x="22"/>
        <item x="18"/>
        <item x="20"/>
        <item x="28"/>
        <item x="17"/>
        <item x="31"/>
        <item x="32"/>
        <item x="36"/>
        <item x="14"/>
        <item x="23"/>
        <item x="15"/>
        <item x="25"/>
        <item x="4"/>
        <item x="38"/>
        <item x="2"/>
        <item x="39"/>
        <item x="30"/>
        <item x="8"/>
        <item x="37"/>
        <item t="default"/>
      </items>
    </pivotField>
    <pivotField showAll="0">
      <items count="6">
        <item x="2"/>
        <item x="3"/>
        <item x="4"/>
        <item x="1"/>
        <item x="0"/>
        <item t="default"/>
      </items>
    </pivotField>
  </pivotFields>
  <rowFields count="1">
    <field x="12"/>
  </rowFields>
  <rowItems count="11">
    <i>
      <x v="43"/>
    </i>
    <i>
      <x v="256"/>
    </i>
    <i>
      <x v="369"/>
    </i>
    <i>
      <x v="579"/>
    </i>
    <i>
      <x v="628"/>
    </i>
    <i>
      <x v="675"/>
    </i>
    <i>
      <x v="685"/>
    </i>
    <i>
      <x v="711"/>
    </i>
    <i>
      <x v="765"/>
    </i>
    <i>
      <x v="789"/>
    </i>
    <i t="grand">
      <x/>
    </i>
  </rowItems>
  <colFields count="1">
    <field x="-2"/>
  </colFields>
  <colItems count="2">
    <i>
      <x/>
    </i>
    <i i="1">
      <x v="1"/>
    </i>
  </colItems>
  <dataFields count="2">
    <dataField name="Sum of Response Time (hrs)" fld="9" baseField="0" baseItem="0"/>
    <dataField name="Sum of Resolution Time (hrs)" fld="10" baseField="0" baseItem="0"/>
  </dataField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DAB946-0CA5-4BC6-A584-B11C74D4BB3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B8" firstHeaderRow="1" firstDataRow="1" firstDataCol="1"/>
  <pivotFields count="16">
    <pivotField showAll="0"/>
    <pivotField numFmtId="47" showAll="0"/>
    <pivotField showAll="0"/>
    <pivotField showAll="0">
      <items count="5">
        <item x="2"/>
        <item x="3"/>
        <item x="1"/>
        <item x="0"/>
        <item t="default"/>
      </items>
    </pivotField>
    <pivotField dataField="1" showAll="0"/>
    <pivotField showAll="0"/>
    <pivotField showAll="0"/>
    <pivotField showAll="0"/>
    <pivotField axis="axisRow" showAll="0">
      <items count="6">
        <item x="0"/>
        <item x="4"/>
        <item x="2"/>
        <item x="3"/>
        <item x="1"/>
        <item t="default"/>
      </items>
    </pivotField>
    <pivotField showAll="0"/>
    <pivotField showAll="0"/>
    <pivotField showAll="0"/>
    <pivotField showAll="0"/>
    <pivotField showAll="0">
      <items count="6">
        <item x="1"/>
        <item x="2"/>
        <item x="3"/>
        <item x="0"/>
        <item x="4"/>
        <item t="default"/>
      </items>
    </pivotField>
    <pivotField showAll="0">
      <items count="43">
        <item x="9"/>
        <item x="27"/>
        <item x="10"/>
        <item x="26"/>
        <item x="5"/>
        <item x="29"/>
        <item x="11"/>
        <item x="21"/>
        <item x="33"/>
        <item x="35"/>
        <item x="7"/>
        <item x="1"/>
        <item x="0"/>
        <item x="3"/>
        <item x="41"/>
        <item x="24"/>
        <item x="13"/>
        <item x="16"/>
        <item x="6"/>
        <item x="40"/>
        <item x="19"/>
        <item x="12"/>
        <item x="34"/>
        <item x="22"/>
        <item x="18"/>
        <item x="20"/>
        <item x="28"/>
        <item x="17"/>
        <item x="31"/>
        <item x="32"/>
        <item x="36"/>
        <item x="14"/>
        <item x="23"/>
        <item x="15"/>
        <item x="25"/>
        <item x="4"/>
        <item x="38"/>
        <item x="2"/>
        <item x="39"/>
        <item x="30"/>
        <item x="8"/>
        <item x="37"/>
        <item t="default"/>
      </items>
    </pivotField>
    <pivotField showAll="0">
      <items count="6">
        <item x="2"/>
        <item x="3"/>
        <item x="4"/>
        <item x="1"/>
        <item x="0"/>
        <item t="default"/>
      </items>
    </pivotField>
  </pivotFields>
  <rowFields count="1">
    <field x="8"/>
  </rowFields>
  <rowItems count="6">
    <i>
      <x/>
    </i>
    <i>
      <x v="1"/>
    </i>
    <i>
      <x v="2"/>
    </i>
    <i>
      <x v="3"/>
    </i>
    <i>
      <x v="4"/>
    </i>
    <i t="grand">
      <x/>
    </i>
  </rowItems>
  <colItems count="1">
    <i/>
  </colItems>
  <dataFields count="1">
    <dataField name="Count of Customer I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B6FD9F-DBC2-4431-8C09-B4D58AD4AC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6:B105" firstHeaderRow="1" firstDataRow="1" firstDataCol="1"/>
  <pivotFields count="16">
    <pivotField showAll="0">
      <items count="2001">
        <item x="144"/>
        <item x="561"/>
        <item x="212"/>
        <item x="110"/>
        <item x="549"/>
        <item x="1486"/>
        <item x="180"/>
        <item x="184"/>
        <item x="1258"/>
        <item x="1897"/>
        <item x="290"/>
        <item x="1942"/>
        <item x="1330"/>
        <item x="733"/>
        <item x="1073"/>
        <item x="717"/>
        <item x="101"/>
        <item x="1981"/>
        <item x="921"/>
        <item x="645"/>
        <item x="1447"/>
        <item x="524"/>
        <item x="980"/>
        <item x="1829"/>
        <item x="1351"/>
        <item x="253"/>
        <item x="1785"/>
        <item x="556"/>
        <item x="628"/>
        <item x="277"/>
        <item x="1970"/>
        <item x="1553"/>
        <item x="341"/>
        <item x="1388"/>
        <item x="554"/>
        <item x="1120"/>
        <item x="1042"/>
        <item x="248"/>
        <item x="883"/>
        <item x="1673"/>
        <item x="1525"/>
        <item x="1817"/>
        <item x="1894"/>
        <item x="455"/>
        <item x="1877"/>
        <item x="903"/>
        <item x="1661"/>
        <item x="1148"/>
        <item x="1166"/>
        <item x="461"/>
        <item x="1443"/>
        <item x="1012"/>
        <item x="665"/>
        <item x="800"/>
        <item x="78"/>
        <item x="1348"/>
        <item x="1810"/>
        <item x="1496"/>
        <item x="1275"/>
        <item x="316"/>
        <item x="22"/>
        <item x="943"/>
        <item x="1690"/>
        <item x="17"/>
        <item x="1527"/>
        <item x="33"/>
        <item x="563"/>
        <item x="1823"/>
        <item x="535"/>
        <item x="979"/>
        <item x="1380"/>
        <item x="1457"/>
        <item x="1745"/>
        <item x="1307"/>
        <item x="327"/>
        <item x="1136"/>
        <item x="397"/>
        <item x="1911"/>
        <item x="1611"/>
        <item x="1541"/>
        <item x="398"/>
        <item x="1657"/>
        <item x="583"/>
        <item x="1065"/>
        <item x="1640"/>
        <item x="821"/>
        <item x="730"/>
        <item x="1815"/>
        <item x="1103"/>
        <item x="36"/>
        <item x="1780"/>
        <item x="372"/>
        <item x="595"/>
        <item x="1917"/>
        <item x="84"/>
        <item x="1643"/>
        <item x="1422"/>
        <item x="581"/>
        <item x="1217"/>
        <item x="90"/>
        <item x="1076"/>
        <item x="742"/>
        <item x="1150"/>
        <item x="834"/>
        <item x="1539"/>
        <item x="1292"/>
        <item x="426"/>
        <item x="394"/>
        <item x="930"/>
        <item x="1955"/>
        <item x="1786"/>
        <item x="1659"/>
        <item x="1446"/>
        <item x="564"/>
        <item x="1016"/>
        <item x="49"/>
        <item x="1017"/>
        <item x="299"/>
        <item x="1349"/>
        <item x="792"/>
        <item x="1448"/>
        <item x="1727"/>
        <item x="1724"/>
        <item x="513"/>
        <item x="546"/>
        <item x="935"/>
        <item x="1733"/>
        <item x="1039"/>
        <item x="79"/>
        <item x="1161"/>
        <item x="137"/>
        <item x="1064"/>
        <item x="706"/>
        <item x="1082"/>
        <item x="656"/>
        <item x="1070"/>
        <item x="865"/>
        <item x="1595"/>
        <item x="1900"/>
        <item x="1910"/>
        <item x="747"/>
        <item x="98"/>
        <item x="1277"/>
        <item x="280"/>
        <item x="951"/>
        <item x="966"/>
        <item x="813"/>
        <item x="539"/>
        <item x="1567"/>
        <item x="663"/>
        <item x="1747"/>
        <item x="340"/>
        <item x="757"/>
        <item x="1929"/>
        <item x="1256"/>
        <item x="1186"/>
        <item x="1355"/>
        <item x="68"/>
        <item x="1612"/>
        <item x="235"/>
        <item x="787"/>
        <item x="1356"/>
        <item x="245"/>
        <item x="599"/>
        <item x="588"/>
        <item x="260"/>
        <item x="1207"/>
        <item x="1401"/>
        <item x="1723"/>
        <item x="608"/>
        <item x="1524"/>
        <item x="1088"/>
        <item x="1334"/>
        <item x="1364"/>
        <item x="1345"/>
        <item x="1645"/>
        <item x="99"/>
        <item x="557"/>
        <item x="1555"/>
        <item x="1385"/>
        <item x="1299"/>
        <item x="1024"/>
        <item x="1367"/>
        <item x="217"/>
        <item x="1193"/>
        <item x="97"/>
        <item x="817"/>
        <item x="1801"/>
        <item x="1432"/>
        <item x="51"/>
        <item x="106"/>
        <item x="1061"/>
        <item x="727"/>
        <item x="1839"/>
        <item x="1159"/>
        <item x="1421"/>
        <item x="225"/>
        <item x="1526"/>
        <item x="1638"/>
        <item x="917"/>
        <item x="606"/>
        <item x="353"/>
        <item x="1856"/>
        <item x="770"/>
        <item x="165"/>
        <item x="756"/>
        <item x="844"/>
        <item x="465"/>
        <item x="548"/>
        <item x="60"/>
        <item x="1225"/>
        <item x="1428"/>
        <item x="436"/>
        <item x="870"/>
        <item x="1963"/>
        <item x="1366"/>
        <item x="1187"/>
        <item x="178"/>
        <item x="626"/>
        <item x="114"/>
        <item x="171"/>
        <item x="1242"/>
        <item x="1411"/>
        <item x="1262"/>
        <item x="849"/>
        <item x="632"/>
        <item x="307"/>
        <item x="836"/>
        <item x="1086"/>
        <item x="1436"/>
        <item x="1481"/>
        <item x="85"/>
        <item x="1755"/>
        <item x="1201"/>
        <item x="680"/>
        <item x="1191"/>
        <item x="388"/>
        <item x="42"/>
        <item x="1517"/>
        <item x="1869"/>
        <item x="759"/>
        <item x="1501"/>
        <item x="1031"/>
        <item x="59"/>
        <item x="1243"/>
        <item x="719"/>
        <item x="1913"/>
        <item x="1483"/>
        <item x="907"/>
        <item x="1803"/>
        <item x="773"/>
        <item x="1710"/>
        <item x="401"/>
        <item x="267"/>
        <item x="1415"/>
        <item x="318"/>
        <item x="1998"/>
        <item x="96"/>
        <item x="1463"/>
        <item x="1841"/>
        <item x="1602"/>
        <item x="243"/>
        <item x="1455"/>
        <item x="651"/>
        <item x="1905"/>
        <item x="1974"/>
        <item x="698"/>
        <item x="1134"/>
        <item x="960"/>
        <item x="1916"/>
        <item x="808"/>
        <item x="1096"/>
        <item x="794"/>
        <item x="459"/>
        <item x="974"/>
        <item x="371"/>
        <item x="1820"/>
        <item x="498"/>
        <item x="47"/>
        <item x="499"/>
        <item x="1857"/>
        <item x="247"/>
        <item x="1581"/>
        <item x="406"/>
        <item x="1438"/>
        <item x="1037"/>
        <item x="1994"/>
        <item x="1821"/>
        <item x="1218"/>
        <item x="1454"/>
        <item x="1352"/>
        <item x="441"/>
        <item x="690"/>
        <item x="1189"/>
        <item x="1907"/>
        <item x="457"/>
        <item x="199"/>
        <item x="1117"/>
        <item x="896"/>
        <item x="842"/>
        <item x="179"/>
        <item x="1575"/>
        <item x="893"/>
        <item x="367"/>
        <item x="1953"/>
        <item x="1228"/>
        <item x="1658"/>
        <item x="603"/>
        <item x="991"/>
        <item x="1812"/>
        <item x="325"/>
        <item x="1312"/>
        <item x="2"/>
        <item x="968"/>
        <item x="1518"/>
        <item x="94"/>
        <item x="1418"/>
        <item x="413"/>
        <item x="1261"/>
        <item x="981"/>
        <item x="944"/>
        <item x="252"/>
        <item x="1112"/>
        <item x="1949"/>
        <item x="284"/>
        <item x="1176"/>
        <item x="1507"/>
        <item x="886"/>
        <item x="1110"/>
        <item x="200"/>
        <item x="776"/>
        <item x="415"/>
        <item x="655"/>
        <item x="1078"/>
        <item x="510"/>
        <item x="1692"/>
        <item x="1281"/>
        <item x="1300"/>
        <item x="1044"/>
        <item x="326"/>
        <item x="1601"/>
        <item x="731"/>
        <item x="1221"/>
        <item x="1904"/>
        <item x="1251"/>
        <item x="795"/>
        <item x="1540"/>
        <item x="1791"/>
        <item x="915"/>
        <item x="1996"/>
        <item x="292"/>
        <item x="427"/>
        <item x="1060"/>
        <item x="669"/>
        <item x="701"/>
        <item x="1804"/>
        <item x="1551"/>
        <item x="151"/>
        <item x="128"/>
        <item x="1192"/>
        <item x="497"/>
        <item x="237"/>
        <item x="29"/>
        <item x="802"/>
        <item x="1976"/>
        <item x="806"/>
        <item x="617"/>
        <item x="1232"/>
        <item x="744"/>
        <item x="34"/>
        <item x="1603"/>
        <item x="1729"/>
        <item x="1229"/>
        <item x="464"/>
        <item x="649"/>
        <item x="700"/>
        <item x="1156"/>
        <item x="192"/>
        <item x="86"/>
        <item x="1858"/>
        <item x="1792"/>
        <item x="1758"/>
        <item x="657"/>
        <item x="1270"/>
        <item x="1046"/>
        <item x="1700"/>
        <item x="298"/>
        <item x="1267"/>
        <item x="1697"/>
        <item x="1220"/>
        <item x="244"/>
        <item x="558"/>
        <item x="1719"/>
        <item x="1393"/>
        <item x="146"/>
        <item x="904"/>
        <item x="605"/>
        <item x="1444"/>
        <item x="1484"/>
        <item x="1125"/>
        <item x="303"/>
        <item x="543"/>
        <item x="871"/>
        <item x="1932"/>
        <item x="1739"/>
        <item x="471"/>
        <item x="481"/>
        <item x="1027"/>
        <item x="1057"/>
        <item x="574"/>
        <item x="1547"/>
        <item x="396"/>
        <item x="363"/>
        <item x="1762"/>
        <item x="1497"/>
        <item x="1936"/>
        <item x="1306"/>
        <item x="18"/>
        <item x="1989"/>
        <item x="1902"/>
        <item x="862"/>
        <item x="269"/>
        <item x="1071"/>
        <item x="1253"/>
        <item x="782"/>
        <item x="838"/>
        <item x="1010"/>
        <item x="469"/>
        <item x="1409"/>
        <item x="1001"/>
        <item x="1624"/>
        <item x="785"/>
        <item x="572"/>
        <item x="1452"/>
        <item x="183"/>
        <item x="1323"/>
        <item x="725"/>
        <item x="330"/>
        <item x="273"/>
        <item x="875"/>
        <item x="959"/>
        <item x="1559"/>
        <item x="484"/>
        <item x="11"/>
        <item x="1927"/>
        <item x="990"/>
        <item x="1246"/>
        <item x="851"/>
        <item x="1041"/>
        <item x="866"/>
        <item x="1754"/>
        <item x="1286"/>
        <item x="879"/>
        <item x="197"/>
        <item x="175"/>
        <item x="1030"/>
        <item x="1694"/>
        <item x="825"/>
        <item x="1178"/>
        <item x="1649"/>
        <item x="228"/>
        <item x="517"/>
        <item x="1328"/>
        <item x="1818"/>
        <item x="1155"/>
        <item x="954"/>
        <item x="141"/>
        <item x="486"/>
        <item x="545"/>
        <item x="279"/>
        <item x="1761"/>
        <item x="784"/>
        <item x="442"/>
        <item x="1303"/>
        <item x="1578"/>
        <item x="1561"/>
        <item x="462"/>
        <item x="526"/>
        <item x="1058"/>
        <item x="1368"/>
        <item x="1503"/>
        <item x="840"/>
        <item x="1340"/>
        <item x="1018"/>
        <item x="1962"/>
        <item x="1430"/>
        <item x="50"/>
        <item x="952"/>
        <item x="1487"/>
        <item x="1122"/>
        <item x="1861"/>
        <item x="635"/>
        <item x="1285"/>
        <item x="654"/>
        <item x="266"/>
        <item x="1802"/>
        <item x="1795"/>
        <item x="762"/>
        <item x="1183"/>
        <item x="1850"/>
        <item x="667"/>
        <item x="1988"/>
        <item x="1538"/>
        <item x="678"/>
        <item x="309"/>
        <item x="1399"/>
        <item x="53"/>
        <item x="634"/>
        <item x="1882"/>
        <item x="1625"/>
        <item x="219"/>
        <item x="458"/>
        <item x="185"/>
        <item x="477"/>
        <item x="1278"/>
        <item x="7"/>
        <item x="1872"/>
        <item x="697"/>
        <item x="602"/>
        <item x="1172"/>
        <item x="1773"/>
        <item x="1164"/>
        <item x="348"/>
        <item x="1227"/>
        <item x="1985"/>
        <item x="1937"/>
        <item x="569"/>
        <item x="1866"/>
        <item x="685"/>
        <item x="1960"/>
        <item x="1173"/>
        <item x="1311"/>
        <item x="346"/>
        <item x="474"/>
        <item x="1028"/>
        <item x="1263"/>
        <item x="1749"/>
        <item x="1004"/>
        <item x="1860"/>
        <item x="827"/>
        <item x="1244"/>
        <item x="1565"/>
        <item x="746"/>
        <item x="437"/>
        <item x="1305"/>
        <item x="1705"/>
        <item x="425"/>
        <item x="864"/>
        <item x="1617"/>
        <item x="1269"/>
        <item x="679"/>
        <item x="1950"/>
        <item x="112"/>
        <item x="1952"/>
        <item x="147"/>
        <item x="1881"/>
        <item x="579"/>
        <item x="1208"/>
        <item x="1413"/>
        <item x="818"/>
        <item x="668"/>
        <item x="187"/>
        <item x="1973"/>
        <item x="1025"/>
        <item x="600"/>
        <item x="1543"/>
        <item x="1726"/>
        <item x="810"/>
        <item x="150"/>
        <item x="1600"/>
        <item x="939"/>
        <item x="450"/>
        <item x="1594"/>
        <item x="102"/>
        <item x="1248"/>
        <item x="1849"/>
        <item x="72"/>
        <item x="492"/>
        <item x="1465"/>
        <item x="1703"/>
        <item x="1032"/>
        <item x="1883"/>
        <item x="430"/>
        <item x="1909"/>
        <item x="45"/>
        <item x="216"/>
        <item x="978"/>
        <item x="1165"/>
        <item x="552"/>
        <item x="1075"/>
        <item x="1282"/>
        <item x="1014"/>
        <item x="1412"/>
        <item x="1290"/>
        <item x="765"/>
        <item x="728"/>
        <item x="938"/>
        <item x="953"/>
        <item x="1669"/>
        <item x="88"/>
        <item x="1216"/>
        <item x="1499"/>
        <item x="1635"/>
        <item x="993"/>
        <item x="832"/>
        <item x="1297"/>
        <item x="1954"/>
        <item x="1571"/>
        <item x="741"/>
        <item x="1984"/>
        <item x="423"/>
        <item x="1202"/>
        <item x="722"/>
        <item x="328"/>
        <item x="1206"/>
        <item x="1782"/>
        <item x="1196"/>
        <item x="1212"/>
        <item x="1536"/>
        <item x="1864"/>
        <item x="335"/>
        <item x="1490"/>
        <item x="739"/>
        <item x="1972"/>
        <item x="1704"/>
        <item x="370"/>
        <item x="40"/>
        <item x="206"/>
        <item x="1744"/>
        <item x="811"/>
        <item x="1957"/>
        <item x="1295"/>
        <item x="1844"/>
        <item x="845"/>
        <item x="403"/>
        <item x="362"/>
        <item x="1610"/>
        <item x="1977"/>
        <item x="551"/>
        <item x="1296"/>
        <item x="1967"/>
        <item x="589"/>
        <item x="1663"/>
        <item x="1613"/>
        <item x="814"/>
        <item x="857"/>
        <item x="1852"/>
        <item x="1343"/>
        <item x="515"/>
        <item x="1959"/>
        <item x="963"/>
        <item x="1946"/>
        <item x="1091"/>
        <item x="1978"/>
        <item x="1556"/>
        <item x="1185"/>
        <item x="495"/>
        <item x="81"/>
        <item x="182"/>
        <item x="559"/>
        <item x="703"/>
        <item x="1099"/>
        <item x="644"/>
        <item x="1728"/>
        <item x="1067"/>
        <item x="1999"/>
        <item x="584"/>
        <item x="1095"/>
        <item x="314"/>
        <item x="829"/>
        <item x="1174"/>
        <item x="1558"/>
        <item x="1084"/>
        <item x="1807"/>
        <item x="1813"/>
        <item x="1890"/>
        <item x="352"/>
        <item x="519"/>
        <item x="1968"/>
        <item x="163"/>
        <item x="1502"/>
        <item x="1736"/>
        <item x="516"/>
        <item x="10"/>
        <item x="528"/>
        <item x="1320"/>
        <item x="1119"/>
        <item x="648"/>
        <item x="789"/>
        <item x="1544"/>
        <item x="61"/>
        <item x="977"/>
        <item x="1265"/>
        <item x="1123"/>
        <item x="152"/>
        <item x="365"/>
        <item x="1288"/>
        <item x="1741"/>
        <item x="914"/>
        <item x="752"/>
        <item x="89"/>
        <item x="1521"/>
        <item x="117"/>
        <item x="1059"/>
        <item x="421"/>
        <item x="1158"/>
        <item x="359"/>
        <item x="529"/>
        <item x="27"/>
        <item x="1370"/>
        <item x="566"/>
        <item x="1132"/>
        <item x="1505"/>
        <item x="1205"/>
        <item x="1997"/>
        <item x="1051"/>
        <item x="1101"/>
        <item x="1799"/>
        <item x="500"/>
        <item x="1604"/>
        <item x="1374"/>
        <item x="37"/>
        <item x="940"/>
        <item x="475"/>
        <item x="1934"/>
        <item x="833"/>
        <item x="211"/>
        <item x="1691"/>
        <item x="271"/>
        <item x="132"/>
        <item x="158"/>
        <item x="256"/>
        <item x="154"/>
        <item x="1523"/>
        <item x="1830"/>
        <item x="46"/>
        <item x="310"/>
        <item x="448"/>
        <item x="1391"/>
        <item x="1068"/>
        <item x="1622"/>
        <item x="1742"/>
        <item x="1664"/>
        <item x="1034"/>
        <item x="639"/>
        <item x="1560"/>
        <item x="1396"/>
        <item x="479"/>
        <item x="1052"/>
        <item x="1629"/>
        <item x="1273"/>
        <item x="1087"/>
        <item x="233"/>
        <item x="512"/>
        <item x="1808"/>
        <item x="616"/>
        <item x="704"/>
        <item x="897"/>
        <item x="411"/>
        <item x="282"/>
        <item x="544"/>
        <item x="971"/>
        <item x="1100"/>
        <item x="913"/>
        <item x="793"/>
        <item x="1868"/>
        <item x="1458"/>
        <item x="1460"/>
        <item x="1783"/>
        <item x="1607"/>
        <item x="1322"/>
        <item x="1190"/>
        <item x="1333"/>
        <item x="109"/>
        <item x="400"/>
        <item x="753"/>
        <item x="1715"/>
        <item x="393"/>
        <item x="1763"/>
        <item x="1964"/>
        <item x="994"/>
        <item x="815"/>
        <item x="1639"/>
        <item x="1644"/>
        <item x="1198"/>
        <item x="1287"/>
        <item x="0"/>
        <item x="900"/>
        <item x="767"/>
        <item x="1321"/>
        <item x="1223"/>
        <item x="1023"/>
        <item x="1104"/>
        <item x="322"/>
        <item x="1636"/>
        <item x="291"/>
        <item x="873"/>
        <item x="732"/>
        <item x="345"/>
        <item x="242"/>
        <item x="381"/>
        <item x="587"/>
        <item x="541"/>
        <item x="855"/>
        <item x="1620"/>
        <item x="1853"/>
        <item x="1373"/>
        <item x="1901"/>
        <item x="969"/>
        <item x="191"/>
        <item x="414"/>
        <item x="1542"/>
        <item x="1035"/>
        <item x="1941"/>
        <item x="749"/>
        <item x="1485"/>
        <item x="989"/>
        <item x="1000"/>
        <item x="1589"/>
        <item x="336"/>
        <item x="901"/>
        <item x="947"/>
        <item x="955"/>
        <item x="313"/>
        <item x="71"/>
        <item x="1240"/>
        <item x="1395"/>
        <item x="375"/>
        <item x="189"/>
        <item x="1257"/>
        <item x="483"/>
        <item x="268"/>
        <item x="751"/>
        <item x="662"/>
        <item x="488"/>
        <item x="1945"/>
        <item x="1468"/>
        <item x="1414"/>
        <item x="1146"/>
        <item x="1384"/>
        <item x="1752"/>
        <item x="142"/>
        <item x="1022"/>
        <item x="724"/>
        <item x="983"/>
        <item x="598"/>
        <item x="1394"/>
        <item x="161"/>
        <item x="1769"/>
        <item x="1816"/>
        <item x="1470"/>
        <item x="220"/>
        <item x="1632"/>
        <item x="689"/>
        <item x="1283"/>
        <item x="1482"/>
        <item x="640"/>
        <item x="157"/>
        <item x="1933"/>
        <item x="1892"/>
        <item x="1531"/>
        <item x="1226"/>
        <item x="1353"/>
        <item x="1316"/>
        <item x="619"/>
        <item x="351"/>
        <item x="1707"/>
        <item x="738"/>
        <item x="1467"/>
        <item x="1775"/>
        <item x="880"/>
        <item x="1570"/>
        <item x="428"/>
        <item x="1284"/>
        <item x="779"/>
        <item x="1105"/>
        <item x="820"/>
        <item x="1390"/>
        <item x="976"/>
        <item x="100"/>
        <item x="1794"/>
        <item x="1066"/>
        <item x="1404"/>
        <item x="874"/>
        <item x="658"/>
        <item x="1770"/>
        <item x="1089"/>
        <item x="1961"/>
        <item x="1128"/>
        <item x="1347"/>
        <item x="1667"/>
        <item x="573"/>
        <item x="399"/>
        <item x="5"/>
        <item x="1062"/>
        <item x="373"/>
        <item x="1406"/>
        <item x="932"/>
        <item x="520"/>
        <item x="410"/>
        <item x="1924"/>
        <item x="408"/>
        <item x="1509"/>
        <item x="691"/>
        <item x="503"/>
        <item x="710"/>
        <item x="116"/>
        <item x="1247"/>
        <item x="1329"/>
        <item x="1666"/>
        <item x="254"/>
        <item x="1630"/>
        <item x="1279"/>
        <item x="1063"/>
        <item x="1464"/>
        <item x="1083"/>
        <item x="296"/>
        <item x="1577"/>
        <item x="75"/>
        <item x="1379"/>
        <item x="1209"/>
        <item x="664"/>
        <item x="349"/>
        <item x="1471"/>
        <item x="803"/>
        <item x="1143"/>
        <item x="1053"/>
        <item x="1433"/>
        <item x="65"/>
        <item x="1618"/>
        <item x="858"/>
        <item x="126"/>
        <item x="1094"/>
        <item x="1522"/>
        <item x="1975"/>
        <item x="709"/>
        <item x="538"/>
        <item x="1127"/>
        <item x="726"/>
        <item x="1546"/>
        <item x="1591"/>
        <item x="1722"/>
        <item x="1049"/>
        <item x="1491"/>
        <item x="629"/>
        <item x="1730"/>
        <item x="504"/>
        <item x="1641"/>
        <item x="1827"/>
        <item x="1294"/>
        <item x="460"/>
        <item x="1642"/>
        <item x="1363"/>
        <item x="1689"/>
        <item x="1993"/>
        <item x="1489"/>
        <item x="532"/>
        <item x="420"/>
        <item x="418"/>
        <item x="1653"/>
        <item x="1332"/>
        <item x="25"/>
        <item x="523"/>
        <item x="257"/>
        <item x="1074"/>
        <item x="347"/>
        <item x="1918"/>
        <item x="999"/>
        <item x="1"/>
        <item x="1737"/>
        <item x="1400"/>
        <item x="1888"/>
        <item x="1675"/>
        <item x="194"/>
        <item x="66"/>
        <item x="868"/>
        <item x="642"/>
        <item x="489"/>
        <item x="1582"/>
        <item x="1721"/>
        <item x="1698"/>
        <item x="1135"/>
        <item x="1219"/>
        <item x="202"/>
        <item x="1768"/>
        <item x="1326"/>
        <item x="577"/>
        <item x="525"/>
        <item x="908"/>
        <item x="331"/>
        <item x="317"/>
        <item x="950"/>
        <item x="1403"/>
        <item x="1548"/>
        <item x="1743"/>
        <item x="1751"/>
        <item x="675"/>
        <item x="1759"/>
        <item x="1472"/>
        <item x="674"/>
        <item x="771"/>
        <item x="1776"/>
        <item x="241"/>
        <item x="1774"/>
        <item x="222"/>
        <item x="1079"/>
        <item x="6"/>
        <item x="306"/>
        <item x="1615"/>
        <item x="1515"/>
        <item x="812"/>
        <item x="1837"/>
        <item x="1693"/>
        <item x="1863"/>
        <item x="1980"/>
        <item x="1015"/>
        <item x="1991"/>
        <item x="982"/>
        <item x="1862"/>
        <item x="887"/>
        <item x="169"/>
        <item x="487"/>
        <item x="190"/>
        <item x="294"/>
        <item x="1498"/>
        <item x="1141"/>
        <item x="153"/>
        <item x="692"/>
        <item x="227"/>
        <item x="933"/>
        <item x="456"/>
        <item x="1940"/>
        <item x="916"/>
        <item x="16"/>
        <item x="758"/>
        <item x="846"/>
        <item x="754"/>
        <item x="293"/>
        <item x="509"/>
        <item x="1019"/>
        <item x="1652"/>
        <item x="485"/>
        <item x="723"/>
        <item x="1512"/>
        <item x="996"/>
        <item x="1170"/>
        <item x="232"/>
        <item x="145"/>
        <item x="713"/>
        <item x="878"/>
        <item x="1746"/>
        <item x="1684"/>
        <item x="1674"/>
        <item x="1337"/>
        <item x="28"/>
        <item x="422"/>
        <item x="103"/>
        <item x="288"/>
        <item x="278"/>
        <item x="384"/>
        <item x="740"/>
        <item x="1647"/>
        <item x="788"/>
        <item x="824"/>
        <item x="1873"/>
        <item x="774"/>
        <item x="766"/>
        <item x="1757"/>
        <item x="898"/>
        <item x="1008"/>
        <item x="1449"/>
        <item x="261"/>
        <item x="156"/>
        <item x="889"/>
        <item x="449"/>
        <item x="1606"/>
        <item x="1140"/>
        <item x="1466"/>
        <item x="1357"/>
        <item x="91"/>
        <item x="1516"/>
        <item x="861"/>
        <item x="1314"/>
        <item x="1006"/>
        <item x="329"/>
        <item x="1200"/>
        <item x="1211"/>
        <item x="1806"/>
        <item x="1788"/>
        <item x="924"/>
        <item x="627"/>
        <item x="355"/>
        <item x="339"/>
        <item x="350"/>
        <item x="816"/>
        <item x="407"/>
        <item x="1234"/>
        <item x="1537"/>
        <item x="1574"/>
        <item x="1637"/>
        <item x="354"/>
        <item x="514"/>
        <item x="1599"/>
        <item x="295"/>
        <item x="534"/>
        <item x="129"/>
        <item x="321"/>
        <item x="1459"/>
        <item x="1346"/>
        <item x="312"/>
        <item x="946"/>
        <item x="1361"/>
        <item x="1871"/>
        <item x="20"/>
        <item x="1716"/>
        <item x="1451"/>
        <item x="604"/>
        <item x="1593"/>
        <item x="1050"/>
        <item x="1029"/>
        <item x="919"/>
        <item x="1833"/>
        <item x="1938"/>
        <item x="1375"/>
        <item x="301"/>
        <item x="174"/>
        <item x="333"/>
        <item x="1923"/>
        <item x="1124"/>
        <item x="476"/>
        <item x="360"/>
        <item x="270"/>
        <item x="1389"/>
        <item x="1580"/>
        <item x="1598"/>
        <item x="1319"/>
        <item x="1133"/>
        <item x="1787"/>
        <item x="234"/>
        <item x="1908"/>
        <item x="1513"/>
        <item x="1798"/>
        <item x="188"/>
        <item x="342"/>
        <item x="922"/>
        <item x="149"/>
        <item x="1874"/>
        <item x="1979"/>
        <item x="721"/>
        <item x="624"/>
        <item x="1250"/>
        <item x="1738"/>
        <item x="929"/>
        <item x="3"/>
        <item x="567"/>
        <item x="249"/>
        <item x="1930"/>
        <item x="891"/>
        <item x="1021"/>
        <item x="1080"/>
        <item x="777"/>
        <item x="1696"/>
        <item x="505"/>
        <item x="934"/>
        <item x="553"/>
        <item x="478"/>
        <item x="440"/>
        <item x="361"/>
        <item x="1828"/>
        <item x="1184"/>
        <item x="1252"/>
        <item x="1318"/>
        <item x="1495"/>
        <item x="1102"/>
        <item x="12"/>
        <item x="671"/>
        <item x="661"/>
        <item x="262"/>
        <item x="383"/>
        <item x="214"/>
        <item x="593"/>
        <item x="905"/>
        <item x="177"/>
        <item x="1519"/>
        <item x="1142"/>
        <item x="1903"/>
        <item x="859"/>
        <item x="231"/>
        <item x="1568"/>
        <item x="1995"/>
        <item x="594"/>
        <item x="702"/>
        <item x="835"/>
        <item x="1222"/>
        <item x="1145"/>
        <item x="181"/>
        <item x="881"/>
        <item x="585"/>
        <item x="830"/>
        <item x="502"/>
        <item x="1424"/>
        <item x="1718"/>
        <item x="576"/>
        <item x="941"/>
        <item x="718"/>
        <item x="1047"/>
        <item x="1826"/>
        <item x="1583"/>
        <item x="1310"/>
        <item x="1889"/>
        <item x="1147"/>
        <item x="997"/>
        <item x="380"/>
        <item x="761"/>
        <item x="705"/>
        <item x="1098"/>
        <item x="1437"/>
        <item x="1327"/>
        <item x="405"/>
        <item x="1983"/>
        <item x="1579"/>
        <item x="1152"/>
        <item x="958"/>
        <item x="1992"/>
        <item x="338"/>
        <item x="1734"/>
        <item x="1896"/>
        <item x="1231"/>
        <item x="57"/>
        <item x="1131"/>
        <item x="1681"/>
        <item x="285"/>
        <item x="1532"/>
        <item x="136"/>
        <item x="841"/>
        <item x="633"/>
        <item x="390"/>
        <item x="670"/>
        <item x="1317"/>
        <item x="1157"/>
        <item x="869"/>
        <item x="1510"/>
        <item x="1545"/>
        <item x="304"/>
        <item x="888"/>
        <item x="596"/>
        <item x="324"/>
        <item x="681"/>
        <item x="1475"/>
        <item x="872"/>
        <item x="31"/>
        <item x="948"/>
        <item x="358"/>
        <item x="113"/>
        <item x="683"/>
        <item x="58"/>
        <item x="1750"/>
        <item x="1534"/>
        <item x="1725"/>
        <item x="1731"/>
        <item x="1835"/>
        <item x="1434"/>
        <item x="1765"/>
        <item x="890"/>
        <item x="1203"/>
        <item x="1097"/>
        <item x="1350"/>
        <item x="323"/>
        <item x="570"/>
        <item x="949"/>
        <item x="1895"/>
        <item x="610"/>
        <item x="1197"/>
        <item x="1530"/>
        <item x="1315"/>
        <item x="1562"/>
        <item x="1665"/>
        <item x="1301"/>
        <item x="1748"/>
        <item x="837"/>
        <item x="582"/>
        <item x="118"/>
        <item x="550"/>
        <item x="894"/>
        <item x="1180"/>
        <item x="274"/>
        <item x="297"/>
        <item x="591"/>
        <item x="527"/>
        <item x="769"/>
        <item x="1832"/>
        <item x="1847"/>
        <item x="41"/>
        <item x="1709"/>
        <item x="1572"/>
        <item x="622"/>
        <item x="518"/>
        <item x="1623"/>
        <item x="1695"/>
        <item x="707"/>
        <item x="612"/>
        <item x="1272"/>
        <item x="737"/>
        <item x="224"/>
        <item x="1914"/>
        <item x="1504"/>
        <item x="1237"/>
        <item x="1325"/>
        <item x="1055"/>
        <item x="1836"/>
        <item x="1843"/>
        <item x="1740"/>
        <item x="13"/>
        <item x="155"/>
        <item x="1717"/>
        <item x="892"/>
        <item x="1708"/>
        <item x="1944"/>
        <item x="392"/>
        <item x="121"/>
        <item x="696"/>
        <item x="1885"/>
        <item x="1268"/>
        <item x="139"/>
        <item x="148"/>
        <item x="1855"/>
        <item x="1732"/>
        <item x="1926"/>
        <item x="1387"/>
        <item x="1111"/>
        <item x="984"/>
        <item x="1386"/>
        <item x="1382"/>
        <item x="1554"/>
        <item x="39"/>
        <item x="366"/>
        <item x="1529"/>
        <item x="1392"/>
        <item x="673"/>
        <item x="1336"/>
        <item x="198"/>
        <item x="650"/>
        <item x="134"/>
        <item x="590"/>
        <item x="491"/>
        <item x="987"/>
        <item x="1009"/>
        <item x="63"/>
        <item x="1605"/>
        <item x="1865"/>
        <item x="1552"/>
        <item x="676"/>
        <item x="992"/>
        <item x="1069"/>
        <item x="1106"/>
        <item x="1840"/>
        <item x="8"/>
        <item x="1291"/>
        <item x="743"/>
        <item x="764"/>
        <item x="1195"/>
        <item x="677"/>
        <item x="643"/>
        <item x="937"/>
        <item x="1139"/>
        <item x="609"/>
        <item x="1935"/>
        <item x="967"/>
        <item x="160"/>
        <item x="1397"/>
        <item x="1160"/>
        <item x="1563"/>
        <item x="1779"/>
        <item x="911"/>
        <item x="636"/>
        <item x="108"/>
        <item x="26"/>
        <item x="1614"/>
        <item x="1939"/>
        <item x="575"/>
        <item x="1215"/>
        <item x="289"/>
        <item x="385"/>
        <item x="562"/>
        <item x="1535"/>
        <item x="1508"/>
        <item x="496"/>
        <item x="672"/>
        <item x="143"/>
        <item x="404"/>
        <item x="652"/>
        <item x="445"/>
        <item x="1493"/>
        <item x="1473"/>
        <item x="1365"/>
        <item x="429"/>
        <item x="1344"/>
        <item x="1045"/>
        <item x="344"/>
        <item x="1676"/>
        <item x="1230"/>
        <item x="482"/>
        <item x="308"/>
        <item x="1410"/>
        <item x="839"/>
        <item x="73"/>
        <item x="682"/>
        <item x="1687"/>
        <item x="38"/>
        <item x="1626"/>
        <item x="1880"/>
        <item x="1478"/>
        <item x="14"/>
        <item x="1766"/>
        <item x="173"/>
        <item x="193"/>
        <item x="1338"/>
        <item x="1842"/>
        <item x="1271"/>
        <item x="115"/>
        <item x="1756"/>
        <item x="1549"/>
        <item x="1699"/>
        <item x="1149"/>
        <item x="1633"/>
        <item x="1194"/>
        <item x="805"/>
        <item x="1469"/>
        <item x="74"/>
        <item x="1822"/>
        <item x="646"/>
        <item x="659"/>
        <item x="1608"/>
        <item x="637"/>
        <item x="417"/>
        <item x="1825"/>
        <item x="1383"/>
        <item x="1990"/>
        <item x="1778"/>
        <item x="1596"/>
        <item x="931"/>
        <item x="480"/>
        <item x="1772"/>
        <item x="1922"/>
        <item x="957"/>
        <item x="209"/>
        <item x="1354"/>
        <item x="1986"/>
        <item x="1550"/>
        <item x="522"/>
        <item x="124"/>
        <item x="1701"/>
        <item x="424"/>
        <item x="276"/>
        <item x="1777"/>
        <item x="35"/>
        <item x="1656"/>
        <item x="736"/>
        <item x="592"/>
        <item x="850"/>
        <item x="1654"/>
        <item x="885"/>
        <item x="1302"/>
        <item x="1969"/>
        <item x="1586"/>
        <item x="1845"/>
        <item x="695"/>
        <item x="1899"/>
        <item x="1943"/>
        <item x="936"/>
        <item x="1956"/>
        <item x="240"/>
        <item x="1921"/>
        <item x="1683"/>
        <item x="1590"/>
        <item x="876"/>
        <item x="1488"/>
        <item x="1249"/>
        <item x="884"/>
        <item x="170"/>
        <item x="647"/>
        <item x="580"/>
        <item x="1492"/>
        <item x="4"/>
        <item x="1878"/>
        <item x="597"/>
        <item x="822"/>
        <item x="1056"/>
        <item x="409"/>
        <item x="138"/>
        <item x="77"/>
        <item x="311"/>
        <item x="906"/>
        <item x="1376"/>
        <item x="1592"/>
        <item x="368"/>
        <item x="32"/>
        <item x="1634"/>
        <item x="412"/>
        <item x="382"/>
        <item x="1324"/>
        <item x="712"/>
        <item x="275"/>
        <item x="972"/>
        <item x="1887"/>
        <item x="356"/>
        <item x="1276"/>
        <item x="621"/>
        <item x="530"/>
        <item x="159"/>
        <item x="446"/>
        <item x="1266"/>
        <item x="1528"/>
        <item x="1886"/>
        <item x="1425"/>
        <item x="778"/>
        <item x="542"/>
        <item x="1260"/>
        <item x="378"/>
        <item x="847"/>
        <item x="799"/>
        <item x="1371"/>
        <item x="961"/>
        <item x="62"/>
        <item x="1213"/>
        <item x="720"/>
        <item x="1054"/>
        <item x="1474"/>
        <item x="536"/>
        <item x="1616"/>
        <item x="1893"/>
        <item x="973"/>
        <item x="1564"/>
        <item x="745"/>
        <item x="867"/>
        <item x="1108"/>
        <item x="255"/>
        <item x="615"/>
        <item x="1814"/>
        <item x="1224"/>
        <item x="286"/>
        <item x="319"/>
        <item x="419"/>
        <item x="1671"/>
        <item x="826"/>
        <item x="95"/>
        <item x="956"/>
        <item x="468"/>
        <item x="369"/>
        <item x="1233"/>
        <item x="607"/>
        <item x="1085"/>
        <item x="1875"/>
        <item x="1313"/>
        <item x="1342"/>
        <item x="1419"/>
        <item x="246"/>
        <item x="343"/>
        <item x="195"/>
        <item x="1453"/>
        <item x="1848"/>
        <item x="357"/>
        <item x="734"/>
        <item x="912"/>
        <item x="854"/>
        <item x="376"/>
        <item x="1081"/>
        <item x="210"/>
        <item x="1800"/>
        <item x="1931"/>
        <item x="1144"/>
        <item x="537"/>
        <item x="1169"/>
        <item x="133"/>
        <item x="1628"/>
        <item x="1298"/>
        <item x="264"/>
        <item x="895"/>
        <item x="125"/>
        <item x="763"/>
        <item x="213"/>
        <item x="1500"/>
        <item x="750"/>
        <item x="786"/>
        <item x="82"/>
        <item x="970"/>
        <item x="1005"/>
        <item x="843"/>
        <item x="1587"/>
        <item x="64"/>
        <item x="1007"/>
        <item x="1870"/>
        <item x="1435"/>
        <item x="1154"/>
        <item x="1760"/>
        <item x="1685"/>
        <item x="1280"/>
        <item x="70"/>
        <item x="451"/>
        <item x="1011"/>
        <item x="1331"/>
        <item x="1651"/>
        <item x="804"/>
        <item x="1255"/>
        <item x="166"/>
        <item x="300"/>
        <item x="1679"/>
        <item x="416"/>
        <item x="1702"/>
        <item x="1597"/>
        <item x="1440"/>
        <item x="1114"/>
        <item x="1129"/>
        <item x="1431"/>
        <item x="988"/>
        <item x="783"/>
        <item x="1790"/>
        <item x="613"/>
        <item x="490"/>
        <item x="768"/>
        <item x="1672"/>
        <item x="641"/>
        <item x="1441"/>
        <item x="507"/>
        <item x="1048"/>
        <item x="1876"/>
        <item x="229"/>
        <item x="493"/>
        <item x="1494"/>
        <item x="1121"/>
        <item x="942"/>
        <item x="1912"/>
        <item x="715"/>
        <item x="1824"/>
        <item x="923"/>
        <item x="230"/>
        <item x="320"/>
        <item x="1245"/>
        <item x="1181"/>
        <item x="1846"/>
        <item x="205"/>
        <item x="1566"/>
        <item x="283"/>
        <item x="925"/>
        <item x="860"/>
        <item x="52"/>
        <item x="1781"/>
        <item x="1109"/>
        <item x="1362"/>
        <item x="1308"/>
        <item x="531"/>
        <item x="611"/>
        <item x="1838"/>
        <item x="533"/>
        <item x="831"/>
        <item x="1660"/>
        <item x="1584"/>
        <item x="1416"/>
        <item x="508"/>
        <item x="1377"/>
        <item x="1682"/>
        <item x="986"/>
        <item x="1919"/>
        <item x="1339"/>
        <item x="877"/>
        <item x="625"/>
        <item x="1360"/>
        <item x="251"/>
        <item x="1359"/>
        <item x="1171"/>
        <item x="24"/>
        <item x="207"/>
        <item x="1631"/>
        <item x="1805"/>
        <item x="1655"/>
        <item x="926"/>
        <item x="1456"/>
        <item x="1915"/>
        <item x="823"/>
        <item x="439"/>
        <item x="1520"/>
        <item x="540"/>
        <item x="1175"/>
        <item x="547"/>
        <item x="1137"/>
        <item x="337"/>
        <item x="454"/>
        <item x="1238"/>
        <item x="1168"/>
        <item x="30"/>
        <item x="1090"/>
        <item x="1426"/>
        <item x="1965"/>
        <item x="447"/>
        <item x="1461"/>
        <item x="15"/>
        <item x="1480"/>
        <item x="1151"/>
        <item x="466"/>
        <item x="1402"/>
        <item x="1982"/>
        <item x="1971"/>
        <item x="918"/>
        <item x="140"/>
        <item x="1947"/>
        <item x="568"/>
        <item x="1686"/>
        <item x="928"/>
        <item x="772"/>
        <item x="1167"/>
        <item x="1381"/>
        <item x="1627"/>
        <item x="1153"/>
        <item x="1038"/>
        <item x="1162"/>
        <item x="1928"/>
        <item x="54"/>
        <item x="272"/>
        <item x="105"/>
        <item x="164"/>
        <item x="995"/>
        <item x="801"/>
        <item x="775"/>
        <item x="578"/>
        <item x="23"/>
        <item x="1573"/>
        <item x="555"/>
        <item x="470"/>
        <item x="1789"/>
        <item x="1107"/>
        <item x="1680"/>
        <item x="1711"/>
        <item x="305"/>
        <item x="1506"/>
        <item x="123"/>
        <item x="1239"/>
        <item x="1179"/>
        <item x="69"/>
        <item x="302"/>
        <item x="334"/>
        <item x="287"/>
        <item x="1210"/>
        <item x="1906"/>
        <item x="186"/>
        <item x="852"/>
        <item x="93"/>
        <item x="1427"/>
        <item x="83"/>
        <item x="92"/>
        <item x="1796"/>
        <item x="1925"/>
        <item x="985"/>
        <item x="735"/>
        <item x="1576"/>
        <item x="1720"/>
        <item x="395"/>
        <item x="760"/>
        <item x="167"/>
        <item x="1753"/>
        <item x="902"/>
        <item x="962"/>
        <item x="1951"/>
        <item x="1093"/>
        <item x="120"/>
        <item x="1797"/>
        <item x="694"/>
        <item x="168"/>
        <item x="443"/>
        <item x="208"/>
        <item x="1948"/>
        <item x="1358"/>
        <item x="1442"/>
        <item x="1013"/>
        <item x="684"/>
        <item x="203"/>
        <item x="1177"/>
        <item x="975"/>
        <item x="1026"/>
        <item x="259"/>
        <item x="1398"/>
        <item x="377"/>
        <item x="693"/>
        <item x="172"/>
        <item x="1116"/>
        <item x="1621"/>
        <item x="1479"/>
        <item x="21"/>
        <item x="43"/>
        <item x="1650"/>
        <item x="1274"/>
        <item x="1236"/>
        <item x="1714"/>
        <item x="111"/>
        <item x="848"/>
        <item x="1884"/>
        <item x="998"/>
        <item x="1569"/>
        <item x="1879"/>
        <item x="218"/>
        <item x="819"/>
        <item x="1115"/>
        <item x="265"/>
        <item x="1341"/>
        <item x="1113"/>
        <item x="1476"/>
        <item x="1423"/>
        <item x="780"/>
        <item x="863"/>
        <item x="80"/>
        <item x="435"/>
        <item x="945"/>
        <item x="1199"/>
        <item x="1405"/>
        <item x="135"/>
        <item x="452"/>
        <item x="1378"/>
        <item x="1588"/>
        <item x="638"/>
        <item x="238"/>
        <item x="379"/>
        <item x="711"/>
        <item x="631"/>
        <item x="432"/>
        <item x="1304"/>
        <item x="660"/>
        <item x="76"/>
        <item x="1235"/>
        <item x="1712"/>
        <item x="1072"/>
        <item x="402"/>
        <item x="1033"/>
        <item x="236"/>
        <item x="965"/>
        <item x="250"/>
        <item x="332"/>
        <item x="315"/>
        <item x="9"/>
        <item x="1130"/>
        <item x="281"/>
        <item x="1793"/>
        <item x="1408"/>
        <item x="463"/>
        <item x="601"/>
        <item x="1713"/>
        <item x="201"/>
        <item x="1646"/>
        <item x="1688"/>
        <item x="1784"/>
        <item x="630"/>
        <item x="453"/>
        <item x="1619"/>
        <item x="1668"/>
        <item x="964"/>
        <item x="131"/>
        <item x="1867"/>
        <item x="1309"/>
        <item x="809"/>
        <item x="1126"/>
        <item x="162"/>
        <item x="122"/>
        <item x="714"/>
        <item x="1188"/>
        <item x="204"/>
        <item x="1420"/>
        <item x="1214"/>
        <item x="790"/>
        <item x="438"/>
        <item x="1987"/>
        <item x="791"/>
        <item x="688"/>
        <item x="130"/>
        <item x="1735"/>
        <item x="716"/>
        <item x="196"/>
        <item x="1020"/>
        <item x="927"/>
        <item x="1609"/>
        <item x="434"/>
        <item x="1764"/>
        <item x="239"/>
        <item x="586"/>
        <item x="1511"/>
        <item x="686"/>
        <item x="1335"/>
        <item x="48"/>
        <item x="1369"/>
        <item x="1670"/>
        <item x="1662"/>
        <item x="1819"/>
        <item x="19"/>
        <item x="472"/>
        <item x="620"/>
        <item x="1462"/>
        <item x="501"/>
        <item x="560"/>
        <item x="797"/>
        <item x="494"/>
        <item x="729"/>
        <item x="856"/>
        <item x="1677"/>
        <item x="1040"/>
        <item x="1514"/>
        <item x="1445"/>
        <item x="1854"/>
        <item x="1077"/>
        <item x="748"/>
        <item x="882"/>
        <item x="67"/>
        <item x="1966"/>
        <item x="511"/>
        <item x="653"/>
        <item x="1477"/>
        <item x="1958"/>
        <item x="223"/>
        <item x="1002"/>
        <item x="364"/>
        <item x="1859"/>
        <item x="263"/>
        <item x="807"/>
        <item x="1706"/>
        <item x="389"/>
        <item x="226"/>
        <item x="127"/>
        <item x="666"/>
        <item x="1450"/>
        <item x="1264"/>
        <item x="1259"/>
        <item x="258"/>
        <item x="1289"/>
        <item x="473"/>
        <item x="708"/>
        <item x="1407"/>
        <item x="909"/>
        <item x="1767"/>
        <item x="571"/>
        <item x="506"/>
        <item x="1372"/>
        <item x="798"/>
        <item x="828"/>
        <item x="1138"/>
        <item x="614"/>
        <item x="1163"/>
        <item x="853"/>
        <item x="1417"/>
        <item x="1118"/>
        <item x="386"/>
        <item x="521"/>
        <item x="781"/>
        <item x="467"/>
        <item x="920"/>
        <item x="1834"/>
        <item x="374"/>
        <item x="565"/>
        <item x="623"/>
        <item x="1429"/>
        <item x="433"/>
        <item x="699"/>
        <item x="1648"/>
        <item x="899"/>
        <item x="1254"/>
        <item x="1898"/>
        <item x="618"/>
        <item x="431"/>
        <item x="55"/>
        <item x="1241"/>
        <item x="444"/>
        <item x="1204"/>
        <item x="1092"/>
        <item x="1182"/>
        <item x="1003"/>
        <item x="1771"/>
        <item x="221"/>
        <item x="1585"/>
        <item x="104"/>
        <item x="119"/>
        <item x="391"/>
        <item x="755"/>
        <item x="1811"/>
        <item x="1557"/>
        <item x="1891"/>
        <item x="1851"/>
        <item x="387"/>
        <item x="56"/>
        <item x="215"/>
        <item x="1831"/>
        <item x="1920"/>
        <item x="687"/>
        <item x="1809"/>
        <item x="1678"/>
        <item x="1533"/>
        <item x="796"/>
        <item x="1293"/>
        <item x="910"/>
        <item x="176"/>
        <item x="44"/>
        <item x="1439"/>
        <item x="107"/>
        <item x="87"/>
        <item x="1036"/>
        <item x="1043"/>
        <item t="default"/>
      </items>
    </pivotField>
    <pivotField numFmtId="47" showAll="0">
      <items count="2">
        <item x="0"/>
        <item t="default"/>
      </items>
    </pivotField>
    <pivotField showAll="0"/>
    <pivotField showAll="0">
      <items count="5">
        <item x="2"/>
        <item x="3"/>
        <item x="1"/>
        <item x="0"/>
        <item t="default"/>
      </items>
    </pivotField>
    <pivotField showAll="0">
      <items count="1794">
        <item x="1323"/>
        <item x="561"/>
        <item x="1108"/>
        <item x="1324"/>
        <item x="947"/>
        <item x="621"/>
        <item x="386"/>
        <item x="762"/>
        <item x="155"/>
        <item x="1462"/>
        <item x="81"/>
        <item x="1415"/>
        <item x="1104"/>
        <item x="324"/>
        <item x="1226"/>
        <item x="50"/>
        <item x="363"/>
        <item x="21"/>
        <item x="1669"/>
        <item x="1413"/>
        <item x="1747"/>
        <item x="124"/>
        <item x="1475"/>
        <item x="1720"/>
        <item x="502"/>
        <item x="823"/>
        <item x="442"/>
        <item x="885"/>
        <item x="1626"/>
        <item x="1216"/>
        <item x="568"/>
        <item x="1688"/>
        <item x="115"/>
        <item x="845"/>
        <item x="765"/>
        <item x="639"/>
        <item x="927"/>
        <item x="208"/>
        <item x="821"/>
        <item x="116"/>
        <item x="789"/>
        <item x="1021"/>
        <item x="791"/>
        <item x="748"/>
        <item x="1168"/>
        <item x="472"/>
        <item x="804"/>
        <item x="1451"/>
        <item x="945"/>
        <item x="455"/>
        <item x="1662"/>
        <item x="1452"/>
        <item x="330"/>
        <item x="751"/>
        <item x="235"/>
        <item x="1739"/>
        <item x="951"/>
        <item x="151"/>
        <item x="850"/>
        <item x="1461"/>
        <item x="313"/>
        <item x="753"/>
        <item x="1655"/>
        <item x="1009"/>
        <item x="1186"/>
        <item x="1006"/>
        <item x="1757"/>
        <item x="617"/>
        <item x="949"/>
        <item x="1745"/>
        <item x="1761"/>
        <item x="133"/>
        <item x="1409"/>
        <item x="1537"/>
        <item x="418"/>
        <item x="893"/>
        <item x="1635"/>
        <item x="102"/>
        <item x="630"/>
        <item x="1725"/>
        <item x="579"/>
        <item x="705"/>
        <item x="1458"/>
        <item x="1163"/>
        <item x="629"/>
        <item x="210"/>
        <item x="1515"/>
        <item x="1561"/>
        <item x="1051"/>
        <item x="745"/>
        <item x="978"/>
        <item x="1439"/>
        <item x="18"/>
        <item x="797"/>
        <item x="1206"/>
        <item x="605"/>
        <item x="1214"/>
        <item x="1730"/>
        <item x="91"/>
        <item x="1143"/>
        <item x="222"/>
        <item x="1035"/>
        <item x="728"/>
        <item x="221"/>
        <item x="883"/>
        <item x="122"/>
        <item x="293"/>
        <item x="1282"/>
        <item x="1760"/>
        <item x="1772"/>
        <item x="1320"/>
        <item x="1559"/>
        <item x="699"/>
        <item x="998"/>
        <item x="1770"/>
        <item x="774"/>
        <item x="538"/>
        <item x="1627"/>
        <item x="136"/>
        <item x="1370"/>
        <item x="416"/>
        <item x="375"/>
        <item x="1110"/>
        <item x="1244"/>
        <item x="541"/>
        <item x="564"/>
        <item x="1307"/>
        <item x="1065"/>
        <item x="655"/>
        <item x="1053"/>
        <item x="973"/>
        <item x="1205"/>
        <item x="587"/>
        <item x="1442"/>
        <item x="83"/>
        <item x="1615"/>
        <item x="1430"/>
        <item x="870"/>
        <item x="343"/>
        <item x="663"/>
        <item x="1184"/>
        <item x="531"/>
        <item x="498"/>
        <item x="490"/>
        <item x="436"/>
        <item x="1288"/>
        <item x="969"/>
        <item x="1695"/>
        <item x="694"/>
        <item x="806"/>
        <item x="1028"/>
        <item x="1530"/>
        <item x="1180"/>
        <item x="792"/>
        <item x="1494"/>
        <item x="1338"/>
        <item x="332"/>
        <item x="1667"/>
        <item x="979"/>
        <item x="1060"/>
        <item x="406"/>
        <item x="118"/>
        <item x="584"/>
        <item x="1464"/>
        <item x="484"/>
        <item x="308"/>
        <item x="359"/>
        <item x="288"/>
        <item x="167"/>
        <item x="992"/>
        <item x="1369"/>
        <item x="732"/>
        <item x="382"/>
        <item x="1435"/>
        <item x="1538"/>
        <item x="608"/>
        <item x="1287"/>
        <item x="1048"/>
        <item x="431"/>
        <item x="57"/>
        <item x="1340"/>
        <item x="1749"/>
        <item x="1059"/>
        <item x="1162"/>
        <item x="1569"/>
        <item x="89"/>
        <item x="1136"/>
        <item x="1642"/>
        <item x="109"/>
        <item x="1001"/>
        <item x="982"/>
        <item x="1325"/>
        <item x="1109"/>
        <item x="393"/>
        <item x="317"/>
        <item x="1120"/>
        <item x="1733"/>
        <item x="244"/>
        <item x="824"/>
        <item x="486"/>
        <item x="1248"/>
        <item x="837"/>
        <item x="304"/>
        <item x="394"/>
        <item x="684"/>
        <item x="223"/>
        <item x="1045"/>
        <item x="1281"/>
        <item x="1581"/>
        <item x="553"/>
        <item x="290"/>
        <item x="712"/>
        <item x="149"/>
        <item x="398"/>
        <item x="204"/>
        <item x="443"/>
        <item x="153"/>
        <item x="889"/>
        <item x="760"/>
        <item x="173"/>
        <item x="98"/>
        <item x="137"/>
        <item x="1388"/>
        <item x="1496"/>
        <item x="1322"/>
        <item x="426"/>
        <item x="904"/>
        <item x="1149"/>
        <item x="807"/>
        <item x="826"/>
        <item x="602"/>
        <item x="282"/>
        <item x="1418"/>
        <item x="1140"/>
        <item x="1358"/>
        <item x="297"/>
        <item x="1251"/>
        <item x="182"/>
        <item x="467"/>
        <item x="1748"/>
        <item x="891"/>
        <item x="191"/>
        <item x="82"/>
        <item x="1178"/>
        <item x="401"/>
        <item x="412"/>
        <item x="734"/>
        <item x="1694"/>
        <item x="215"/>
        <item x="1018"/>
        <item x="1721"/>
        <item x="1431"/>
        <item x="150"/>
        <item x="1682"/>
        <item x="1589"/>
        <item x="1634"/>
        <item x="217"/>
        <item x="985"/>
        <item x="1308"/>
        <item x="1374"/>
        <item x="1257"/>
        <item x="1483"/>
        <item x="1777"/>
        <item x="1587"/>
        <item x="517"/>
        <item x="866"/>
        <item x="505"/>
        <item x="1005"/>
        <item x="661"/>
        <item x="1118"/>
        <item x="831"/>
        <item x="1780"/>
        <item x="1604"/>
        <item x="1111"/>
        <item x="1705"/>
        <item x="1476"/>
        <item x="627"/>
        <item x="880"/>
        <item x="1459"/>
        <item x="620"/>
        <item x="51"/>
        <item x="1270"/>
        <item x="838"/>
        <item x="1588"/>
        <item x="1384"/>
        <item x="110"/>
        <item x="478"/>
        <item x="1501"/>
        <item x="372"/>
        <item x="640"/>
        <item x="1568"/>
        <item x="197"/>
        <item x="107"/>
        <item x="854"/>
        <item x="909"/>
        <item x="1278"/>
        <item x="1222"/>
        <item x="169"/>
        <item x="1148"/>
        <item x="456"/>
        <item x="726"/>
        <item x="6"/>
        <item x="216"/>
        <item x="1295"/>
        <item x="1392"/>
        <item x="662"/>
        <item x="840"/>
        <item x="348"/>
        <item x="1175"/>
        <item x="1728"/>
        <item x="58"/>
        <item x="600"/>
        <item x="367"/>
        <item x="914"/>
        <item x="292"/>
        <item x="749"/>
        <item x="1522"/>
        <item x="590"/>
        <item x="1209"/>
        <item x="140"/>
        <item x="1314"/>
        <item x="900"/>
        <item x="1235"/>
        <item x="106"/>
        <item x="1566"/>
        <item x="1189"/>
        <item x="786"/>
        <item x="1593"/>
        <item x="135"/>
        <item x="1078"/>
        <item x="62"/>
        <item x="1648"/>
        <item x="27"/>
        <item x="1555"/>
        <item x="350"/>
        <item x="441"/>
        <item x="262"/>
        <item x="434"/>
        <item x="991"/>
        <item x="576"/>
        <item x="337"/>
        <item x="1261"/>
        <item x="1062"/>
        <item x="1092"/>
        <item x="1755"/>
        <item x="1164"/>
        <item x="429"/>
        <item x="37"/>
        <item x="929"/>
        <item x="1013"/>
        <item x="60"/>
        <item x="849"/>
        <item x="556"/>
        <item x="76"/>
        <item x="1193"/>
        <item x="770"/>
        <item x="1345"/>
        <item x="79"/>
        <item x="427"/>
        <item x="659"/>
        <item x="687"/>
        <item x="1329"/>
        <item x="816"/>
        <item x="390"/>
        <item x="795"/>
        <item x="667"/>
        <item x="899"/>
        <item x="438"/>
        <item x="1574"/>
        <item x="1218"/>
        <item x="519"/>
        <item x="696"/>
        <item x="557"/>
        <item x="1403"/>
        <item x="45"/>
        <item x="1061"/>
        <item x="892"/>
        <item x="163"/>
        <item x="213"/>
        <item x="582"/>
        <item x="315"/>
        <item x="284"/>
        <item x="1160"/>
        <item x="128"/>
        <item x="1090"/>
        <item x="764"/>
        <item x="1677"/>
        <item x="1022"/>
        <item x="664"/>
        <item x="1098"/>
        <item x="344"/>
        <item x="598"/>
        <item x="377"/>
        <item x="1202"/>
        <item x="1758"/>
        <item x="120"/>
        <item x="1155"/>
        <item x="720"/>
        <item x="75"/>
        <item x="665"/>
        <item x="1703"/>
        <item x="463"/>
        <item x="1029"/>
        <item x="1446"/>
        <item x="801"/>
        <item x="902"/>
        <item x="300"/>
        <item x="1068"/>
        <item x="8"/>
        <item x="1267"/>
        <item x="234"/>
        <item x="0"/>
        <item x="763"/>
        <item x="468"/>
        <item x="1685"/>
        <item x="366"/>
        <item x="1763"/>
        <item x="700"/>
        <item x="1630"/>
        <item x="740"/>
        <item x="1411"/>
        <item x="1599"/>
        <item x="974"/>
        <item x="641"/>
        <item x="433"/>
        <item x="768"/>
        <item x="1273"/>
        <item x="1693"/>
        <item x="1263"/>
        <item x="1584"/>
        <item x="1676"/>
        <item x="1311"/>
        <item x="1213"/>
        <item x="778"/>
        <item x="657"/>
        <item x="1785"/>
        <item x="1133"/>
        <item x="1738"/>
        <item x="1088"/>
        <item x="1367"/>
        <item x="1089"/>
        <item x="1389"/>
        <item x="1617"/>
        <item x="550"/>
        <item x="1582"/>
        <item x="1400"/>
        <item x="1393"/>
        <item x="1116"/>
        <item x="1512"/>
        <item x="623"/>
        <item x="1112"/>
        <item x="1660"/>
        <item x="1147"/>
        <item x="185"/>
        <item x="1469"/>
        <item x="1351"/>
        <item x="1594"/>
        <item x="1788"/>
        <item x="263"/>
        <item x="1448"/>
        <item x="4"/>
        <item x="1714"/>
        <item x="913"/>
        <item x="224"/>
        <item x="638"/>
        <item x="995"/>
        <item x="200"/>
        <item x="13"/>
        <item x="34"/>
        <item x="508"/>
        <item x="1010"/>
        <item x="254"/>
        <item x="1697"/>
        <item x="1210"/>
        <item x="879"/>
        <item x="862"/>
        <item x="643"/>
        <item x="1084"/>
        <item x="943"/>
        <item x="741"/>
        <item x="1414"/>
        <item x="1541"/>
        <item x="334"/>
        <item x="1516"/>
        <item x="1233"/>
        <item x="1390"/>
        <item x="1114"/>
        <item x="514"/>
        <item x="1310"/>
        <item x="1680"/>
        <item x="1067"/>
        <item x="402"/>
        <item x="1158"/>
        <item x="829"/>
        <item x="1207"/>
        <item x="1406"/>
        <item x="912"/>
        <item x="1586"/>
        <item x="7"/>
        <item x="842"/>
        <item x="975"/>
        <item x="1254"/>
        <item x="1646"/>
        <item x="273"/>
        <item x="1330"/>
        <item x="1686"/>
        <item x="652"/>
        <item x="1434"/>
        <item x="238"/>
        <item x="1756"/>
        <item x="1408"/>
        <item x="1253"/>
        <item x="1382"/>
        <item x="1339"/>
        <item x="586"/>
        <item x="171"/>
        <item x="1578"/>
        <item x="528"/>
        <item x="154"/>
        <item x="1376"/>
        <item x="1554"/>
        <item x="1195"/>
        <item x="1786"/>
        <item x="1474"/>
        <item x="683"/>
        <item x="685"/>
        <item x="790"/>
        <item x="647"/>
        <item x="1171"/>
        <item x="1050"/>
        <item x="800"/>
        <item x="1673"/>
        <item x="1321"/>
        <item x="1156"/>
        <item x="742"/>
        <item x="1057"/>
        <item x="500"/>
        <item x="1647"/>
        <item x="955"/>
        <item x="578"/>
        <item x="1360"/>
        <item x="780"/>
        <item x="92"/>
        <item x="1580"/>
        <item x="477"/>
        <item x="836"/>
        <item x="571"/>
        <item x="833"/>
        <item x="1318"/>
        <item x="80"/>
        <item x="818"/>
        <item x="1142"/>
        <item x="851"/>
        <item x="1505"/>
        <item x="1691"/>
        <item x="805"/>
        <item x="1573"/>
        <item x="103"/>
        <item x="1650"/>
        <item x="189"/>
        <item x="1402"/>
        <item x="658"/>
        <item x="462"/>
        <item x="1356"/>
        <item x="357"/>
        <item x="1546"/>
        <item x="1015"/>
        <item x="1665"/>
        <item x="793"/>
        <item x="706"/>
        <item x="544"/>
        <item x="1095"/>
        <item x="1674"/>
        <item x="950"/>
        <item x="237"/>
        <item x="1187"/>
        <item x="1293"/>
        <item x="1426"/>
        <item x="1539"/>
        <item x="841"/>
        <item x="432"/>
        <item x="1337"/>
        <item x="1066"/>
        <item x="347"/>
        <item x="1784"/>
        <item x="465"/>
        <item x="787"/>
        <item x="1628"/>
        <item x="1049"/>
        <item x="1344"/>
        <item x="459"/>
        <item x="32"/>
        <item x="1779"/>
        <item x="487"/>
        <item x="1002"/>
        <item x="1012"/>
        <item x="422"/>
        <item x="1609"/>
        <item x="592"/>
        <item x="474"/>
        <item x="1169"/>
        <item x="1008"/>
        <item x="869"/>
        <item x="482"/>
        <item x="87"/>
        <item x="470"/>
        <item x="613"/>
        <item x="923"/>
        <item x="1453"/>
        <item x="1074"/>
        <item x="370"/>
        <item x="822"/>
        <item x="563"/>
        <item x="1271"/>
        <item x="1729"/>
        <item x="536"/>
        <item x="953"/>
        <item x="198"/>
        <item x="1204"/>
        <item x="100"/>
        <item x="1117"/>
        <item x="679"/>
        <item x="524"/>
        <item x="388"/>
        <item x="1775"/>
        <item x="808"/>
        <item x="49"/>
        <item x="1056"/>
        <item x="269"/>
        <item x="637"/>
        <item x="1372"/>
        <item x="506"/>
        <item x="1752"/>
        <item x="369"/>
        <item x="68"/>
        <item x="1170"/>
        <item x="139"/>
        <item x="1179"/>
        <item x="307"/>
        <item x="1192"/>
        <item x="860"/>
        <item x="674"/>
        <item x="1365"/>
        <item x="1264"/>
        <item x="1221"/>
        <item x="489"/>
        <item x="1086"/>
        <item x="1359"/>
        <item x="385"/>
        <item x="446"/>
        <item x="399"/>
        <item x="1037"/>
        <item x="743"/>
        <item x="1544"/>
        <item x="595"/>
        <item x="1291"/>
        <item x="1385"/>
        <item x="1778"/>
        <item x="1349"/>
        <item x="656"/>
        <item x="72"/>
        <item x="877"/>
        <item x="1211"/>
        <item x="1083"/>
        <item x="1346"/>
        <item x="1774"/>
        <item x="895"/>
        <item x="99"/>
        <item x="635"/>
        <item x="1510"/>
        <item x="672"/>
        <item x="1227"/>
        <item x="1085"/>
        <item x="1607"/>
        <item x="1071"/>
        <item x="552"/>
        <item x="1395"/>
        <item x="419"/>
        <item x="1492"/>
        <item x="701"/>
        <item x="1782"/>
        <item x="1380"/>
        <item x="812"/>
        <item x="686"/>
        <item x="1362"/>
        <item x="614"/>
        <item x="126"/>
        <item x="407"/>
        <item x="1651"/>
        <item x="448"/>
        <item x="997"/>
        <item x="906"/>
        <item x="1286"/>
        <item x="311"/>
        <item x="1319"/>
        <item x="650"/>
        <item x="756"/>
        <item x="1532"/>
        <item x="1456"/>
        <item x="331"/>
        <item x="207"/>
        <item x="522"/>
        <item x="588"/>
        <item x="1447"/>
        <item x="1511"/>
        <item x="1391"/>
        <item x="1781"/>
        <item x="183"/>
        <item x="1176"/>
        <item x="425"/>
        <item x="86"/>
        <item x="1100"/>
        <item x="1493"/>
        <item x="1549"/>
        <item x="785"/>
        <item x="534"/>
        <item x="279"/>
        <item x="1614"/>
        <item x="1731"/>
        <item x="451"/>
        <item x="1659"/>
        <item x="599"/>
        <item x="1255"/>
        <item x="276"/>
        <item x="65"/>
        <item x="964"/>
        <item x="55"/>
        <item x="358"/>
        <item x="141"/>
        <item x="636"/>
        <item x="1436"/>
        <item x="19"/>
        <item x="457"/>
        <item x="713"/>
        <item x="844"/>
        <item x="1489"/>
        <item x="1412"/>
        <item x="569"/>
        <item x="940"/>
        <item x="856"/>
        <item x="852"/>
        <item x="1583"/>
        <item x="503"/>
        <item x="961"/>
        <item x="547"/>
        <item x="1231"/>
        <item x="1347"/>
        <item x="494"/>
        <item x="36"/>
        <item x="937"/>
        <item x="24"/>
        <item x="1683"/>
        <item x="1304"/>
        <item x="201"/>
        <item x="565"/>
        <item x="1792"/>
        <item x="1467"/>
        <item x="1765"/>
        <item x="855"/>
        <item x="886"/>
        <item x="984"/>
        <item x="1723"/>
        <item x="917"/>
        <item x="815"/>
        <item x="1276"/>
        <item x="1375"/>
        <item x="735"/>
        <item x="1605"/>
        <item x="710"/>
        <item x="274"/>
        <item x="230"/>
        <item x="1196"/>
        <item x="101"/>
        <item x="328"/>
        <item x="1520"/>
        <item x="1557"/>
        <item x="203"/>
        <item x="932"/>
        <item x="1657"/>
        <item x="302"/>
        <item x="1220"/>
        <item x="199"/>
        <item x="1649"/>
        <item x="607"/>
        <item x="1197"/>
        <item x="1131"/>
        <item x="1285"/>
        <item x="744"/>
        <item x="1025"/>
        <item x="766"/>
        <item x="1317"/>
        <item x="1684"/>
        <item x="967"/>
        <item x="981"/>
        <item x="1429"/>
        <item x="941"/>
        <item x="782"/>
        <item x="1224"/>
        <item x="1488"/>
        <item x="132"/>
        <item x="1443"/>
        <item x="731"/>
        <item x="1428"/>
        <item x="1366"/>
        <item x="1616"/>
        <item x="1437"/>
        <item x="1423"/>
        <item x="129"/>
        <item x="265"/>
        <item x="504"/>
        <item x="1237"/>
        <item x="1199"/>
        <item x="355"/>
        <item x="94"/>
        <item x="1558"/>
        <item x="645"/>
        <item x="511"/>
        <item x="583"/>
        <item x="1309"/>
        <item x="1701"/>
        <item x="828"/>
        <item x="989"/>
        <item x="1495"/>
        <item x="813"/>
        <item x="131"/>
        <item x="1521"/>
        <item x="594"/>
        <item x="570"/>
        <item x="814"/>
        <item x="971"/>
        <item x="918"/>
        <item x="403"/>
        <item x="874"/>
        <item x="1553"/>
        <item x="1139"/>
        <item x="278"/>
        <item x="924"/>
        <item x="1212"/>
        <item x="1157"/>
        <item x="1023"/>
        <item x="1165"/>
        <item x="911"/>
        <item x="1399"/>
        <item x="881"/>
        <item x="525"/>
        <item x="164"/>
        <item x="1082"/>
        <item x="9"/>
        <item x="573"/>
        <item x="1633"/>
        <item x="1610"/>
        <item x="539"/>
        <item x="280"/>
        <item x="859"/>
        <item x="990"/>
        <item x="405"/>
        <item x="527"/>
        <item x="729"/>
        <item x="277"/>
        <item x="1732"/>
        <item x="719"/>
        <item x="1173"/>
        <item x="480"/>
        <item x="1750"/>
        <item x="316"/>
        <item x="479"/>
        <item x="722"/>
        <item x="968"/>
        <item x="660"/>
        <item x="1299"/>
        <item x="1371"/>
        <item x="1115"/>
        <item x="413"/>
        <item x="1294"/>
        <item x="1381"/>
        <item x="85"/>
        <item x="35"/>
        <item x="1301"/>
        <item x="1531"/>
        <item x="409"/>
        <item x="1038"/>
        <item x="1704"/>
        <item x="247"/>
        <item x="1727"/>
        <item x="1753"/>
        <item x="1455"/>
        <item x="691"/>
        <item x="1064"/>
        <item x="1542"/>
        <item x="678"/>
        <item x="1312"/>
        <item x="12"/>
        <item x="993"/>
        <item x="675"/>
        <item x="773"/>
        <item x="548"/>
        <item x="1268"/>
        <item x="1471"/>
        <item x="28"/>
        <item x="381"/>
        <item x="1652"/>
        <item x="1640"/>
        <item x="232"/>
        <item x="196"/>
        <item x="962"/>
        <item x="176"/>
        <item x="460"/>
        <item x="810"/>
        <item x="958"/>
        <item x="1"/>
        <item x="188"/>
        <item x="896"/>
        <item x="516"/>
        <item x="252"/>
        <item x="574"/>
        <item x="321"/>
        <item x="677"/>
        <item x="466"/>
        <item x="963"/>
        <item x="1477"/>
        <item x="47"/>
        <item x="1079"/>
        <item x="946"/>
        <item x="333"/>
        <item x="389"/>
        <item x="919"/>
        <item x="523"/>
        <item x="597"/>
        <item x="54"/>
        <item x="1331"/>
        <item x="134"/>
        <item x="747"/>
        <item x="1613"/>
        <item x="187"/>
        <item x="540"/>
        <item x="1106"/>
        <item x="1424"/>
        <item x="119"/>
        <item x="1653"/>
        <item x="495"/>
        <item x="603"/>
        <item x="16"/>
        <item x="33"/>
        <item x="601"/>
        <item x="835"/>
        <item x="364"/>
        <item x="1710"/>
        <item x="1208"/>
        <item x="530"/>
        <item x="1161"/>
        <item x="1548"/>
        <item x="281"/>
        <item x="1716"/>
        <item x="264"/>
        <item x="1191"/>
        <item x="130"/>
        <item x="642"/>
        <item x="298"/>
        <item x="26"/>
        <item x="1292"/>
        <item x="702"/>
        <item x="972"/>
        <item x="1484"/>
        <item x="1486"/>
        <item x="143"/>
        <item x="521"/>
        <item x="737"/>
        <item x="1099"/>
        <item x="384"/>
        <item x="1167"/>
        <item x="1789"/>
        <item x="1044"/>
        <item x="1482"/>
        <item x="1529"/>
        <item x="890"/>
        <item x="1354"/>
        <item x="1654"/>
        <item x="1444"/>
        <item x="1039"/>
        <item x="1182"/>
        <item x="1003"/>
        <item x="515"/>
        <item x="250"/>
        <item x="414"/>
        <item x="48"/>
        <item x="1333"/>
        <item x="1645"/>
        <item x="194"/>
        <item x="1478"/>
        <item x="29"/>
        <item x="339"/>
        <item x="1096"/>
        <item x="499"/>
        <item x="708"/>
        <item x="1378"/>
        <item x="562"/>
        <item x="799"/>
        <item x="736"/>
        <item x="1508"/>
        <item x="411"/>
        <item x="988"/>
        <item x="864"/>
        <item x="830"/>
        <item x="626"/>
        <item x="809"/>
        <item x="391"/>
        <item x="1404"/>
        <item x="1432"/>
        <item x="956"/>
        <item x="178"/>
        <item x="1696"/>
        <item x="146"/>
        <item x="1644"/>
        <item x="362"/>
        <item x="444"/>
        <item x="117"/>
        <item x="936"/>
        <item x="147"/>
        <item x="1421"/>
        <item x="1773"/>
        <item x="1121"/>
        <item x="1217"/>
        <item x="1591"/>
        <item x="461"/>
        <item x="1563"/>
        <item x="1487"/>
        <item x="121"/>
        <item x="1533"/>
        <item x="725"/>
        <item x="1144"/>
        <item x="724"/>
        <item x="690"/>
        <item x="930"/>
        <item x="166"/>
        <item x="769"/>
        <item x="1699"/>
        <item x="1668"/>
        <item x="160"/>
        <item x="575"/>
        <item x="1663"/>
        <item x="1105"/>
        <item x="1042"/>
        <item x="512"/>
        <item x="1181"/>
        <item x="648"/>
        <item x="1422"/>
        <item x="625"/>
        <item x="533"/>
        <item x="181"/>
        <item x="518"/>
        <item x="1151"/>
        <item x="1638"/>
        <item x="283"/>
        <item x="1692"/>
        <item x="1631"/>
        <item x="1679"/>
        <item x="1272"/>
        <item x="71"/>
        <item x="1246"/>
        <item x="404"/>
        <item x="267"/>
        <item x="168"/>
        <item x="1063"/>
        <item x="186"/>
        <item x="1154"/>
        <item x="231"/>
        <item x="926"/>
        <item x="322"/>
        <item x="1672"/>
        <item x="440"/>
        <item x="1239"/>
        <item x="567"/>
        <item x="138"/>
        <item x="175"/>
        <item x="1726"/>
        <item x="934"/>
        <item x="535"/>
        <item x="361"/>
        <item x="349"/>
        <item x="342"/>
        <item x="1567"/>
        <item x="1249"/>
        <item x="491"/>
        <item x="1790"/>
        <item x="1126"/>
        <item x="1368"/>
        <item x="368"/>
        <item x="1601"/>
        <item x="209"/>
        <item x="549"/>
        <item x="1527"/>
        <item x="1619"/>
        <item x="15"/>
        <item x="112"/>
        <item x="888"/>
        <item x="935"/>
        <item x="1719"/>
        <item x="105"/>
        <item x="3"/>
        <item x="327"/>
        <item x="952"/>
        <item x="11"/>
        <item x="1470"/>
        <item x="666"/>
        <item x="681"/>
        <item x="430"/>
        <item x="1262"/>
        <item x="1129"/>
        <item x="241"/>
        <item x="144"/>
        <item x="1769"/>
        <item x="1379"/>
        <item x="113"/>
        <item x="682"/>
        <item x="1590"/>
        <item x="646"/>
        <item x="299"/>
        <item x="1490"/>
        <item x="1623"/>
        <item x="718"/>
        <item x="671"/>
        <item x="453"/>
        <item x="1240"/>
        <item x="922"/>
        <item x="1620"/>
        <item x="939"/>
        <item x="1445"/>
        <item x="1612"/>
        <item x="1335"/>
        <item x="693"/>
        <item x="1016"/>
        <item x="589"/>
        <item x="1069"/>
        <item x="248"/>
        <item x="1043"/>
        <item x="1507"/>
        <item x="1305"/>
        <item x="1007"/>
        <item x="1357"/>
        <item x="158"/>
        <item x="999"/>
        <item x="1229"/>
        <item x="1259"/>
        <item x="46"/>
        <item x="1643"/>
        <item x="606"/>
        <item x="1119"/>
        <item x="1219"/>
        <item x="1700"/>
        <item x="884"/>
        <item x="709"/>
        <item x="938"/>
        <item x="286"/>
        <item x="1328"/>
        <item x="1055"/>
        <item x="1734"/>
        <item x="920"/>
        <item x="676"/>
        <item x="303"/>
        <item x="1528"/>
        <item x="959"/>
        <item x="428"/>
        <item x="1713"/>
        <item x="545"/>
        <item x="1622"/>
        <item x="1764"/>
        <item x="148"/>
        <item x="1597"/>
        <item x="261"/>
        <item x="22"/>
        <item x="177"/>
        <item x="1058"/>
        <item x="211"/>
        <item x="1327"/>
        <item x="1353"/>
        <item x="379"/>
        <item x="1258"/>
        <item x="214"/>
        <item x="673"/>
        <item x="1123"/>
        <item x="1290"/>
        <item x="1128"/>
        <item x="351"/>
        <item x="314"/>
        <item x="1499"/>
        <item x="365"/>
        <item x="70"/>
        <item x="1135"/>
        <item x="1550"/>
        <item x="1565"/>
        <item x="1159"/>
        <item x="1670"/>
        <item x="1296"/>
        <item x="1070"/>
        <item x="1724"/>
        <item x="688"/>
        <item x="42"/>
        <item x="1479"/>
        <item x="1134"/>
        <item x="1355"/>
        <item x="371"/>
        <item x="1394"/>
        <item x="1460"/>
        <item x="1091"/>
        <item x="1266"/>
        <item x="977"/>
        <item x="622"/>
        <item x="172"/>
        <item x="1334"/>
        <item x="624"/>
        <item x="832"/>
        <item x="325"/>
        <item x="1702"/>
        <item x="340"/>
        <item x="704"/>
        <item x="376"/>
        <item x="1190"/>
        <item x="41"/>
        <item x="1146"/>
        <item x="1717"/>
        <item x="817"/>
        <item x="159"/>
        <item x="1671"/>
        <item x="1256"/>
        <item x="1315"/>
        <item x="1606"/>
        <item x="776"/>
        <item x="596"/>
        <item x="894"/>
        <item x="319"/>
        <item x="767"/>
        <item x="865"/>
        <item x="1377"/>
        <item x="1183"/>
        <item x="1232"/>
        <item x="236"/>
        <item x="1094"/>
        <item x="669"/>
        <item x="942"/>
        <item x="157"/>
        <item x="1011"/>
        <item x="228"/>
        <item x="847"/>
        <item x="96"/>
        <item x="738"/>
        <item x="1552"/>
        <item x="1741"/>
        <item x="585"/>
        <item x="716"/>
        <item x="798"/>
        <item x="784"/>
        <item x="730"/>
        <item x="483"/>
        <item x="1556"/>
        <item x="226"/>
        <item x="910"/>
        <item x="476"/>
        <item x="246"/>
        <item x="1776"/>
        <item x="14"/>
        <item x="408"/>
        <item x="1754"/>
        <item x="454"/>
        <item x="1026"/>
        <item x="294"/>
        <item x="861"/>
        <item x="1303"/>
        <item x="253"/>
        <item x="1519"/>
        <item x="423"/>
        <item x="1027"/>
        <item x="142"/>
        <item x="1787"/>
        <item x="218"/>
        <item x="983"/>
        <item x="90"/>
        <item x="758"/>
        <item x="711"/>
        <item x="1433"/>
        <item x="1585"/>
        <item x="868"/>
        <item x="1562"/>
        <item x="680"/>
        <item x="908"/>
        <item x="1081"/>
        <item x="1678"/>
        <item x="424"/>
        <item x="1103"/>
        <item x="1297"/>
        <item x="435"/>
        <item x="1656"/>
        <item x="493"/>
        <item x="796"/>
        <item x="1675"/>
        <item x="781"/>
        <item x="616"/>
        <item x="40"/>
        <item x="380"/>
        <item x="1302"/>
        <item x="1316"/>
        <item x="1102"/>
        <item x="750"/>
        <item x="318"/>
        <item x="1000"/>
        <item x="31"/>
        <item x="788"/>
        <item x="291"/>
        <item x="1570"/>
        <item x="125"/>
        <item x="39"/>
        <item x="1198"/>
        <item x="471"/>
        <item x="1543"/>
        <item x="668"/>
        <item x="965"/>
        <item x="819"/>
        <item x="695"/>
        <item x="180"/>
        <item x="275"/>
        <item x="507"/>
        <item x="1283"/>
        <item x="520"/>
        <item x="1034"/>
        <item x="437"/>
        <item x="458"/>
        <item x="219"/>
        <item x="53"/>
        <item x="114"/>
        <item x="803"/>
        <item x="212"/>
        <item x="604"/>
        <item x="25"/>
        <item x="897"/>
        <item x="1194"/>
        <item x="240"/>
        <item x="546"/>
        <item x="987"/>
        <item x="1632"/>
        <item x="986"/>
        <item x="1751"/>
        <item x="873"/>
        <item x="612"/>
        <item x="301"/>
        <item x="1093"/>
        <item x="23"/>
        <item x="1598"/>
        <item x="653"/>
        <item x="396"/>
        <item x="820"/>
        <item x="242"/>
        <item x="1711"/>
        <item x="1243"/>
        <item x="1073"/>
        <item x="697"/>
        <item x="591"/>
        <item x="777"/>
        <item x="839"/>
        <item x="1031"/>
        <item x="867"/>
        <item x="772"/>
        <item x="270"/>
        <item x="165"/>
        <item x="1514"/>
        <item x="245"/>
        <item x="1571"/>
        <item x="1326"/>
        <item x="1707"/>
        <item x="296"/>
        <item x="1238"/>
        <item x="20"/>
        <item x="1742"/>
        <item x="179"/>
        <item x="1438"/>
        <item x="1641"/>
        <item x="615"/>
        <item x="320"/>
        <item x="970"/>
        <item x="1698"/>
        <item x="1472"/>
        <item x="510"/>
        <item x="1419"/>
        <item x="387"/>
        <item x="352"/>
        <item x="66"/>
        <item x="1416"/>
        <item x="1300"/>
        <item x="1041"/>
        <item x="976"/>
        <item x="551"/>
        <item x="1525"/>
        <item x="1564"/>
        <item x="1690"/>
        <item x="77"/>
        <item x="1740"/>
        <item x="759"/>
        <item x="1132"/>
        <item x="1113"/>
        <item x="1234"/>
        <item x="670"/>
        <item x="1417"/>
        <item x="354"/>
        <item x="1709"/>
        <item x="1032"/>
        <item x="1054"/>
        <item x="229"/>
        <item x="717"/>
        <item x="1185"/>
        <item x="739"/>
        <item x="145"/>
        <item x="64"/>
        <item x="271"/>
        <item x="1596"/>
        <item x="1298"/>
        <item x="67"/>
        <item x="1046"/>
        <item x="1279"/>
        <item x="631"/>
        <item x="834"/>
        <item x="628"/>
        <item x="1767"/>
        <item x="1004"/>
        <item x="633"/>
        <item x="771"/>
        <item x="1766"/>
        <item x="1177"/>
        <item x="876"/>
        <item x="1284"/>
        <item x="1762"/>
        <item x="1664"/>
        <item x="1517"/>
        <item x="1047"/>
        <item x="268"/>
        <item x="1466"/>
        <item x="449"/>
        <item x="338"/>
        <item x="1468"/>
        <item x="1708"/>
        <item x="306"/>
        <item x="654"/>
        <item x="346"/>
        <item x="1386"/>
        <item x="1364"/>
        <item x="1265"/>
        <item x="97"/>
        <item x="452"/>
        <item x="1425"/>
        <item x="1547"/>
        <item x="1075"/>
        <item x="1363"/>
        <item x="1398"/>
        <item x="341"/>
        <item x="1637"/>
        <item x="1629"/>
        <item x="1576"/>
        <item x="558"/>
        <item x="1603"/>
        <item x="1130"/>
        <item x="260"/>
        <item x="1625"/>
        <item x="400"/>
        <item x="1735"/>
        <item x="1260"/>
        <item x="30"/>
        <item x="1124"/>
        <item x="59"/>
        <item x="746"/>
        <item x="421"/>
        <item x="206"/>
        <item x="373"/>
        <item x="1592"/>
        <item x="410"/>
        <item x="481"/>
        <item x="1188"/>
        <item x="1341"/>
        <item x="580"/>
        <item x="1575"/>
        <item x="715"/>
        <item x="43"/>
        <item x="752"/>
        <item x="10"/>
        <item x="1236"/>
        <item x="566"/>
        <item x="417"/>
        <item x="392"/>
        <item x="921"/>
        <item x="233"/>
        <item x="714"/>
        <item x="857"/>
        <item x="258"/>
        <item x="853"/>
        <item x="1280"/>
        <item x="111"/>
        <item x="878"/>
        <item x="488"/>
        <item x="610"/>
        <item x="56"/>
        <item x="1579"/>
        <item x="1473"/>
        <item x="469"/>
        <item x="1277"/>
        <item x="1040"/>
        <item x="1783"/>
        <item x="811"/>
        <item x="644"/>
        <item x="559"/>
        <item x="794"/>
        <item x="1245"/>
        <item x="170"/>
        <item x="907"/>
        <item x="1502"/>
        <item x="1618"/>
        <item x="882"/>
        <item x="1348"/>
        <item x="1030"/>
        <item x="397"/>
        <item x="439"/>
        <item x="537"/>
        <item x="243"/>
        <item x="272"/>
        <item x="1250"/>
        <item x="1722"/>
        <item x="227"/>
        <item x="1661"/>
        <item x="1744"/>
        <item x="1621"/>
        <item x="1768"/>
        <item x="1718"/>
        <item x="1420"/>
        <item x="846"/>
        <item x="1024"/>
        <item x="1457"/>
        <item x="256"/>
        <item x="450"/>
        <item x="757"/>
        <item x="1480"/>
        <item x="78"/>
        <item x="1611"/>
        <item x="1361"/>
        <item x="1228"/>
        <item x="577"/>
        <item x="1715"/>
        <item x="1138"/>
        <item x="707"/>
        <item x="1241"/>
        <item x="948"/>
        <item x="1636"/>
        <item x="360"/>
        <item x="1172"/>
        <item x="1440"/>
        <item x="1491"/>
        <item x="960"/>
        <item x="336"/>
        <item x="916"/>
        <item x="1387"/>
        <item x="1791"/>
        <item x="1401"/>
        <item x="492"/>
        <item x="1247"/>
        <item x="52"/>
        <item x="1771"/>
        <item x="754"/>
        <item x="464"/>
        <item x="542"/>
        <item x="875"/>
        <item x="285"/>
        <item x="74"/>
        <item x="485"/>
        <item x="127"/>
        <item x="353"/>
        <item x="1153"/>
        <item x="543"/>
        <item x="312"/>
        <item x="915"/>
        <item x="1080"/>
        <item x="1449"/>
        <item x="190"/>
        <item x="1600"/>
        <item x="827"/>
        <item x="957"/>
        <item x="1077"/>
        <item x="496"/>
        <item x="104"/>
        <item x="593"/>
        <item x="1689"/>
        <item x="335"/>
        <item x="1463"/>
        <item x="1313"/>
        <item x="415"/>
        <item x="1125"/>
        <item x="513"/>
        <item x="1200"/>
        <item x="383"/>
        <item x="1020"/>
        <item x="1019"/>
        <item x="69"/>
        <item x="266"/>
        <item x="2"/>
        <item x="689"/>
        <item x="202"/>
        <item x="1223"/>
        <item x="1306"/>
        <item x="905"/>
        <item x="802"/>
        <item x="251"/>
        <item x="1524"/>
        <item x="775"/>
        <item x="863"/>
        <item x="220"/>
        <item x="1518"/>
        <item x="1137"/>
        <item x="1535"/>
        <item x="825"/>
        <item x="692"/>
        <item x="257"/>
        <item x="858"/>
        <item x="698"/>
        <item x="581"/>
        <item x="5"/>
        <item x="1122"/>
        <item x="1017"/>
        <item x="239"/>
        <item x="651"/>
        <item x="1014"/>
        <item x="38"/>
        <item x="1497"/>
        <item x="1225"/>
        <item x="529"/>
        <item x="1396"/>
        <item x="1242"/>
        <item x="1503"/>
        <item x="420"/>
        <item x="395"/>
        <item x="345"/>
        <item x="954"/>
        <item x="1560"/>
        <item x="1454"/>
        <item x="1737"/>
        <item x="310"/>
        <item x="1639"/>
        <item x="1608"/>
        <item x="848"/>
        <item x="703"/>
        <item x="609"/>
        <item x="1687"/>
        <item x="323"/>
        <item x="996"/>
        <item x="193"/>
        <item x="1269"/>
        <item x="1174"/>
        <item x="1666"/>
        <item x="1127"/>
        <item x="1087"/>
        <item x="1352"/>
        <item x="733"/>
        <item x="928"/>
        <item x="1166"/>
        <item x="871"/>
        <item x="509"/>
        <item x="1145"/>
        <item x="755"/>
        <item x="473"/>
        <item x="93"/>
        <item x="1076"/>
        <item x="901"/>
        <item x="475"/>
        <item x="649"/>
        <item x="931"/>
        <item x="1504"/>
        <item x="63"/>
        <item x="249"/>
        <item x="1289"/>
        <item x="289"/>
        <item x="1215"/>
        <item x="903"/>
        <item x="1150"/>
        <item x="205"/>
        <item x="966"/>
        <item x="1551"/>
        <item x="721"/>
        <item x="195"/>
        <item x="1498"/>
        <item x="61"/>
        <item x="1383"/>
        <item x="447"/>
        <item x="152"/>
        <item x="192"/>
        <item x="1465"/>
        <item x="295"/>
        <item x="1201"/>
        <item x="1759"/>
        <item x="1509"/>
        <item x="1534"/>
        <item x="872"/>
        <item x="1481"/>
        <item x="1274"/>
        <item x="532"/>
        <item x="1706"/>
        <item x="1203"/>
        <item x="933"/>
        <item x="779"/>
        <item x="497"/>
        <item x="1097"/>
        <item x="108"/>
        <item x="1540"/>
        <item x="309"/>
        <item x="944"/>
        <item x="843"/>
        <item x="1595"/>
        <item x="1736"/>
        <item x="156"/>
        <item x="1602"/>
        <item x="123"/>
        <item x="1230"/>
        <item x="994"/>
        <item x="526"/>
        <item x="1336"/>
        <item x="326"/>
        <item x="1397"/>
        <item x="1485"/>
        <item x="445"/>
        <item x="554"/>
        <item x="1500"/>
        <item x="1523"/>
        <item x="1407"/>
        <item x="618"/>
        <item x="1033"/>
        <item x="162"/>
        <item x="287"/>
        <item x="84"/>
        <item x="783"/>
        <item x="1526"/>
        <item x="1343"/>
        <item x="1342"/>
        <item x="723"/>
        <item x="1658"/>
        <item x="572"/>
        <item x="980"/>
        <item x="1350"/>
        <item x="634"/>
        <item x="1141"/>
        <item x="1441"/>
        <item x="560"/>
        <item x="1107"/>
        <item x="95"/>
        <item x="225"/>
        <item x="1545"/>
        <item x="378"/>
        <item x="17"/>
        <item x="925"/>
        <item x="88"/>
        <item x="1450"/>
        <item x="1624"/>
        <item x="555"/>
        <item x="1427"/>
        <item x="259"/>
        <item x="1072"/>
        <item x="329"/>
        <item x="1746"/>
        <item x="1373"/>
        <item x="887"/>
        <item x="1743"/>
        <item x="727"/>
        <item x="898"/>
        <item x="1275"/>
        <item x="501"/>
        <item x="356"/>
        <item x="1332"/>
        <item x="1152"/>
        <item x="1536"/>
        <item x="184"/>
        <item x="1101"/>
        <item x="174"/>
        <item x="1506"/>
        <item x="1712"/>
        <item x="1513"/>
        <item x="1572"/>
        <item x="1036"/>
        <item x="611"/>
        <item x="1252"/>
        <item x="73"/>
        <item x="632"/>
        <item x="255"/>
        <item x="374"/>
        <item x="619"/>
        <item x="1052"/>
        <item x="1410"/>
        <item x="761"/>
        <item x="161"/>
        <item x="1681"/>
        <item x="44"/>
        <item x="305"/>
        <item x="1577"/>
        <item x="1405"/>
        <item t="default"/>
      </items>
    </pivotField>
    <pivotField axis="axisRow" showAll="0">
      <items count="9">
        <item x="4"/>
        <item x="7"/>
        <item x="2"/>
        <item x="0"/>
        <item x="3"/>
        <item x="6"/>
        <item x="5"/>
        <item x="1"/>
        <item t="default"/>
      </items>
    </pivotField>
    <pivotField showAll="0">
      <items count="7">
        <item x="0"/>
        <item x="2"/>
        <item x="5"/>
        <item x="4"/>
        <item x="3"/>
        <item x="1"/>
        <item t="default"/>
      </items>
    </pivotField>
    <pivotField showAll="0">
      <items count="5">
        <item x="2"/>
        <item x="1"/>
        <item x="3"/>
        <item x="0"/>
        <item t="default"/>
      </items>
    </pivotField>
    <pivotField showAll="0">
      <items count="6">
        <item x="0"/>
        <item x="4"/>
        <item x="2"/>
        <item x="3"/>
        <item x="1"/>
        <item t="default"/>
      </items>
    </pivotField>
    <pivotField showAll="0"/>
    <pivotField showAll="0">
      <items count="50">
        <item x="8"/>
        <item x="45"/>
        <item x="38"/>
        <item x="7"/>
        <item x="28"/>
        <item x="46"/>
        <item x="32"/>
        <item x="22"/>
        <item x="17"/>
        <item x="29"/>
        <item x="27"/>
        <item x="18"/>
        <item x="3"/>
        <item x="6"/>
        <item x="19"/>
        <item x="21"/>
        <item x="39"/>
        <item x="25"/>
        <item x="41"/>
        <item x="44"/>
        <item x="43"/>
        <item x="34"/>
        <item x="48"/>
        <item x="14"/>
        <item x="10"/>
        <item x="42"/>
        <item x="47"/>
        <item x="20"/>
        <item x="37"/>
        <item x="15"/>
        <item x="13"/>
        <item x="35"/>
        <item x="5"/>
        <item x="24"/>
        <item x="26"/>
        <item x="30"/>
        <item x="36"/>
        <item x="33"/>
        <item x="16"/>
        <item x="12"/>
        <item x="4"/>
        <item x="23"/>
        <item x="9"/>
        <item x="1"/>
        <item x="2"/>
        <item x="0"/>
        <item x="31"/>
        <item x="11"/>
        <item x="40"/>
        <item t="default"/>
      </items>
    </pivotField>
    <pivotField dataField="1" showAll="0">
      <items count="5">
        <item x="0"/>
        <item x="3"/>
        <item x="2"/>
        <item x="1"/>
        <item t="default"/>
      </items>
    </pivotField>
    <pivotField showAll="0">
      <items count="816">
        <item x="189"/>
        <item x="535"/>
        <item x="298"/>
        <item x="176"/>
        <item x="777"/>
        <item x="762"/>
        <item x="343"/>
        <item x="470"/>
        <item x="170"/>
        <item x="800"/>
        <item x="485"/>
        <item x="25"/>
        <item x="522"/>
        <item x="584"/>
        <item x="182"/>
        <item x="349"/>
        <item x="350"/>
        <item x="729"/>
        <item x="669"/>
        <item x="734"/>
        <item x="202"/>
        <item x="582"/>
        <item x="446"/>
        <item x="794"/>
        <item x="321"/>
        <item x="769"/>
        <item x="656"/>
        <item x="156"/>
        <item x="804"/>
        <item x="320"/>
        <item x="389"/>
        <item x="512"/>
        <item x="506"/>
        <item x="681"/>
        <item x="452"/>
        <item x="9"/>
        <item x="660"/>
        <item x="323"/>
        <item x="665"/>
        <item x="761"/>
        <item x="124"/>
        <item x="440"/>
        <item x="807"/>
        <item x="473"/>
        <item x="3"/>
        <item x="272"/>
        <item x="20"/>
        <item x="505"/>
        <item x="416"/>
        <item x="367"/>
        <item x="287"/>
        <item x="35"/>
        <item x="799"/>
        <item x="382"/>
        <item x="337"/>
        <item x="326"/>
        <item x="771"/>
        <item x="96"/>
        <item x="373"/>
        <item x="163"/>
        <item x="91"/>
        <item x="466"/>
        <item x="458"/>
        <item x="183"/>
        <item x="140"/>
        <item x="322"/>
        <item x="605"/>
        <item x="741"/>
        <item x="171"/>
        <item x="375"/>
        <item x="418"/>
        <item x="255"/>
        <item x="801"/>
        <item x="228"/>
        <item x="733"/>
        <item x="701"/>
        <item x="749"/>
        <item x="230"/>
        <item x="48"/>
        <item x="751"/>
        <item x="555"/>
        <item x="712"/>
        <item x="208"/>
        <item x="620"/>
        <item x="101"/>
        <item x="366"/>
        <item x="689"/>
        <item x="362"/>
        <item x="296"/>
        <item x="86"/>
        <item x="142"/>
        <item x="657"/>
        <item x="808"/>
        <item x="609"/>
        <item x="193"/>
        <item x="403"/>
        <item x="104"/>
        <item x="706"/>
        <item x="574"/>
        <item x="747"/>
        <item x="14"/>
        <item x="7"/>
        <item x="514"/>
        <item x="454"/>
        <item x="145"/>
        <item x="519"/>
        <item x="256"/>
        <item x="27"/>
        <item x="261"/>
        <item x="166"/>
        <item x="402"/>
        <item x="436"/>
        <item x="291"/>
        <item x="787"/>
        <item x="743"/>
        <item x="752"/>
        <item x="703"/>
        <item x="534"/>
        <item x="90"/>
        <item x="334"/>
        <item x="391"/>
        <item x="431"/>
        <item x="634"/>
        <item x="598"/>
        <item x="151"/>
        <item x="607"/>
        <item x="636"/>
        <item x="453"/>
        <item x="100"/>
        <item x="718"/>
        <item x="392"/>
        <item x="585"/>
        <item x="217"/>
        <item x="231"/>
        <item x="257"/>
        <item x="776"/>
        <item x="310"/>
        <item x="314"/>
        <item x="423"/>
        <item x="348"/>
        <item x="557"/>
        <item x="42"/>
        <item x="677"/>
        <item x="591"/>
        <item x="465"/>
        <item x="811"/>
        <item x="218"/>
        <item x="289"/>
        <item x="541"/>
        <item x="661"/>
        <item x="164"/>
        <item x="194"/>
        <item x="405"/>
        <item x="248"/>
        <item x="300"/>
        <item x="439"/>
        <item x="242"/>
        <item x="57"/>
        <item x="521"/>
        <item x="740"/>
        <item x="714"/>
        <item x="449"/>
        <item x="684"/>
        <item x="791"/>
        <item x="408"/>
        <item x="302"/>
        <item x="448"/>
        <item x="338"/>
        <item x="332"/>
        <item x="545"/>
        <item x="490"/>
        <item x="746"/>
        <item x="477"/>
        <item x="766"/>
        <item x="565"/>
        <item x="523"/>
        <item x="539"/>
        <item x="237"/>
        <item x="707"/>
        <item x="693"/>
        <item x="233"/>
        <item x="687"/>
        <item x="191"/>
        <item x="207"/>
        <item x="468"/>
        <item x="679"/>
        <item x="415"/>
        <item x="705"/>
        <item x="77"/>
        <item x="173"/>
        <item x="49"/>
        <item x="383"/>
        <item x="680"/>
        <item x="645"/>
        <item x="659"/>
        <item x="388"/>
        <item x="493"/>
        <item x="780"/>
        <item x="460"/>
        <item x="223"/>
        <item x="311"/>
        <item x="597"/>
        <item x="177"/>
        <item x="447"/>
        <item x="240"/>
        <item x="715"/>
        <item x="409"/>
        <item x="280"/>
        <item x="643"/>
        <item x="623"/>
        <item x="221"/>
        <item x="327"/>
        <item x="186"/>
        <item x="114"/>
        <item x="249"/>
        <item x="118"/>
        <item x="664"/>
        <item x="756"/>
        <item x="646"/>
        <item x="417"/>
        <item x="136"/>
        <item x="724"/>
        <item x="132"/>
        <item x="760"/>
        <item x="241"/>
        <item x="64"/>
        <item x="427"/>
        <item x="195"/>
        <item x="538"/>
        <item x="471"/>
        <item x="196"/>
        <item x="742"/>
        <item x="719"/>
        <item x="558"/>
        <item x="308"/>
        <item x="5"/>
        <item x="543"/>
        <item x="116"/>
        <item x="225"/>
        <item x="428"/>
        <item x="198"/>
        <item x="277"/>
        <item x="784"/>
        <item x="451"/>
        <item x="510"/>
        <item x="215"/>
        <item x="652"/>
        <item x="357"/>
        <item x="112"/>
        <item x="72"/>
        <item x="361"/>
        <item x="691"/>
        <item x="29"/>
        <item x="380"/>
        <item x="34"/>
        <item x="146"/>
        <item x="180"/>
        <item x="58"/>
        <item x="484"/>
        <item x="805"/>
        <item x="586"/>
        <item x="496"/>
        <item x="285"/>
        <item x="711"/>
        <item x="781"/>
        <item x="500"/>
        <item x="279"/>
        <item x="435"/>
        <item x="123"/>
        <item x="290"/>
        <item x="127"/>
        <item x="560"/>
        <item x="572"/>
        <item x="150"/>
        <item x="1"/>
        <item x="102"/>
        <item x="219"/>
        <item x="542"/>
        <item x="340"/>
        <item x="51"/>
        <item x="354"/>
        <item x="782"/>
        <item x="663"/>
        <item x="564"/>
        <item x="117"/>
        <item x="264"/>
        <item x="393"/>
        <item x="341"/>
        <item x="708"/>
        <item x="4"/>
        <item x="456"/>
        <item x="593"/>
        <item x="508"/>
        <item x="267"/>
        <item x="331"/>
        <item x="433"/>
        <item x="352"/>
        <item x="185"/>
        <item x="698"/>
        <item x="779"/>
        <item x="526"/>
        <item x="721"/>
        <item x="789"/>
        <item x="197"/>
        <item x="61"/>
        <item x="305"/>
        <item x="481"/>
        <item x="459"/>
        <item x="273"/>
        <item x="723"/>
        <item x="376"/>
        <item x="434"/>
        <item x="76"/>
        <item x="616"/>
        <item x="639"/>
        <item x="379"/>
        <item x="229"/>
        <item x="602"/>
        <item x="774"/>
        <item x="630"/>
        <item x="596"/>
        <item x="397"/>
        <item x="363"/>
        <item x="731"/>
        <item x="563"/>
        <item x="494"/>
        <item x="479"/>
        <item x="775"/>
        <item x="252"/>
        <item x="345"/>
        <item x="676"/>
        <item x="56"/>
        <item x="359"/>
        <item x="226"/>
        <item x="577"/>
        <item x="175"/>
        <item x="134"/>
        <item x="548"/>
        <item x="97"/>
        <item x="159"/>
        <item x="716"/>
        <item x="160"/>
        <item x="88"/>
        <item x="309"/>
        <item x="806"/>
        <item x="725"/>
        <item x="121"/>
        <item x="369"/>
        <item x="126"/>
        <item x="600"/>
        <item x="612"/>
        <item x="169"/>
        <item x="152"/>
        <item x="527"/>
        <item x="190"/>
        <item x="404"/>
        <item x="79"/>
        <item x="26"/>
        <item x="528"/>
        <item x="413"/>
        <item x="502"/>
        <item x="144"/>
        <item x="377"/>
        <item x="699"/>
        <item x="222"/>
        <item x="260"/>
        <item x="153"/>
        <item x="360"/>
        <item x="590"/>
        <item x="11"/>
        <item x="487"/>
        <item x="786"/>
        <item x="304"/>
        <item x="95"/>
        <item x="89"/>
        <item x="87"/>
        <item x="613"/>
        <item x="158"/>
        <item x="529"/>
        <item x="754"/>
        <item x="346"/>
        <item x="772"/>
        <item x="406"/>
        <item x="181"/>
        <item x="407"/>
        <item x="59"/>
        <item x="536"/>
        <item x="313"/>
        <item x="374"/>
        <item x="531"/>
        <item x="595"/>
        <item x="713"/>
        <item x="268"/>
        <item x="736"/>
        <item x="318"/>
        <item x="251"/>
        <item x="455"/>
        <item x="793"/>
        <item x="398"/>
        <item x="12"/>
        <item x="770"/>
        <item x="212"/>
        <item x="717"/>
        <item x="232"/>
        <item x="148"/>
        <item x="259"/>
        <item x="390"/>
        <item x="601"/>
        <item x="270"/>
        <item x="312"/>
        <item x="614"/>
        <item x="424"/>
        <item x="282"/>
        <item x="342"/>
        <item x="265"/>
        <item x="650"/>
        <item x="429"/>
        <item x="410"/>
        <item x="201"/>
        <item x="709"/>
        <item x="475"/>
        <item x="301"/>
        <item x="28"/>
        <item x="339"/>
        <item x="802"/>
        <item x="688"/>
        <item x="549"/>
        <item x="94"/>
        <item x="384"/>
        <item x="419"/>
        <item x="284"/>
        <item x="395"/>
        <item x="421"/>
        <item x="653"/>
        <item x="562"/>
        <item x="178"/>
        <item x="246"/>
        <item x="213"/>
        <item x="30"/>
        <item x="551"/>
        <item x="204"/>
        <item x="244"/>
        <item x="814"/>
        <item x="81"/>
        <item x="757"/>
        <item x="147"/>
        <item x="763"/>
        <item x="579"/>
        <item x="411"/>
        <item x="128"/>
        <item x="113"/>
        <item x="726"/>
        <item x="482"/>
        <item x="517"/>
        <item x="476"/>
        <item x="174"/>
        <item x="735"/>
        <item x="610"/>
        <item x="498"/>
        <item x="573"/>
        <item x="532"/>
        <item x="662"/>
        <item x="554"/>
        <item x="37"/>
        <item x="442"/>
        <item x="32"/>
        <item x="188"/>
        <item x="286"/>
        <item x="184"/>
        <item x="606"/>
        <item x="200"/>
        <item x="666"/>
        <item x="157"/>
        <item x="93"/>
        <item x="85"/>
        <item x="372"/>
        <item x="503"/>
        <item x="618"/>
        <item x="599"/>
        <item x="732"/>
        <item x="115"/>
        <item x="489"/>
        <item x="790"/>
        <item x="329"/>
        <item x="625"/>
        <item x="245"/>
        <item x="671"/>
        <item x="488"/>
        <item x="617"/>
        <item x="674"/>
        <item x="764"/>
        <item x="262"/>
        <item x="796"/>
        <item x="422"/>
        <item x="224"/>
        <item x="783"/>
        <item x="333"/>
        <item x="730"/>
        <item x="700"/>
        <item x="720"/>
        <item x="78"/>
        <item x="635"/>
        <item x="745"/>
        <item x="540"/>
        <item x="622"/>
        <item x="70"/>
        <item x="637"/>
        <item x="641"/>
        <item x="750"/>
        <item x="187"/>
        <item x="192"/>
        <item x="358"/>
        <item x="364"/>
        <item x="797"/>
        <item x="303"/>
        <item x="603"/>
        <item x="18"/>
        <item x="263"/>
        <item x="21"/>
        <item x="533"/>
        <item x="17"/>
        <item x="580"/>
        <item x="141"/>
        <item x="69"/>
        <item x="683"/>
        <item x="401"/>
        <item x="437"/>
        <item x="214"/>
        <item x="809"/>
        <item x="425"/>
        <item x="133"/>
        <item x="668"/>
        <item x="414"/>
        <item x="571"/>
        <item x="738"/>
        <item x="518"/>
        <item x="744"/>
        <item x="210"/>
        <item x="199"/>
        <item x="651"/>
        <item x="206"/>
        <item x="275"/>
        <item x="295"/>
        <item x="611"/>
        <item x="583"/>
        <item x="92"/>
        <item x="438"/>
        <item x="462"/>
        <item x="457"/>
        <item x="675"/>
        <item x="722"/>
        <item x="355"/>
        <item x="276"/>
        <item x="727"/>
        <item x="108"/>
        <item x="546"/>
        <item x="356"/>
        <item x="23"/>
        <item x="569"/>
        <item x="568"/>
        <item x="654"/>
        <item x="631"/>
        <item x="139"/>
        <item x="385"/>
        <item x="234"/>
        <item x="55"/>
        <item x="15"/>
        <item x="412"/>
        <item x="315"/>
        <item x="371"/>
        <item x="106"/>
        <item x="642"/>
        <item x="507"/>
        <item x="813"/>
        <item x="47"/>
        <item x="670"/>
        <item x="71"/>
        <item x="45"/>
        <item x="673"/>
        <item x="211"/>
        <item x="702"/>
        <item x="778"/>
        <item x="678"/>
        <item x="297"/>
        <item x="258"/>
        <item x="119"/>
        <item x="75"/>
        <item x="399"/>
        <item x="167"/>
        <item x="161"/>
        <item x="658"/>
        <item x="504"/>
        <item x="615"/>
        <item x="396"/>
        <item x="478"/>
        <item x="165"/>
        <item x="619"/>
        <item x="626"/>
        <item x="109"/>
        <item x="103"/>
        <item x="143"/>
        <item x="566"/>
        <item x="694"/>
        <item x="293"/>
        <item x="54"/>
        <item x="135"/>
        <item x="52"/>
        <item x="530"/>
        <item x="130"/>
        <item x="162"/>
        <item x="483"/>
        <item x="578"/>
        <item x="68"/>
        <item x="292"/>
        <item x="216"/>
        <item x="351"/>
        <item x="570"/>
        <item x="640"/>
        <item x="695"/>
        <item x="98"/>
        <item x="31"/>
        <item x="758"/>
        <item x="274"/>
        <item x="105"/>
        <item x="690"/>
        <item x="271"/>
        <item x="209"/>
        <item x="632"/>
        <item x="441"/>
        <item x="628"/>
        <item x="467"/>
        <item x="149"/>
        <item x="474"/>
        <item x="495"/>
        <item x="288"/>
        <item x="686"/>
        <item x="122"/>
        <item x="515"/>
        <item x="227"/>
        <item x="443"/>
        <item x="138"/>
        <item x="53"/>
        <item x="111"/>
        <item x="319"/>
        <item x="294"/>
        <item x="608"/>
        <item x="353"/>
        <item x="499"/>
        <item x="330"/>
        <item x="463"/>
        <item x="486"/>
        <item x="50"/>
        <item x="561"/>
        <item x="525"/>
        <item x="450"/>
        <item x="365"/>
        <item x="511"/>
        <item x="803"/>
        <item x="430"/>
        <item x="710"/>
        <item x="559"/>
        <item x="283"/>
        <item x="317"/>
        <item x="137"/>
        <item x="238"/>
        <item x="589"/>
        <item x="368"/>
        <item x="604"/>
        <item x="62"/>
        <item x="516"/>
        <item x="38"/>
        <item x="347"/>
        <item x="336"/>
        <item x="46"/>
        <item x="469"/>
        <item x="299"/>
        <item x="524"/>
        <item x="461"/>
        <item x="627"/>
        <item x="444"/>
        <item x="378"/>
        <item x="179"/>
        <item x="759"/>
        <item x="696"/>
        <item x="13"/>
        <item x="83"/>
        <item x="168"/>
        <item x="307"/>
        <item x="785"/>
        <item x="325"/>
        <item x="335"/>
        <item x="697"/>
        <item x="544"/>
        <item x="728"/>
        <item x="44"/>
        <item x="692"/>
        <item x="420"/>
        <item x="243"/>
        <item x="547"/>
        <item x="472"/>
        <item x="704"/>
        <item x="236"/>
        <item x="633"/>
        <item x="253"/>
        <item x="39"/>
        <item x="647"/>
        <item x="19"/>
        <item x="2"/>
        <item x="753"/>
        <item x="129"/>
        <item x="99"/>
        <item x="43"/>
        <item x="581"/>
        <item x="324"/>
        <item x="33"/>
        <item x="812"/>
        <item x="370"/>
        <item x="513"/>
        <item x="497"/>
        <item x="386"/>
        <item x="172"/>
        <item x="73"/>
        <item x="16"/>
        <item x="587"/>
        <item x="501"/>
        <item x="328"/>
        <item x="576"/>
        <item x="682"/>
        <item x="755"/>
        <item x="266"/>
        <item x="205"/>
        <item x="381"/>
        <item x="748"/>
        <item x="798"/>
        <item x="685"/>
        <item x="520"/>
        <item x="667"/>
        <item x="432"/>
        <item x="588"/>
        <item x="575"/>
        <item x="40"/>
        <item x="792"/>
        <item x="765"/>
        <item x="624"/>
        <item x="107"/>
        <item x="281"/>
        <item x="621"/>
        <item x="672"/>
        <item x="80"/>
        <item x="810"/>
        <item x="400"/>
        <item x="125"/>
        <item x="648"/>
        <item x="0"/>
        <item x="63"/>
        <item x="737"/>
        <item x="394"/>
        <item x="254"/>
        <item x="768"/>
        <item x="82"/>
        <item x="552"/>
        <item x="306"/>
        <item x="387"/>
        <item x="644"/>
        <item x="480"/>
        <item x="41"/>
        <item x="269"/>
        <item x="65"/>
        <item x="155"/>
        <item x="492"/>
        <item x="556"/>
        <item x="767"/>
        <item x="60"/>
        <item x="567"/>
        <item x="592"/>
        <item x="22"/>
        <item x="84"/>
        <item x="739"/>
        <item x="36"/>
        <item x="464"/>
        <item x="509"/>
        <item x="537"/>
        <item x="66"/>
        <item x="131"/>
        <item x="120"/>
        <item x="74"/>
        <item x="649"/>
        <item x="445"/>
        <item x="795"/>
        <item x="67"/>
        <item x="655"/>
        <item x="344"/>
        <item x="773"/>
        <item x="8"/>
        <item x="491"/>
        <item x="24"/>
        <item x="110"/>
        <item x="220"/>
        <item x="426"/>
        <item x="154"/>
        <item x="629"/>
        <item x="250"/>
        <item x="6"/>
        <item x="594"/>
        <item x="278"/>
        <item x="788"/>
        <item x="203"/>
        <item x="235"/>
        <item x="239"/>
        <item x="553"/>
        <item x="247"/>
        <item x="10"/>
        <item x="550"/>
        <item x="316"/>
        <item x="638"/>
        <item t="default"/>
      </items>
    </pivotField>
    <pivotField showAll="0">
      <items count="6">
        <item x="1"/>
        <item x="2"/>
        <item x="3"/>
        <item x="0"/>
        <item x="4"/>
        <item t="default"/>
      </items>
    </pivotField>
    <pivotField showAll="0">
      <items count="43">
        <item x="9"/>
        <item x="27"/>
        <item x="10"/>
        <item x="26"/>
        <item x="5"/>
        <item x="29"/>
        <item x="11"/>
        <item x="21"/>
        <item x="33"/>
        <item x="35"/>
        <item x="7"/>
        <item x="1"/>
        <item x="0"/>
        <item x="3"/>
        <item x="41"/>
        <item x="24"/>
        <item x="13"/>
        <item x="16"/>
        <item x="6"/>
        <item x="40"/>
        <item x="19"/>
        <item x="12"/>
        <item x="34"/>
        <item x="22"/>
        <item x="18"/>
        <item x="20"/>
        <item x="28"/>
        <item x="17"/>
        <item x="31"/>
        <item x="32"/>
        <item x="36"/>
        <item x="14"/>
        <item x="23"/>
        <item x="15"/>
        <item x="25"/>
        <item x="4"/>
        <item x="38"/>
        <item x="2"/>
        <item x="39"/>
        <item x="30"/>
        <item x="8"/>
        <item x="37"/>
        <item t="default"/>
      </items>
    </pivotField>
    <pivotField showAll="0">
      <items count="6">
        <item x="2"/>
        <item x="3"/>
        <item x="4"/>
        <item x="1"/>
        <item x="0"/>
        <item t="default"/>
      </items>
    </pivotField>
  </pivotFields>
  <rowFields count="1">
    <field x="5"/>
  </rowFields>
  <rowItems count="9">
    <i>
      <x/>
    </i>
    <i>
      <x v="1"/>
    </i>
    <i>
      <x v="2"/>
    </i>
    <i>
      <x v="3"/>
    </i>
    <i>
      <x v="4"/>
    </i>
    <i>
      <x v="5"/>
    </i>
    <i>
      <x v="6"/>
    </i>
    <i>
      <x v="7"/>
    </i>
    <i t="grand">
      <x/>
    </i>
  </rowItems>
  <colItems count="1">
    <i/>
  </colItems>
  <dataFields count="1">
    <dataField name="Sum of Escalation Level"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95DB4D-B897-426A-989F-C522817EFE1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0:B74" firstHeaderRow="1" firstDataRow="1" firstDataCol="1"/>
  <pivotFields count="16">
    <pivotField showAll="0">
      <items count="2001">
        <item x="144"/>
        <item x="561"/>
        <item x="212"/>
        <item x="110"/>
        <item x="549"/>
        <item x="1486"/>
        <item x="180"/>
        <item x="184"/>
        <item x="1258"/>
        <item x="1897"/>
        <item x="290"/>
        <item x="1942"/>
        <item x="1330"/>
        <item x="733"/>
        <item x="1073"/>
        <item x="717"/>
        <item x="101"/>
        <item x="1981"/>
        <item x="921"/>
        <item x="645"/>
        <item x="1447"/>
        <item x="524"/>
        <item x="980"/>
        <item x="1829"/>
        <item x="1351"/>
        <item x="253"/>
        <item x="1785"/>
        <item x="556"/>
        <item x="628"/>
        <item x="277"/>
        <item x="1970"/>
        <item x="1553"/>
        <item x="341"/>
        <item x="1388"/>
        <item x="554"/>
        <item x="1120"/>
        <item x="1042"/>
        <item x="248"/>
        <item x="883"/>
        <item x="1673"/>
        <item x="1525"/>
        <item x="1817"/>
        <item x="1894"/>
        <item x="455"/>
        <item x="1877"/>
        <item x="903"/>
        <item x="1661"/>
        <item x="1148"/>
        <item x="1166"/>
        <item x="461"/>
        <item x="1443"/>
        <item x="1012"/>
        <item x="665"/>
        <item x="800"/>
        <item x="78"/>
        <item x="1348"/>
        <item x="1810"/>
        <item x="1496"/>
        <item x="1275"/>
        <item x="316"/>
        <item x="22"/>
        <item x="943"/>
        <item x="1690"/>
        <item x="17"/>
        <item x="1527"/>
        <item x="33"/>
        <item x="563"/>
        <item x="1823"/>
        <item x="535"/>
        <item x="979"/>
        <item x="1380"/>
        <item x="1457"/>
        <item x="1745"/>
        <item x="1307"/>
        <item x="327"/>
        <item x="1136"/>
        <item x="397"/>
        <item x="1911"/>
        <item x="1611"/>
        <item x="1541"/>
        <item x="398"/>
        <item x="1657"/>
        <item x="583"/>
        <item x="1065"/>
        <item x="1640"/>
        <item x="821"/>
        <item x="730"/>
        <item x="1815"/>
        <item x="1103"/>
        <item x="36"/>
        <item x="1780"/>
        <item x="372"/>
        <item x="595"/>
        <item x="1917"/>
        <item x="84"/>
        <item x="1643"/>
        <item x="1422"/>
        <item x="581"/>
        <item x="1217"/>
        <item x="90"/>
        <item x="1076"/>
        <item x="742"/>
        <item x="1150"/>
        <item x="834"/>
        <item x="1539"/>
        <item x="1292"/>
        <item x="426"/>
        <item x="394"/>
        <item x="930"/>
        <item x="1955"/>
        <item x="1786"/>
        <item x="1659"/>
        <item x="1446"/>
        <item x="564"/>
        <item x="1016"/>
        <item x="49"/>
        <item x="1017"/>
        <item x="299"/>
        <item x="1349"/>
        <item x="792"/>
        <item x="1448"/>
        <item x="1727"/>
        <item x="1724"/>
        <item x="513"/>
        <item x="546"/>
        <item x="935"/>
        <item x="1733"/>
        <item x="1039"/>
        <item x="79"/>
        <item x="1161"/>
        <item x="137"/>
        <item x="1064"/>
        <item x="706"/>
        <item x="1082"/>
        <item x="656"/>
        <item x="1070"/>
        <item x="865"/>
        <item x="1595"/>
        <item x="1900"/>
        <item x="1910"/>
        <item x="747"/>
        <item x="98"/>
        <item x="1277"/>
        <item x="280"/>
        <item x="951"/>
        <item x="966"/>
        <item x="813"/>
        <item x="539"/>
        <item x="1567"/>
        <item x="663"/>
        <item x="1747"/>
        <item x="340"/>
        <item x="757"/>
        <item x="1929"/>
        <item x="1256"/>
        <item x="1186"/>
        <item x="1355"/>
        <item x="68"/>
        <item x="1612"/>
        <item x="235"/>
        <item x="787"/>
        <item x="1356"/>
        <item x="245"/>
        <item x="599"/>
        <item x="588"/>
        <item x="260"/>
        <item x="1207"/>
        <item x="1401"/>
        <item x="1723"/>
        <item x="608"/>
        <item x="1524"/>
        <item x="1088"/>
        <item x="1334"/>
        <item x="1364"/>
        <item x="1345"/>
        <item x="1645"/>
        <item x="99"/>
        <item x="557"/>
        <item x="1555"/>
        <item x="1385"/>
        <item x="1299"/>
        <item x="1024"/>
        <item x="1367"/>
        <item x="217"/>
        <item x="1193"/>
        <item x="97"/>
        <item x="817"/>
        <item x="1801"/>
        <item x="1432"/>
        <item x="51"/>
        <item x="106"/>
        <item x="1061"/>
        <item x="727"/>
        <item x="1839"/>
        <item x="1159"/>
        <item x="1421"/>
        <item x="225"/>
        <item x="1526"/>
        <item x="1638"/>
        <item x="917"/>
        <item x="606"/>
        <item x="353"/>
        <item x="1856"/>
        <item x="770"/>
        <item x="165"/>
        <item x="756"/>
        <item x="844"/>
        <item x="465"/>
        <item x="548"/>
        <item x="60"/>
        <item x="1225"/>
        <item x="1428"/>
        <item x="436"/>
        <item x="870"/>
        <item x="1963"/>
        <item x="1366"/>
        <item x="1187"/>
        <item x="178"/>
        <item x="626"/>
        <item x="114"/>
        <item x="171"/>
        <item x="1242"/>
        <item x="1411"/>
        <item x="1262"/>
        <item x="849"/>
        <item x="632"/>
        <item x="307"/>
        <item x="836"/>
        <item x="1086"/>
        <item x="1436"/>
        <item x="1481"/>
        <item x="85"/>
        <item x="1755"/>
        <item x="1201"/>
        <item x="680"/>
        <item x="1191"/>
        <item x="388"/>
        <item x="42"/>
        <item x="1517"/>
        <item x="1869"/>
        <item x="759"/>
        <item x="1501"/>
        <item x="1031"/>
        <item x="59"/>
        <item x="1243"/>
        <item x="719"/>
        <item x="1913"/>
        <item x="1483"/>
        <item x="907"/>
        <item x="1803"/>
        <item x="773"/>
        <item x="1710"/>
        <item x="401"/>
        <item x="267"/>
        <item x="1415"/>
        <item x="318"/>
        <item x="1998"/>
        <item x="96"/>
        <item x="1463"/>
        <item x="1841"/>
        <item x="1602"/>
        <item x="243"/>
        <item x="1455"/>
        <item x="651"/>
        <item x="1905"/>
        <item x="1974"/>
        <item x="698"/>
        <item x="1134"/>
        <item x="960"/>
        <item x="1916"/>
        <item x="808"/>
        <item x="1096"/>
        <item x="794"/>
        <item x="459"/>
        <item x="974"/>
        <item x="371"/>
        <item x="1820"/>
        <item x="498"/>
        <item x="47"/>
        <item x="499"/>
        <item x="1857"/>
        <item x="247"/>
        <item x="1581"/>
        <item x="406"/>
        <item x="1438"/>
        <item x="1037"/>
        <item x="1994"/>
        <item x="1821"/>
        <item x="1218"/>
        <item x="1454"/>
        <item x="1352"/>
        <item x="441"/>
        <item x="690"/>
        <item x="1189"/>
        <item x="1907"/>
        <item x="457"/>
        <item x="199"/>
        <item x="1117"/>
        <item x="896"/>
        <item x="842"/>
        <item x="179"/>
        <item x="1575"/>
        <item x="893"/>
        <item x="367"/>
        <item x="1953"/>
        <item x="1228"/>
        <item x="1658"/>
        <item x="603"/>
        <item x="991"/>
        <item x="1812"/>
        <item x="325"/>
        <item x="1312"/>
        <item x="2"/>
        <item x="968"/>
        <item x="1518"/>
        <item x="94"/>
        <item x="1418"/>
        <item x="413"/>
        <item x="1261"/>
        <item x="981"/>
        <item x="944"/>
        <item x="252"/>
        <item x="1112"/>
        <item x="1949"/>
        <item x="284"/>
        <item x="1176"/>
        <item x="1507"/>
        <item x="886"/>
        <item x="1110"/>
        <item x="200"/>
        <item x="776"/>
        <item x="415"/>
        <item x="655"/>
        <item x="1078"/>
        <item x="510"/>
        <item x="1692"/>
        <item x="1281"/>
        <item x="1300"/>
        <item x="1044"/>
        <item x="326"/>
        <item x="1601"/>
        <item x="731"/>
        <item x="1221"/>
        <item x="1904"/>
        <item x="1251"/>
        <item x="795"/>
        <item x="1540"/>
        <item x="1791"/>
        <item x="915"/>
        <item x="1996"/>
        <item x="292"/>
        <item x="427"/>
        <item x="1060"/>
        <item x="669"/>
        <item x="701"/>
        <item x="1804"/>
        <item x="1551"/>
        <item x="151"/>
        <item x="128"/>
        <item x="1192"/>
        <item x="497"/>
        <item x="237"/>
        <item x="29"/>
        <item x="802"/>
        <item x="1976"/>
        <item x="806"/>
        <item x="617"/>
        <item x="1232"/>
        <item x="744"/>
        <item x="34"/>
        <item x="1603"/>
        <item x="1729"/>
        <item x="1229"/>
        <item x="464"/>
        <item x="649"/>
        <item x="700"/>
        <item x="1156"/>
        <item x="192"/>
        <item x="86"/>
        <item x="1858"/>
        <item x="1792"/>
        <item x="1758"/>
        <item x="657"/>
        <item x="1270"/>
        <item x="1046"/>
        <item x="1700"/>
        <item x="298"/>
        <item x="1267"/>
        <item x="1697"/>
        <item x="1220"/>
        <item x="244"/>
        <item x="558"/>
        <item x="1719"/>
        <item x="1393"/>
        <item x="146"/>
        <item x="904"/>
        <item x="605"/>
        <item x="1444"/>
        <item x="1484"/>
        <item x="1125"/>
        <item x="303"/>
        <item x="543"/>
        <item x="871"/>
        <item x="1932"/>
        <item x="1739"/>
        <item x="471"/>
        <item x="481"/>
        <item x="1027"/>
        <item x="1057"/>
        <item x="574"/>
        <item x="1547"/>
        <item x="396"/>
        <item x="363"/>
        <item x="1762"/>
        <item x="1497"/>
        <item x="1936"/>
        <item x="1306"/>
        <item x="18"/>
        <item x="1989"/>
        <item x="1902"/>
        <item x="862"/>
        <item x="269"/>
        <item x="1071"/>
        <item x="1253"/>
        <item x="782"/>
        <item x="838"/>
        <item x="1010"/>
        <item x="469"/>
        <item x="1409"/>
        <item x="1001"/>
        <item x="1624"/>
        <item x="785"/>
        <item x="572"/>
        <item x="1452"/>
        <item x="183"/>
        <item x="1323"/>
        <item x="725"/>
        <item x="330"/>
        <item x="273"/>
        <item x="875"/>
        <item x="959"/>
        <item x="1559"/>
        <item x="484"/>
        <item x="11"/>
        <item x="1927"/>
        <item x="990"/>
        <item x="1246"/>
        <item x="851"/>
        <item x="1041"/>
        <item x="866"/>
        <item x="1754"/>
        <item x="1286"/>
        <item x="879"/>
        <item x="197"/>
        <item x="175"/>
        <item x="1030"/>
        <item x="1694"/>
        <item x="825"/>
        <item x="1178"/>
        <item x="1649"/>
        <item x="228"/>
        <item x="517"/>
        <item x="1328"/>
        <item x="1818"/>
        <item x="1155"/>
        <item x="954"/>
        <item x="141"/>
        <item x="486"/>
        <item x="545"/>
        <item x="279"/>
        <item x="1761"/>
        <item x="784"/>
        <item x="442"/>
        <item x="1303"/>
        <item x="1578"/>
        <item x="1561"/>
        <item x="462"/>
        <item x="526"/>
        <item x="1058"/>
        <item x="1368"/>
        <item x="1503"/>
        <item x="840"/>
        <item x="1340"/>
        <item x="1018"/>
        <item x="1962"/>
        <item x="1430"/>
        <item x="50"/>
        <item x="952"/>
        <item x="1487"/>
        <item x="1122"/>
        <item x="1861"/>
        <item x="635"/>
        <item x="1285"/>
        <item x="654"/>
        <item x="266"/>
        <item x="1802"/>
        <item x="1795"/>
        <item x="762"/>
        <item x="1183"/>
        <item x="1850"/>
        <item x="667"/>
        <item x="1988"/>
        <item x="1538"/>
        <item x="678"/>
        <item x="309"/>
        <item x="1399"/>
        <item x="53"/>
        <item x="634"/>
        <item x="1882"/>
        <item x="1625"/>
        <item x="219"/>
        <item x="458"/>
        <item x="185"/>
        <item x="477"/>
        <item x="1278"/>
        <item x="7"/>
        <item x="1872"/>
        <item x="697"/>
        <item x="602"/>
        <item x="1172"/>
        <item x="1773"/>
        <item x="1164"/>
        <item x="348"/>
        <item x="1227"/>
        <item x="1985"/>
        <item x="1937"/>
        <item x="569"/>
        <item x="1866"/>
        <item x="685"/>
        <item x="1960"/>
        <item x="1173"/>
        <item x="1311"/>
        <item x="346"/>
        <item x="474"/>
        <item x="1028"/>
        <item x="1263"/>
        <item x="1749"/>
        <item x="1004"/>
        <item x="1860"/>
        <item x="827"/>
        <item x="1244"/>
        <item x="1565"/>
        <item x="746"/>
        <item x="437"/>
        <item x="1305"/>
        <item x="1705"/>
        <item x="425"/>
        <item x="864"/>
        <item x="1617"/>
        <item x="1269"/>
        <item x="679"/>
        <item x="1950"/>
        <item x="112"/>
        <item x="1952"/>
        <item x="147"/>
        <item x="1881"/>
        <item x="579"/>
        <item x="1208"/>
        <item x="1413"/>
        <item x="818"/>
        <item x="668"/>
        <item x="187"/>
        <item x="1973"/>
        <item x="1025"/>
        <item x="600"/>
        <item x="1543"/>
        <item x="1726"/>
        <item x="810"/>
        <item x="150"/>
        <item x="1600"/>
        <item x="939"/>
        <item x="450"/>
        <item x="1594"/>
        <item x="102"/>
        <item x="1248"/>
        <item x="1849"/>
        <item x="72"/>
        <item x="492"/>
        <item x="1465"/>
        <item x="1703"/>
        <item x="1032"/>
        <item x="1883"/>
        <item x="430"/>
        <item x="1909"/>
        <item x="45"/>
        <item x="216"/>
        <item x="978"/>
        <item x="1165"/>
        <item x="552"/>
        <item x="1075"/>
        <item x="1282"/>
        <item x="1014"/>
        <item x="1412"/>
        <item x="1290"/>
        <item x="765"/>
        <item x="728"/>
        <item x="938"/>
        <item x="953"/>
        <item x="1669"/>
        <item x="88"/>
        <item x="1216"/>
        <item x="1499"/>
        <item x="1635"/>
        <item x="993"/>
        <item x="832"/>
        <item x="1297"/>
        <item x="1954"/>
        <item x="1571"/>
        <item x="741"/>
        <item x="1984"/>
        <item x="423"/>
        <item x="1202"/>
        <item x="722"/>
        <item x="328"/>
        <item x="1206"/>
        <item x="1782"/>
        <item x="1196"/>
        <item x="1212"/>
        <item x="1536"/>
        <item x="1864"/>
        <item x="335"/>
        <item x="1490"/>
        <item x="739"/>
        <item x="1972"/>
        <item x="1704"/>
        <item x="370"/>
        <item x="40"/>
        <item x="206"/>
        <item x="1744"/>
        <item x="811"/>
        <item x="1957"/>
        <item x="1295"/>
        <item x="1844"/>
        <item x="845"/>
        <item x="403"/>
        <item x="362"/>
        <item x="1610"/>
        <item x="1977"/>
        <item x="551"/>
        <item x="1296"/>
        <item x="1967"/>
        <item x="589"/>
        <item x="1663"/>
        <item x="1613"/>
        <item x="814"/>
        <item x="857"/>
        <item x="1852"/>
        <item x="1343"/>
        <item x="515"/>
        <item x="1959"/>
        <item x="963"/>
        <item x="1946"/>
        <item x="1091"/>
        <item x="1978"/>
        <item x="1556"/>
        <item x="1185"/>
        <item x="495"/>
        <item x="81"/>
        <item x="182"/>
        <item x="559"/>
        <item x="703"/>
        <item x="1099"/>
        <item x="644"/>
        <item x="1728"/>
        <item x="1067"/>
        <item x="1999"/>
        <item x="584"/>
        <item x="1095"/>
        <item x="314"/>
        <item x="829"/>
        <item x="1174"/>
        <item x="1558"/>
        <item x="1084"/>
        <item x="1807"/>
        <item x="1813"/>
        <item x="1890"/>
        <item x="352"/>
        <item x="519"/>
        <item x="1968"/>
        <item x="163"/>
        <item x="1502"/>
        <item x="1736"/>
        <item x="516"/>
        <item x="10"/>
        <item x="528"/>
        <item x="1320"/>
        <item x="1119"/>
        <item x="648"/>
        <item x="789"/>
        <item x="1544"/>
        <item x="61"/>
        <item x="977"/>
        <item x="1265"/>
        <item x="1123"/>
        <item x="152"/>
        <item x="365"/>
        <item x="1288"/>
        <item x="1741"/>
        <item x="914"/>
        <item x="752"/>
        <item x="89"/>
        <item x="1521"/>
        <item x="117"/>
        <item x="1059"/>
        <item x="421"/>
        <item x="1158"/>
        <item x="359"/>
        <item x="529"/>
        <item x="27"/>
        <item x="1370"/>
        <item x="566"/>
        <item x="1132"/>
        <item x="1505"/>
        <item x="1205"/>
        <item x="1997"/>
        <item x="1051"/>
        <item x="1101"/>
        <item x="1799"/>
        <item x="500"/>
        <item x="1604"/>
        <item x="1374"/>
        <item x="37"/>
        <item x="940"/>
        <item x="475"/>
        <item x="1934"/>
        <item x="833"/>
        <item x="211"/>
        <item x="1691"/>
        <item x="271"/>
        <item x="132"/>
        <item x="158"/>
        <item x="256"/>
        <item x="154"/>
        <item x="1523"/>
        <item x="1830"/>
        <item x="46"/>
        <item x="310"/>
        <item x="448"/>
        <item x="1391"/>
        <item x="1068"/>
        <item x="1622"/>
        <item x="1742"/>
        <item x="1664"/>
        <item x="1034"/>
        <item x="639"/>
        <item x="1560"/>
        <item x="1396"/>
        <item x="479"/>
        <item x="1052"/>
        <item x="1629"/>
        <item x="1273"/>
        <item x="1087"/>
        <item x="233"/>
        <item x="512"/>
        <item x="1808"/>
        <item x="616"/>
        <item x="704"/>
        <item x="897"/>
        <item x="411"/>
        <item x="282"/>
        <item x="544"/>
        <item x="971"/>
        <item x="1100"/>
        <item x="913"/>
        <item x="793"/>
        <item x="1868"/>
        <item x="1458"/>
        <item x="1460"/>
        <item x="1783"/>
        <item x="1607"/>
        <item x="1322"/>
        <item x="1190"/>
        <item x="1333"/>
        <item x="109"/>
        <item x="400"/>
        <item x="753"/>
        <item x="1715"/>
        <item x="393"/>
        <item x="1763"/>
        <item x="1964"/>
        <item x="994"/>
        <item x="815"/>
        <item x="1639"/>
        <item x="1644"/>
        <item x="1198"/>
        <item x="1287"/>
        <item x="0"/>
        <item x="900"/>
        <item x="767"/>
        <item x="1321"/>
        <item x="1223"/>
        <item x="1023"/>
        <item x="1104"/>
        <item x="322"/>
        <item x="1636"/>
        <item x="291"/>
        <item x="873"/>
        <item x="732"/>
        <item x="345"/>
        <item x="242"/>
        <item x="381"/>
        <item x="587"/>
        <item x="541"/>
        <item x="855"/>
        <item x="1620"/>
        <item x="1853"/>
        <item x="1373"/>
        <item x="1901"/>
        <item x="969"/>
        <item x="191"/>
        <item x="414"/>
        <item x="1542"/>
        <item x="1035"/>
        <item x="1941"/>
        <item x="749"/>
        <item x="1485"/>
        <item x="989"/>
        <item x="1000"/>
        <item x="1589"/>
        <item x="336"/>
        <item x="901"/>
        <item x="947"/>
        <item x="955"/>
        <item x="313"/>
        <item x="71"/>
        <item x="1240"/>
        <item x="1395"/>
        <item x="375"/>
        <item x="189"/>
        <item x="1257"/>
        <item x="483"/>
        <item x="268"/>
        <item x="751"/>
        <item x="662"/>
        <item x="488"/>
        <item x="1945"/>
        <item x="1468"/>
        <item x="1414"/>
        <item x="1146"/>
        <item x="1384"/>
        <item x="1752"/>
        <item x="142"/>
        <item x="1022"/>
        <item x="724"/>
        <item x="983"/>
        <item x="598"/>
        <item x="1394"/>
        <item x="161"/>
        <item x="1769"/>
        <item x="1816"/>
        <item x="1470"/>
        <item x="220"/>
        <item x="1632"/>
        <item x="689"/>
        <item x="1283"/>
        <item x="1482"/>
        <item x="640"/>
        <item x="157"/>
        <item x="1933"/>
        <item x="1892"/>
        <item x="1531"/>
        <item x="1226"/>
        <item x="1353"/>
        <item x="1316"/>
        <item x="619"/>
        <item x="351"/>
        <item x="1707"/>
        <item x="738"/>
        <item x="1467"/>
        <item x="1775"/>
        <item x="880"/>
        <item x="1570"/>
        <item x="428"/>
        <item x="1284"/>
        <item x="779"/>
        <item x="1105"/>
        <item x="820"/>
        <item x="1390"/>
        <item x="976"/>
        <item x="100"/>
        <item x="1794"/>
        <item x="1066"/>
        <item x="1404"/>
        <item x="874"/>
        <item x="658"/>
        <item x="1770"/>
        <item x="1089"/>
        <item x="1961"/>
        <item x="1128"/>
        <item x="1347"/>
        <item x="1667"/>
        <item x="573"/>
        <item x="399"/>
        <item x="5"/>
        <item x="1062"/>
        <item x="373"/>
        <item x="1406"/>
        <item x="932"/>
        <item x="520"/>
        <item x="410"/>
        <item x="1924"/>
        <item x="408"/>
        <item x="1509"/>
        <item x="691"/>
        <item x="503"/>
        <item x="710"/>
        <item x="116"/>
        <item x="1247"/>
        <item x="1329"/>
        <item x="1666"/>
        <item x="254"/>
        <item x="1630"/>
        <item x="1279"/>
        <item x="1063"/>
        <item x="1464"/>
        <item x="1083"/>
        <item x="296"/>
        <item x="1577"/>
        <item x="75"/>
        <item x="1379"/>
        <item x="1209"/>
        <item x="664"/>
        <item x="349"/>
        <item x="1471"/>
        <item x="803"/>
        <item x="1143"/>
        <item x="1053"/>
        <item x="1433"/>
        <item x="65"/>
        <item x="1618"/>
        <item x="858"/>
        <item x="126"/>
        <item x="1094"/>
        <item x="1522"/>
        <item x="1975"/>
        <item x="709"/>
        <item x="538"/>
        <item x="1127"/>
        <item x="726"/>
        <item x="1546"/>
        <item x="1591"/>
        <item x="1722"/>
        <item x="1049"/>
        <item x="1491"/>
        <item x="629"/>
        <item x="1730"/>
        <item x="504"/>
        <item x="1641"/>
        <item x="1827"/>
        <item x="1294"/>
        <item x="460"/>
        <item x="1642"/>
        <item x="1363"/>
        <item x="1689"/>
        <item x="1993"/>
        <item x="1489"/>
        <item x="532"/>
        <item x="420"/>
        <item x="418"/>
        <item x="1653"/>
        <item x="1332"/>
        <item x="25"/>
        <item x="523"/>
        <item x="257"/>
        <item x="1074"/>
        <item x="347"/>
        <item x="1918"/>
        <item x="999"/>
        <item x="1"/>
        <item x="1737"/>
        <item x="1400"/>
        <item x="1888"/>
        <item x="1675"/>
        <item x="194"/>
        <item x="66"/>
        <item x="868"/>
        <item x="642"/>
        <item x="489"/>
        <item x="1582"/>
        <item x="1721"/>
        <item x="1698"/>
        <item x="1135"/>
        <item x="1219"/>
        <item x="202"/>
        <item x="1768"/>
        <item x="1326"/>
        <item x="577"/>
        <item x="525"/>
        <item x="908"/>
        <item x="331"/>
        <item x="317"/>
        <item x="950"/>
        <item x="1403"/>
        <item x="1548"/>
        <item x="1743"/>
        <item x="1751"/>
        <item x="675"/>
        <item x="1759"/>
        <item x="1472"/>
        <item x="674"/>
        <item x="771"/>
        <item x="1776"/>
        <item x="241"/>
        <item x="1774"/>
        <item x="222"/>
        <item x="1079"/>
        <item x="6"/>
        <item x="306"/>
        <item x="1615"/>
        <item x="1515"/>
        <item x="812"/>
        <item x="1837"/>
        <item x="1693"/>
        <item x="1863"/>
        <item x="1980"/>
        <item x="1015"/>
        <item x="1991"/>
        <item x="982"/>
        <item x="1862"/>
        <item x="887"/>
        <item x="169"/>
        <item x="487"/>
        <item x="190"/>
        <item x="294"/>
        <item x="1498"/>
        <item x="1141"/>
        <item x="153"/>
        <item x="692"/>
        <item x="227"/>
        <item x="933"/>
        <item x="456"/>
        <item x="1940"/>
        <item x="916"/>
        <item x="16"/>
        <item x="758"/>
        <item x="846"/>
        <item x="754"/>
        <item x="293"/>
        <item x="509"/>
        <item x="1019"/>
        <item x="1652"/>
        <item x="485"/>
        <item x="723"/>
        <item x="1512"/>
        <item x="996"/>
        <item x="1170"/>
        <item x="232"/>
        <item x="145"/>
        <item x="713"/>
        <item x="878"/>
        <item x="1746"/>
        <item x="1684"/>
        <item x="1674"/>
        <item x="1337"/>
        <item x="28"/>
        <item x="422"/>
        <item x="103"/>
        <item x="288"/>
        <item x="278"/>
        <item x="384"/>
        <item x="740"/>
        <item x="1647"/>
        <item x="788"/>
        <item x="824"/>
        <item x="1873"/>
        <item x="774"/>
        <item x="766"/>
        <item x="1757"/>
        <item x="898"/>
        <item x="1008"/>
        <item x="1449"/>
        <item x="261"/>
        <item x="156"/>
        <item x="889"/>
        <item x="449"/>
        <item x="1606"/>
        <item x="1140"/>
        <item x="1466"/>
        <item x="1357"/>
        <item x="91"/>
        <item x="1516"/>
        <item x="861"/>
        <item x="1314"/>
        <item x="1006"/>
        <item x="329"/>
        <item x="1200"/>
        <item x="1211"/>
        <item x="1806"/>
        <item x="1788"/>
        <item x="924"/>
        <item x="627"/>
        <item x="355"/>
        <item x="339"/>
        <item x="350"/>
        <item x="816"/>
        <item x="407"/>
        <item x="1234"/>
        <item x="1537"/>
        <item x="1574"/>
        <item x="1637"/>
        <item x="354"/>
        <item x="514"/>
        <item x="1599"/>
        <item x="295"/>
        <item x="534"/>
        <item x="129"/>
        <item x="321"/>
        <item x="1459"/>
        <item x="1346"/>
        <item x="312"/>
        <item x="946"/>
        <item x="1361"/>
        <item x="1871"/>
        <item x="20"/>
        <item x="1716"/>
        <item x="1451"/>
        <item x="604"/>
        <item x="1593"/>
        <item x="1050"/>
        <item x="1029"/>
        <item x="919"/>
        <item x="1833"/>
        <item x="1938"/>
        <item x="1375"/>
        <item x="301"/>
        <item x="174"/>
        <item x="333"/>
        <item x="1923"/>
        <item x="1124"/>
        <item x="476"/>
        <item x="360"/>
        <item x="270"/>
        <item x="1389"/>
        <item x="1580"/>
        <item x="1598"/>
        <item x="1319"/>
        <item x="1133"/>
        <item x="1787"/>
        <item x="234"/>
        <item x="1908"/>
        <item x="1513"/>
        <item x="1798"/>
        <item x="188"/>
        <item x="342"/>
        <item x="922"/>
        <item x="149"/>
        <item x="1874"/>
        <item x="1979"/>
        <item x="721"/>
        <item x="624"/>
        <item x="1250"/>
        <item x="1738"/>
        <item x="929"/>
        <item x="3"/>
        <item x="567"/>
        <item x="249"/>
        <item x="1930"/>
        <item x="891"/>
        <item x="1021"/>
        <item x="1080"/>
        <item x="777"/>
        <item x="1696"/>
        <item x="505"/>
        <item x="934"/>
        <item x="553"/>
        <item x="478"/>
        <item x="440"/>
        <item x="361"/>
        <item x="1828"/>
        <item x="1184"/>
        <item x="1252"/>
        <item x="1318"/>
        <item x="1495"/>
        <item x="1102"/>
        <item x="12"/>
        <item x="671"/>
        <item x="661"/>
        <item x="262"/>
        <item x="383"/>
        <item x="214"/>
        <item x="593"/>
        <item x="905"/>
        <item x="177"/>
        <item x="1519"/>
        <item x="1142"/>
        <item x="1903"/>
        <item x="859"/>
        <item x="231"/>
        <item x="1568"/>
        <item x="1995"/>
        <item x="594"/>
        <item x="702"/>
        <item x="835"/>
        <item x="1222"/>
        <item x="1145"/>
        <item x="181"/>
        <item x="881"/>
        <item x="585"/>
        <item x="830"/>
        <item x="502"/>
        <item x="1424"/>
        <item x="1718"/>
        <item x="576"/>
        <item x="941"/>
        <item x="718"/>
        <item x="1047"/>
        <item x="1826"/>
        <item x="1583"/>
        <item x="1310"/>
        <item x="1889"/>
        <item x="1147"/>
        <item x="997"/>
        <item x="380"/>
        <item x="761"/>
        <item x="705"/>
        <item x="1098"/>
        <item x="1437"/>
        <item x="1327"/>
        <item x="405"/>
        <item x="1983"/>
        <item x="1579"/>
        <item x="1152"/>
        <item x="958"/>
        <item x="1992"/>
        <item x="338"/>
        <item x="1734"/>
        <item x="1896"/>
        <item x="1231"/>
        <item x="57"/>
        <item x="1131"/>
        <item x="1681"/>
        <item x="285"/>
        <item x="1532"/>
        <item x="136"/>
        <item x="841"/>
        <item x="633"/>
        <item x="390"/>
        <item x="670"/>
        <item x="1317"/>
        <item x="1157"/>
        <item x="869"/>
        <item x="1510"/>
        <item x="1545"/>
        <item x="304"/>
        <item x="888"/>
        <item x="596"/>
        <item x="324"/>
        <item x="681"/>
        <item x="1475"/>
        <item x="872"/>
        <item x="31"/>
        <item x="948"/>
        <item x="358"/>
        <item x="113"/>
        <item x="683"/>
        <item x="58"/>
        <item x="1750"/>
        <item x="1534"/>
        <item x="1725"/>
        <item x="1731"/>
        <item x="1835"/>
        <item x="1434"/>
        <item x="1765"/>
        <item x="890"/>
        <item x="1203"/>
        <item x="1097"/>
        <item x="1350"/>
        <item x="323"/>
        <item x="570"/>
        <item x="949"/>
        <item x="1895"/>
        <item x="610"/>
        <item x="1197"/>
        <item x="1530"/>
        <item x="1315"/>
        <item x="1562"/>
        <item x="1665"/>
        <item x="1301"/>
        <item x="1748"/>
        <item x="837"/>
        <item x="582"/>
        <item x="118"/>
        <item x="550"/>
        <item x="894"/>
        <item x="1180"/>
        <item x="274"/>
        <item x="297"/>
        <item x="591"/>
        <item x="527"/>
        <item x="769"/>
        <item x="1832"/>
        <item x="1847"/>
        <item x="41"/>
        <item x="1709"/>
        <item x="1572"/>
        <item x="622"/>
        <item x="518"/>
        <item x="1623"/>
        <item x="1695"/>
        <item x="707"/>
        <item x="612"/>
        <item x="1272"/>
        <item x="737"/>
        <item x="224"/>
        <item x="1914"/>
        <item x="1504"/>
        <item x="1237"/>
        <item x="1325"/>
        <item x="1055"/>
        <item x="1836"/>
        <item x="1843"/>
        <item x="1740"/>
        <item x="13"/>
        <item x="155"/>
        <item x="1717"/>
        <item x="892"/>
        <item x="1708"/>
        <item x="1944"/>
        <item x="392"/>
        <item x="121"/>
        <item x="696"/>
        <item x="1885"/>
        <item x="1268"/>
        <item x="139"/>
        <item x="148"/>
        <item x="1855"/>
        <item x="1732"/>
        <item x="1926"/>
        <item x="1387"/>
        <item x="1111"/>
        <item x="984"/>
        <item x="1386"/>
        <item x="1382"/>
        <item x="1554"/>
        <item x="39"/>
        <item x="366"/>
        <item x="1529"/>
        <item x="1392"/>
        <item x="673"/>
        <item x="1336"/>
        <item x="198"/>
        <item x="650"/>
        <item x="134"/>
        <item x="590"/>
        <item x="491"/>
        <item x="987"/>
        <item x="1009"/>
        <item x="63"/>
        <item x="1605"/>
        <item x="1865"/>
        <item x="1552"/>
        <item x="676"/>
        <item x="992"/>
        <item x="1069"/>
        <item x="1106"/>
        <item x="1840"/>
        <item x="8"/>
        <item x="1291"/>
        <item x="743"/>
        <item x="764"/>
        <item x="1195"/>
        <item x="677"/>
        <item x="643"/>
        <item x="937"/>
        <item x="1139"/>
        <item x="609"/>
        <item x="1935"/>
        <item x="967"/>
        <item x="160"/>
        <item x="1397"/>
        <item x="1160"/>
        <item x="1563"/>
        <item x="1779"/>
        <item x="911"/>
        <item x="636"/>
        <item x="108"/>
        <item x="26"/>
        <item x="1614"/>
        <item x="1939"/>
        <item x="575"/>
        <item x="1215"/>
        <item x="289"/>
        <item x="385"/>
        <item x="562"/>
        <item x="1535"/>
        <item x="1508"/>
        <item x="496"/>
        <item x="672"/>
        <item x="143"/>
        <item x="404"/>
        <item x="652"/>
        <item x="445"/>
        <item x="1493"/>
        <item x="1473"/>
        <item x="1365"/>
        <item x="429"/>
        <item x="1344"/>
        <item x="1045"/>
        <item x="344"/>
        <item x="1676"/>
        <item x="1230"/>
        <item x="482"/>
        <item x="308"/>
        <item x="1410"/>
        <item x="839"/>
        <item x="73"/>
        <item x="682"/>
        <item x="1687"/>
        <item x="38"/>
        <item x="1626"/>
        <item x="1880"/>
        <item x="1478"/>
        <item x="14"/>
        <item x="1766"/>
        <item x="173"/>
        <item x="193"/>
        <item x="1338"/>
        <item x="1842"/>
        <item x="1271"/>
        <item x="115"/>
        <item x="1756"/>
        <item x="1549"/>
        <item x="1699"/>
        <item x="1149"/>
        <item x="1633"/>
        <item x="1194"/>
        <item x="805"/>
        <item x="1469"/>
        <item x="74"/>
        <item x="1822"/>
        <item x="646"/>
        <item x="659"/>
        <item x="1608"/>
        <item x="637"/>
        <item x="417"/>
        <item x="1825"/>
        <item x="1383"/>
        <item x="1990"/>
        <item x="1778"/>
        <item x="1596"/>
        <item x="931"/>
        <item x="480"/>
        <item x="1772"/>
        <item x="1922"/>
        <item x="957"/>
        <item x="209"/>
        <item x="1354"/>
        <item x="1986"/>
        <item x="1550"/>
        <item x="522"/>
        <item x="124"/>
        <item x="1701"/>
        <item x="424"/>
        <item x="276"/>
        <item x="1777"/>
        <item x="35"/>
        <item x="1656"/>
        <item x="736"/>
        <item x="592"/>
        <item x="850"/>
        <item x="1654"/>
        <item x="885"/>
        <item x="1302"/>
        <item x="1969"/>
        <item x="1586"/>
        <item x="1845"/>
        <item x="695"/>
        <item x="1899"/>
        <item x="1943"/>
        <item x="936"/>
        <item x="1956"/>
        <item x="240"/>
        <item x="1921"/>
        <item x="1683"/>
        <item x="1590"/>
        <item x="876"/>
        <item x="1488"/>
        <item x="1249"/>
        <item x="884"/>
        <item x="170"/>
        <item x="647"/>
        <item x="580"/>
        <item x="1492"/>
        <item x="4"/>
        <item x="1878"/>
        <item x="597"/>
        <item x="822"/>
        <item x="1056"/>
        <item x="409"/>
        <item x="138"/>
        <item x="77"/>
        <item x="311"/>
        <item x="906"/>
        <item x="1376"/>
        <item x="1592"/>
        <item x="368"/>
        <item x="32"/>
        <item x="1634"/>
        <item x="412"/>
        <item x="382"/>
        <item x="1324"/>
        <item x="712"/>
        <item x="275"/>
        <item x="972"/>
        <item x="1887"/>
        <item x="356"/>
        <item x="1276"/>
        <item x="621"/>
        <item x="530"/>
        <item x="159"/>
        <item x="446"/>
        <item x="1266"/>
        <item x="1528"/>
        <item x="1886"/>
        <item x="1425"/>
        <item x="778"/>
        <item x="542"/>
        <item x="1260"/>
        <item x="378"/>
        <item x="847"/>
        <item x="799"/>
        <item x="1371"/>
        <item x="961"/>
        <item x="62"/>
        <item x="1213"/>
        <item x="720"/>
        <item x="1054"/>
        <item x="1474"/>
        <item x="536"/>
        <item x="1616"/>
        <item x="1893"/>
        <item x="973"/>
        <item x="1564"/>
        <item x="745"/>
        <item x="867"/>
        <item x="1108"/>
        <item x="255"/>
        <item x="615"/>
        <item x="1814"/>
        <item x="1224"/>
        <item x="286"/>
        <item x="319"/>
        <item x="419"/>
        <item x="1671"/>
        <item x="826"/>
        <item x="95"/>
        <item x="956"/>
        <item x="468"/>
        <item x="369"/>
        <item x="1233"/>
        <item x="607"/>
        <item x="1085"/>
        <item x="1875"/>
        <item x="1313"/>
        <item x="1342"/>
        <item x="1419"/>
        <item x="246"/>
        <item x="343"/>
        <item x="195"/>
        <item x="1453"/>
        <item x="1848"/>
        <item x="357"/>
        <item x="734"/>
        <item x="912"/>
        <item x="854"/>
        <item x="376"/>
        <item x="1081"/>
        <item x="210"/>
        <item x="1800"/>
        <item x="1931"/>
        <item x="1144"/>
        <item x="537"/>
        <item x="1169"/>
        <item x="133"/>
        <item x="1628"/>
        <item x="1298"/>
        <item x="264"/>
        <item x="895"/>
        <item x="125"/>
        <item x="763"/>
        <item x="213"/>
        <item x="1500"/>
        <item x="750"/>
        <item x="786"/>
        <item x="82"/>
        <item x="970"/>
        <item x="1005"/>
        <item x="843"/>
        <item x="1587"/>
        <item x="64"/>
        <item x="1007"/>
        <item x="1870"/>
        <item x="1435"/>
        <item x="1154"/>
        <item x="1760"/>
        <item x="1685"/>
        <item x="1280"/>
        <item x="70"/>
        <item x="451"/>
        <item x="1011"/>
        <item x="1331"/>
        <item x="1651"/>
        <item x="804"/>
        <item x="1255"/>
        <item x="166"/>
        <item x="300"/>
        <item x="1679"/>
        <item x="416"/>
        <item x="1702"/>
        <item x="1597"/>
        <item x="1440"/>
        <item x="1114"/>
        <item x="1129"/>
        <item x="1431"/>
        <item x="988"/>
        <item x="783"/>
        <item x="1790"/>
        <item x="613"/>
        <item x="490"/>
        <item x="768"/>
        <item x="1672"/>
        <item x="641"/>
        <item x="1441"/>
        <item x="507"/>
        <item x="1048"/>
        <item x="1876"/>
        <item x="229"/>
        <item x="493"/>
        <item x="1494"/>
        <item x="1121"/>
        <item x="942"/>
        <item x="1912"/>
        <item x="715"/>
        <item x="1824"/>
        <item x="923"/>
        <item x="230"/>
        <item x="320"/>
        <item x="1245"/>
        <item x="1181"/>
        <item x="1846"/>
        <item x="205"/>
        <item x="1566"/>
        <item x="283"/>
        <item x="925"/>
        <item x="860"/>
        <item x="52"/>
        <item x="1781"/>
        <item x="1109"/>
        <item x="1362"/>
        <item x="1308"/>
        <item x="531"/>
        <item x="611"/>
        <item x="1838"/>
        <item x="533"/>
        <item x="831"/>
        <item x="1660"/>
        <item x="1584"/>
        <item x="1416"/>
        <item x="508"/>
        <item x="1377"/>
        <item x="1682"/>
        <item x="986"/>
        <item x="1919"/>
        <item x="1339"/>
        <item x="877"/>
        <item x="625"/>
        <item x="1360"/>
        <item x="251"/>
        <item x="1359"/>
        <item x="1171"/>
        <item x="24"/>
        <item x="207"/>
        <item x="1631"/>
        <item x="1805"/>
        <item x="1655"/>
        <item x="926"/>
        <item x="1456"/>
        <item x="1915"/>
        <item x="823"/>
        <item x="439"/>
        <item x="1520"/>
        <item x="540"/>
        <item x="1175"/>
        <item x="547"/>
        <item x="1137"/>
        <item x="337"/>
        <item x="454"/>
        <item x="1238"/>
        <item x="1168"/>
        <item x="30"/>
        <item x="1090"/>
        <item x="1426"/>
        <item x="1965"/>
        <item x="447"/>
        <item x="1461"/>
        <item x="15"/>
        <item x="1480"/>
        <item x="1151"/>
        <item x="466"/>
        <item x="1402"/>
        <item x="1982"/>
        <item x="1971"/>
        <item x="918"/>
        <item x="140"/>
        <item x="1947"/>
        <item x="568"/>
        <item x="1686"/>
        <item x="928"/>
        <item x="772"/>
        <item x="1167"/>
        <item x="1381"/>
        <item x="1627"/>
        <item x="1153"/>
        <item x="1038"/>
        <item x="1162"/>
        <item x="1928"/>
        <item x="54"/>
        <item x="272"/>
        <item x="105"/>
        <item x="164"/>
        <item x="995"/>
        <item x="801"/>
        <item x="775"/>
        <item x="578"/>
        <item x="23"/>
        <item x="1573"/>
        <item x="555"/>
        <item x="470"/>
        <item x="1789"/>
        <item x="1107"/>
        <item x="1680"/>
        <item x="1711"/>
        <item x="305"/>
        <item x="1506"/>
        <item x="123"/>
        <item x="1239"/>
        <item x="1179"/>
        <item x="69"/>
        <item x="302"/>
        <item x="334"/>
        <item x="287"/>
        <item x="1210"/>
        <item x="1906"/>
        <item x="186"/>
        <item x="852"/>
        <item x="93"/>
        <item x="1427"/>
        <item x="83"/>
        <item x="92"/>
        <item x="1796"/>
        <item x="1925"/>
        <item x="985"/>
        <item x="735"/>
        <item x="1576"/>
        <item x="1720"/>
        <item x="395"/>
        <item x="760"/>
        <item x="167"/>
        <item x="1753"/>
        <item x="902"/>
        <item x="962"/>
        <item x="1951"/>
        <item x="1093"/>
        <item x="120"/>
        <item x="1797"/>
        <item x="694"/>
        <item x="168"/>
        <item x="443"/>
        <item x="208"/>
        <item x="1948"/>
        <item x="1358"/>
        <item x="1442"/>
        <item x="1013"/>
        <item x="684"/>
        <item x="203"/>
        <item x="1177"/>
        <item x="975"/>
        <item x="1026"/>
        <item x="259"/>
        <item x="1398"/>
        <item x="377"/>
        <item x="693"/>
        <item x="172"/>
        <item x="1116"/>
        <item x="1621"/>
        <item x="1479"/>
        <item x="21"/>
        <item x="43"/>
        <item x="1650"/>
        <item x="1274"/>
        <item x="1236"/>
        <item x="1714"/>
        <item x="111"/>
        <item x="848"/>
        <item x="1884"/>
        <item x="998"/>
        <item x="1569"/>
        <item x="1879"/>
        <item x="218"/>
        <item x="819"/>
        <item x="1115"/>
        <item x="265"/>
        <item x="1341"/>
        <item x="1113"/>
        <item x="1476"/>
        <item x="1423"/>
        <item x="780"/>
        <item x="863"/>
        <item x="80"/>
        <item x="435"/>
        <item x="945"/>
        <item x="1199"/>
        <item x="1405"/>
        <item x="135"/>
        <item x="452"/>
        <item x="1378"/>
        <item x="1588"/>
        <item x="638"/>
        <item x="238"/>
        <item x="379"/>
        <item x="711"/>
        <item x="631"/>
        <item x="432"/>
        <item x="1304"/>
        <item x="660"/>
        <item x="76"/>
        <item x="1235"/>
        <item x="1712"/>
        <item x="1072"/>
        <item x="402"/>
        <item x="1033"/>
        <item x="236"/>
        <item x="965"/>
        <item x="250"/>
        <item x="332"/>
        <item x="315"/>
        <item x="9"/>
        <item x="1130"/>
        <item x="281"/>
        <item x="1793"/>
        <item x="1408"/>
        <item x="463"/>
        <item x="601"/>
        <item x="1713"/>
        <item x="201"/>
        <item x="1646"/>
        <item x="1688"/>
        <item x="1784"/>
        <item x="630"/>
        <item x="453"/>
        <item x="1619"/>
        <item x="1668"/>
        <item x="964"/>
        <item x="131"/>
        <item x="1867"/>
        <item x="1309"/>
        <item x="809"/>
        <item x="1126"/>
        <item x="162"/>
        <item x="122"/>
        <item x="714"/>
        <item x="1188"/>
        <item x="204"/>
        <item x="1420"/>
        <item x="1214"/>
        <item x="790"/>
        <item x="438"/>
        <item x="1987"/>
        <item x="791"/>
        <item x="688"/>
        <item x="130"/>
        <item x="1735"/>
        <item x="716"/>
        <item x="196"/>
        <item x="1020"/>
        <item x="927"/>
        <item x="1609"/>
        <item x="434"/>
        <item x="1764"/>
        <item x="239"/>
        <item x="586"/>
        <item x="1511"/>
        <item x="686"/>
        <item x="1335"/>
        <item x="48"/>
        <item x="1369"/>
        <item x="1670"/>
        <item x="1662"/>
        <item x="1819"/>
        <item x="19"/>
        <item x="472"/>
        <item x="620"/>
        <item x="1462"/>
        <item x="501"/>
        <item x="560"/>
        <item x="797"/>
        <item x="494"/>
        <item x="729"/>
        <item x="856"/>
        <item x="1677"/>
        <item x="1040"/>
        <item x="1514"/>
        <item x="1445"/>
        <item x="1854"/>
        <item x="1077"/>
        <item x="748"/>
        <item x="882"/>
        <item x="67"/>
        <item x="1966"/>
        <item x="511"/>
        <item x="653"/>
        <item x="1477"/>
        <item x="1958"/>
        <item x="223"/>
        <item x="1002"/>
        <item x="364"/>
        <item x="1859"/>
        <item x="263"/>
        <item x="807"/>
        <item x="1706"/>
        <item x="389"/>
        <item x="226"/>
        <item x="127"/>
        <item x="666"/>
        <item x="1450"/>
        <item x="1264"/>
        <item x="1259"/>
        <item x="258"/>
        <item x="1289"/>
        <item x="473"/>
        <item x="708"/>
        <item x="1407"/>
        <item x="909"/>
        <item x="1767"/>
        <item x="571"/>
        <item x="506"/>
        <item x="1372"/>
        <item x="798"/>
        <item x="828"/>
        <item x="1138"/>
        <item x="614"/>
        <item x="1163"/>
        <item x="853"/>
        <item x="1417"/>
        <item x="1118"/>
        <item x="386"/>
        <item x="521"/>
        <item x="781"/>
        <item x="467"/>
        <item x="920"/>
        <item x="1834"/>
        <item x="374"/>
        <item x="565"/>
        <item x="623"/>
        <item x="1429"/>
        <item x="433"/>
        <item x="699"/>
        <item x="1648"/>
        <item x="899"/>
        <item x="1254"/>
        <item x="1898"/>
        <item x="618"/>
        <item x="431"/>
        <item x="55"/>
        <item x="1241"/>
        <item x="444"/>
        <item x="1204"/>
        <item x="1092"/>
        <item x="1182"/>
        <item x="1003"/>
        <item x="1771"/>
        <item x="221"/>
        <item x="1585"/>
        <item x="104"/>
        <item x="119"/>
        <item x="391"/>
        <item x="755"/>
        <item x="1811"/>
        <item x="1557"/>
        <item x="1891"/>
        <item x="1851"/>
        <item x="387"/>
        <item x="56"/>
        <item x="215"/>
        <item x="1831"/>
        <item x="1920"/>
        <item x="687"/>
        <item x="1809"/>
        <item x="1678"/>
        <item x="1533"/>
        <item x="796"/>
        <item x="1293"/>
        <item x="910"/>
        <item x="176"/>
        <item x="44"/>
        <item x="1439"/>
        <item x="107"/>
        <item x="87"/>
        <item x="1036"/>
        <item x="1043"/>
        <item t="default"/>
      </items>
    </pivotField>
    <pivotField numFmtId="47" showAll="0"/>
    <pivotField showAll="0"/>
    <pivotField showAll="0">
      <items count="5">
        <item x="2"/>
        <item x="3"/>
        <item x="1"/>
        <item x="0"/>
        <item t="default"/>
      </items>
    </pivotField>
    <pivotField showAll="0">
      <items count="1794">
        <item x="1323"/>
        <item x="561"/>
        <item x="1108"/>
        <item x="1324"/>
        <item x="947"/>
        <item x="621"/>
        <item x="386"/>
        <item x="762"/>
        <item x="155"/>
        <item x="1462"/>
        <item x="81"/>
        <item x="1415"/>
        <item x="1104"/>
        <item x="324"/>
        <item x="1226"/>
        <item x="50"/>
        <item x="363"/>
        <item x="21"/>
        <item x="1669"/>
        <item x="1413"/>
        <item x="1747"/>
        <item x="124"/>
        <item x="1475"/>
        <item x="1720"/>
        <item x="502"/>
        <item x="823"/>
        <item x="442"/>
        <item x="885"/>
        <item x="1626"/>
        <item x="1216"/>
        <item x="568"/>
        <item x="1688"/>
        <item x="115"/>
        <item x="845"/>
        <item x="765"/>
        <item x="639"/>
        <item x="927"/>
        <item x="208"/>
        <item x="821"/>
        <item x="116"/>
        <item x="789"/>
        <item x="1021"/>
        <item x="791"/>
        <item x="748"/>
        <item x="1168"/>
        <item x="472"/>
        <item x="804"/>
        <item x="1451"/>
        <item x="945"/>
        <item x="455"/>
        <item x="1662"/>
        <item x="1452"/>
        <item x="330"/>
        <item x="751"/>
        <item x="235"/>
        <item x="1739"/>
        <item x="951"/>
        <item x="151"/>
        <item x="850"/>
        <item x="1461"/>
        <item x="313"/>
        <item x="753"/>
        <item x="1655"/>
        <item x="1009"/>
        <item x="1186"/>
        <item x="1006"/>
        <item x="1757"/>
        <item x="617"/>
        <item x="949"/>
        <item x="1745"/>
        <item x="1761"/>
        <item x="133"/>
        <item x="1409"/>
        <item x="1537"/>
        <item x="418"/>
        <item x="893"/>
        <item x="1635"/>
        <item x="102"/>
        <item x="630"/>
        <item x="1725"/>
        <item x="579"/>
        <item x="705"/>
        <item x="1458"/>
        <item x="1163"/>
        <item x="629"/>
        <item x="210"/>
        <item x="1515"/>
        <item x="1561"/>
        <item x="1051"/>
        <item x="745"/>
        <item x="978"/>
        <item x="1439"/>
        <item x="18"/>
        <item x="797"/>
        <item x="1206"/>
        <item x="605"/>
        <item x="1214"/>
        <item x="1730"/>
        <item x="91"/>
        <item x="1143"/>
        <item x="222"/>
        <item x="1035"/>
        <item x="728"/>
        <item x="221"/>
        <item x="883"/>
        <item x="122"/>
        <item x="293"/>
        <item x="1282"/>
        <item x="1760"/>
        <item x="1772"/>
        <item x="1320"/>
        <item x="1559"/>
        <item x="699"/>
        <item x="998"/>
        <item x="1770"/>
        <item x="774"/>
        <item x="538"/>
        <item x="1627"/>
        <item x="136"/>
        <item x="1370"/>
        <item x="416"/>
        <item x="375"/>
        <item x="1110"/>
        <item x="1244"/>
        <item x="541"/>
        <item x="564"/>
        <item x="1307"/>
        <item x="1065"/>
        <item x="655"/>
        <item x="1053"/>
        <item x="973"/>
        <item x="1205"/>
        <item x="587"/>
        <item x="1442"/>
        <item x="83"/>
        <item x="1615"/>
        <item x="1430"/>
        <item x="870"/>
        <item x="343"/>
        <item x="663"/>
        <item x="1184"/>
        <item x="531"/>
        <item x="498"/>
        <item x="490"/>
        <item x="436"/>
        <item x="1288"/>
        <item x="969"/>
        <item x="1695"/>
        <item x="694"/>
        <item x="806"/>
        <item x="1028"/>
        <item x="1530"/>
        <item x="1180"/>
        <item x="792"/>
        <item x="1494"/>
        <item x="1338"/>
        <item x="332"/>
        <item x="1667"/>
        <item x="979"/>
        <item x="1060"/>
        <item x="406"/>
        <item x="118"/>
        <item x="584"/>
        <item x="1464"/>
        <item x="484"/>
        <item x="308"/>
        <item x="359"/>
        <item x="288"/>
        <item x="167"/>
        <item x="992"/>
        <item x="1369"/>
        <item x="732"/>
        <item x="382"/>
        <item x="1435"/>
        <item x="1538"/>
        <item x="608"/>
        <item x="1287"/>
        <item x="1048"/>
        <item x="431"/>
        <item x="57"/>
        <item x="1340"/>
        <item x="1749"/>
        <item x="1059"/>
        <item x="1162"/>
        <item x="1569"/>
        <item x="89"/>
        <item x="1136"/>
        <item x="1642"/>
        <item x="109"/>
        <item x="1001"/>
        <item x="982"/>
        <item x="1325"/>
        <item x="1109"/>
        <item x="393"/>
        <item x="317"/>
        <item x="1120"/>
        <item x="1733"/>
        <item x="244"/>
        <item x="824"/>
        <item x="486"/>
        <item x="1248"/>
        <item x="837"/>
        <item x="304"/>
        <item x="394"/>
        <item x="684"/>
        <item x="223"/>
        <item x="1045"/>
        <item x="1281"/>
        <item x="1581"/>
        <item x="553"/>
        <item x="290"/>
        <item x="712"/>
        <item x="149"/>
        <item x="398"/>
        <item x="204"/>
        <item x="443"/>
        <item x="153"/>
        <item x="889"/>
        <item x="760"/>
        <item x="173"/>
        <item x="98"/>
        <item x="137"/>
        <item x="1388"/>
        <item x="1496"/>
        <item x="1322"/>
        <item x="426"/>
        <item x="904"/>
        <item x="1149"/>
        <item x="807"/>
        <item x="826"/>
        <item x="602"/>
        <item x="282"/>
        <item x="1418"/>
        <item x="1140"/>
        <item x="1358"/>
        <item x="297"/>
        <item x="1251"/>
        <item x="182"/>
        <item x="467"/>
        <item x="1748"/>
        <item x="891"/>
        <item x="191"/>
        <item x="82"/>
        <item x="1178"/>
        <item x="401"/>
        <item x="412"/>
        <item x="734"/>
        <item x="1694"/>
        <item x="215"/>
        <item x="1018"/>
        <item x="1721"/>
        <item x="1431"/>
        <item x="150"/>
        <item x="1682"/>
        <item x="1589"/>
        <item x="1634"/>
        <item x="217"/>
        <item x="985"/>
        <item x="1308"/>
        <item x="1374"/>
        <item x="1257"/>
        <item x="1483"/>
        <item x="1777"/>
        <item x="1587"/>
        <item x="517"/>
        <item x="866"/>
        <item x="505"/>
        <item x="1005"/>
        <item x="661"/>
        <item x="1118"/>
        <item x="831"/>
        <item x="1780"/>
        <item x="1604"/>
        <item x="1111"/>
        <item x="1705"/>
        <item x="1476"/>
        <item x="627"/>
        <item x="880"/>
        <item x="1459"/>
        <item x="620"/>
        <item x="51"/>
        <item x="1270"/>
        <item x="838"/>
        <item x="1588"/>
        <item x="1384"/>
        <item x="110"/>
        <item x="478"/>
        <item x="1501"/>
        <item x="372"/>
        <item x="640"/>
        <item x="1568"/>
        <item x="197"/>
        <item x="107"/>
        <item x="854"/>
        <item x="909"/>
        <item x="1278"/>
        <item x="1222"/>
        <item x="169"/>
        <item x="1148"/>
        <item x="456"/>
        <item x="726"/>
        <item x="6"/>
        <item x="216"/>
        <item x="1295"/>
        <item x="1392"/>
        <item x="662"/>
        <item x="840"/>
        <item x="348"/>
        <item x="1175"/>
        <item x="1728"/>
        <item x="58"/>
        <item x="600"/>
        <item x="367"/>
        <item x="914"/>
        <item x="292"/>
        <item x="749"/>
        <item x="1522"/>
        <item x="590"/>
        <item x="1209"/>
        <item x="140"/>
        <item x="1314"/>
        <item x="900"/>
        <item x="1235"/>
        <item x="106"/>
        <item x="1566"/>
        <item x="1189"/>
        <item x="786"/>
        <item x="1593"/>
        <item x="135"/>
        <item x="1078"/>
        <item x="62"/>
        <item x="1648"/>
        <item x="27"/>
        <item x="1555"/>
        <item x="350"/>
        <item x="441"/>
        <item x="262"/>
        <item x="434"/>
        <item x="991"/>
        <item x="576"/>
        <item x="337"/>
        <item x="1261"/>
        <item x="1062"/>
        <item x="1092"/>
        <item x="1755"/>
        <item x="1164"/>
        <item x="429"/>
        <item x="37"/>
        <item x="929"/>
        <item x="1013"/>
        <item x="60"/>
        <item x="849"/>
        <item x="556"/>
        <item x="76"/>
        <item x="1193"/>
        <item x="770"/>
        <item x="1345"/>
        <item x="79"/>
        <item x="427"/>
        <item x="659"/>
        <item x="687"/>
        <item x="1329"/>
        <item x="816"/>
        <item x="390"/>
        <item x="795"/>
        <item x="667"/>
        <item x="899"/>
        <item x="438"/>
        <item x="1574"/>
        <item x="1218"/>
        <item x="519"/>
        <item x="696"/>
        <item x="557"/>
        <item x="1403"/>
        <item x="45"/>
        <item x="1061"/>
        <item x="892"/>
        <item x="163"/>
        <item x="213"/>
        <item x="582"/>
        <item x="315"/>
        <item x="284"/>
        <item x="1160"/>
        <item x="128"/>
        <item x="1090"/>
        <item x="764"/>
        <item x="1677"/>
        <item x="1022"/>
        <item x="664"/>
        <item x="1098"/>
        <item x="344"/>
        <item x="598"/>
        <item x="377"/>
        <item x="1202"/>
        <item x="1758"/>
        <item x="120"/>
        <item x="1155"/>
        <item x="720"/>
        <item x="75"/>
        <item x="665"/>
        <item x="1703"/>
        <item x="463"/>
        <item x="1029"/>
        <item x="1446"/>
        <item x="801"/>
        <item x="902"/>
        <item x="300"/>
        <item x="1068"/>
        <item x="8"/>
        <item x="1267"/>
        <item x="234"/>
        <item x="0"/>
        <item x="763"/>
        <item x="468"/>
        <item x="1685"/>
        <item x="366"/>
        <item x="1763"/>
        <item x="700"/>
        <item x="1630"/>
        <item x="740"/>
        <item x="1411"/>
        <item x="1599"/>
        <item x="974"/>
        <item x="641"/>
        <item x="433"/>
        <item x="768"/>
        <item x="1273"/>
        <item x="1693"/>
        <item x="1263"/>
        <item x="1584"/>
        <item x="1676"/>
        <item x="1311"/>
        <item x="1213"/>
        <item x="778"/>
        <item x="657"/>
        <item x="1785"/>
        <item x="1133"/>
        <item x="1738"/>
        <item x="1088"/>
        <item x="1367"/>
        <item x="1089"/>
        <item x="1389"/>
        <item x="1617"/>
        <item x="550"/>
        <item x="1582"/>
        <item x="1400"/>
        <item x="1393"/>
        <item x="1116"/>
        <item x="1512"/>
        <item x="623"/>
        <item x="1112"/>
        <item x="1660"/>
        <item x="1147"/>
        <item x="185"/>
        <item x="1469"/>
        <item x="1351"/>
        <item x="1594"/>
        <item x="1788"/>
        <item x="263"/>
        <item x="1448"/>
        <item x="4"/>
        <item x="1714"/>
        <item x="913"/>
        <item x="224"/>
        <item x="638"/>
        <item x="995"/>
        <item x="200"/>
        <item x="13"/>
        <item x="34"/>
        <item x="508"/>
        <item x="1010"/>
        <item x="254"/>
        <item x="1697"/>
        <item x="1210"/>
        <item x="879"/>
        <item x="862"/>
        <item x="643"/>
        <item x="1084"/>
        <item x="943"/>
        <item x="741"/>
        <item x="1414"/>
        <item x="1541"/>
        <item x="334"/>
        <item x="1516"/>
        <item x="1233"/>
        <item x="1390"/>
        <item x="1114"/>
        <item x="514"/>
        <item x="1310"/>
        <item x="1680"/>
        <item x="1067"/>
        <item x="402"/>
        <item x="1158"/>
        <item x="829"/>
        <item x="1207"/>
        <item x="1406"/>
        <item x="912"/>
        <item x="1586"/>
        <item x="7"/>
        <item x="842"/>
        <item x="975"/>
        <item x="1254"/>
        <item x="1646"/>
        <item x="273"/>
        <item x="1330"/>
        <item x="1686"/>
        <item x="652"/>
        <item x="1434"/>
        <item x="238"/>
        <item x="1756"/>
        <item x="1408"/>
        <item x="1253"/>
        <item x="1382"/>
        <item x="1339"/>
        <item x="586"/>
        <item x="171"/>
        <item x="1578"/>
        <item x="528"/>
        <item x="154"/>
        <item x="1376"/>
        <item x="1554"/>
        <item x="1195"/>
        <item x="1786"/>
        <item x="1474"/>
        <item x="683"/>
        <item x="685"/>
        <item x="790"/>
        <item x="647"/>
        <item x="1171"/>
        <item x="1050"/>
        <item x="800"/>
        <item x="1673"/>
        <item x="1321"/>
        <item x="1156"/>
        <item x="742"/>
        <item x="1057"/>
        <item x="500"/>
        <item x="1647"/>
        <item x="955"/>
        <item x="578"/>
        <item x="1360"/>
        <item x="780"/>
        <item x="92"/>
        <item x="1580"/>
        <item x="477"/>
        <item x="836"/>
        <item x="571"/>
        <item x="833"/>
        <item x="1318"/>
        <item x="80"/>
        <item x="818"/>
        <item x="1142"/>
        <item x="851"/>
        <item x="1505"/>
        <item x="1691"/>
        <item x="805"/>
        <item x="1573"/>
        <item x="103"/>
        <item x="1650"/>
        <item x="189"/>
        <item x="1402"/>
        <item x="658"/>
        <item x="462"/>
        <item x="1356"/>
        <item x="357"/>
        <item x="1546"/>
        <item x="1015"/>
        <item x="1665"/>
        <item x="793"/>
        <item x="706"/>
        <item x="544"/>
        <item x="1095"/>
        <item x="1674"/>
        <item x="950"/>
        <item x="237"/>
        <item x="1187"/>
        <item x="1293"/>
        <item x="1426"/>
        <item x="1539"/>
        <item x="841"/>
        <item x="432"/>
        <item x="1337"/>
        <item x="1066"/>
        <item x="347"/>
        <item x="1784"/>
        <item x="465"/>
        <item x="787"/>
        <item x="1628"/>
        <item x="1049"/>
        <item x="1344"/>
        <item x="459"/>
        <item x="32"/>
        <item x="1779"/>
        <item x="487"/>
        <item x="1002"/>
        <item x="1012"/>
        <item x="422"/>
        <item x="1609"/>
        <item x="592"/>
        <item x="474"/>
        <item x="1169"/>
        <item x="1008"/>
        <item x="869"/>
        <item x="482"/>
        <item x="87"/>
        <item x="470"/>
        <item x="613"/>
        <item x="923"/>
        <item x="1453"/>
        <item x="1074"/>
        <item x="370"/>
        <item x="822"/>
        <item x="563"/>
        <item x="1271"/>
        <item x="1729"/>
        <item x="536"/>
        <item x="953"/>
        <item x="198"/>
        <item x="1204"/>
        <item x="100"/>
        <item x="1117"/>
        <item x="679"/>
        <item x="524"/>
        <item x="388"/>
        <item x="1775"/>
        <item x="808"/>
        <item x="49"/>
        <item x="1056"/>
        <item x="269"/>
        <item x="637"/>
        <item x="1372"/>
        <item x="506"/>
        <item x="1752"/>
        <item x="369"/>
        <item x="68"/>
        <item x="1170"/>
        <item x="139"/>
        <item x="1179"/>
        <item x="307"/>
        <item x="1192"/>
        <item x="860"/>
        <item x="674"/>
        <item x="1365"/>
        <item x="1264"/>
        <item x="1221"/>
        <item x="489"/>
        <item x="1086"/>
        <item x="1359"/>
        <item x="385"/>
        <item x="446"/>
        <item x="399"/>
        <item x="1037"/>
        <item x="743"/>
        <item x="1544"/>
        <item x="595"/>
        <item x="1291"/>
        <item x="1385"/>
        <item x="1778"/>
        <item x="1349"/>
        <item x="656"/>
        <item x="72"/>
        <item x="877"/>
        <item x="1211"/>
        <item x="1083"/>
        <item x="1346"/>
        <item x="1774"/>
        <item x="895"/>
        <item x="99"/>
        <item x="635"/>
        <item x="1510"/>
        <item x="672"/>
        <item x="1227"/>
        <item x="1085"/>
        <item x="1607"/>
        <item x="1071"/>
        <item x="552"/>
        <item x="1395"/>
        <item x="419"/>
        <item x="1492"/>
        <item x="701"/>
        <item x="1782"/>
        <item x="1380"/>
        <item x="812"/>
        <item x="686"/>
        <item x="1362"/>
        <item x="614"/>
        <item x="126"/>
        <item x="407"/>
        <item x="1651"/>
        <item x="448"/>
        <item x="997"/>
        <item x="906"/>
        <item x="1286"/>
        <item x="311"/>
        <item x="1319"/>
        <item x="650"/>
        <item x="756"/>
        <item x="1532"/>
        <item x="1456"/>
        <item x="331"/>
        <item x="207"/>
        <item x="522"/>
        <item x="588"/>
        <item x="1447"/>
        <item x="1511"/>
        <item x="1391"/>
        <item x="1781"/>
        <item x="183"/>
        <item x="1176"/>
        <item x="425"/>
        <item x="86"/>
        <item x="1100"/>
        <item x="1493"/>
        <item x="1549"/>
        <item x="785"/>
        <item x="534"/>
        <item x="279"/>
        <item x="1614"/>
        <item x="1731"/>
        <item x="451"/>
        <item x="1659"/>
        <item x="599"/>
        <item x="1255"/>
        <item x="276"/>
        <item x="65"/>
        <item x="964"/>
        <item x="55"/>
        <item x="358"/>
        <item x="141"/>
        <item x="636"/>
        <item x="1436"/>
        <item x="19"/>
        <item x="457"/>
        <item x="713"/>
        <item x="844"/>
        <item x="1489"/>
        <item x="1412"/>
        <item x="569"/>
        <item x="940"/>
        <item x="856"/>
        <item x="852"/>
        <item x="1583"/>
        <item x="503"/>
        <item x="961"/>
        <item x="547"/>
        <item x="1231"/>
        <item x="1347"/>
        <item x="494"/>
        <item x="36"/>
        <item x="937"/>
        <item x="24"/>
        <item x="1683"/>
        <item x="1304"/>
        <item x="201"/>
        <item x="565"/>
        <item x="1792"/>
        <item x="1467"/>
        <item x="1765"/>
        <item x="855"/>
        <item x="886"/>
        <item x="984"/>
        <item x="1723"/>
        <item x="917"/>
        <item x="815"/>
        <item x="1276"/>
        <item x="1375"/>
        <item x="735"/>
        <item x="1605"/>
        <item x="710"/>
        <item x="274"/>
        <item x="230"/>
        <item x="1196"/>
        <item x="101"/>
        <item x="328"/>
        <item x="1520"/>
        <item x="1557"/>
        <item x="203"/>
        <item x="932"/>
        <item x="1657"/>
        <item x="302"/>
        <item x="1220"/>
        <item x="199"/>
        <item x="1649"/>
        <item x="607"/>
        <item x="1197"/>
        <item x="1131"/>
        <item x="1285"/>
        <item x="744"/>
        <item x="1025"/>
        <item x="766"/>
        <item x="1317"/>
        <item x="1684"/>
        <item x="967"/>
        <item x="981"/>
        <item x="1429"/>
        <item x="941"/>
        <item x="782"/>
        <item x="1224"/>
        <item x="1488"/>
        <item x="132"/>
        <item x="1443"/>
        <item x="731"/>
        <item x="1428"/>
        <item x="1366"/>
        <item x="1616"/>
        <item x="1437"/>
        <item x="1423"/>
        <item x="129"/>
        <item x="265"/>
        <item x="504"/>
        <item x="1237"/>
        <item x="1199"/>
        <item x="355"/>
        <item x="94"/>
        <item x="1558"/>
        <item x="645"/>
        <item x="511"/>
        <item x="583"/>
        <item x="1309"/>
        <item x="1701"/>
        <item x="828"/>
        <item x="989"/>
        <item x="1495"/>
        <item x="813"/>
        <item x="131"/>
        <item x="1521"/>
        <item x="594"/>
        <item x="570"/>
        <item x="814"/>
        <item x="971"/>
        <item x="918"/>
        <item x="403"/>
        <item x="874"/>
        <item x="1553"/>
        <item x="1139"/>
        <item x="278"/>
        <item x="924"/>
        <item x="1212"/>
        <item x="1157"/>
        <item x="1023"/>
        <item x="1165"/>
        <item x="911"/>
        <item x="1399"/>
        <item x="881"/>
        <item x="525"/>
        <item x="164"/>
        <item x="1082"/>
        <item x="9"/>
        <item x="573"/>
        <item x="1633"/>
        <item x="1610"/>
        <item x="539"/>
        <item x="280"/>
        <item x="859"/>
        <item x="990"/>
        <item x="405"/>
        <item x="527"/>
        <item x="729"/>
        <item x="277"/>
        <item x="1732"/>
        <item x="719"/>
        <item x="1173"/>
        <item x="480"/>
        <item x="1750"/>
        <item x="316"/>
        <item x="479"/>
        <item x="722"/>
        <item x="968"/>
        <item x="660"/>
        <item x="1299"/>
        <item x="1371"/>
        <item x="1115"/>
        <item x="413"/>
        <item x="1294"/>
        <item x="1381"/>
        <item x="85"/>
        <item x="35"/>
        <item x="1301"/>
        <item x="1531"/>
        <item x="409"/>
        <item x="1038"/>
        <item x="1704"/>
        <item x="247"/>
        <item x="1727"/>
        <item x="1753"/>
        <item x="1455"/>
        <item x="691"/>
        <item x="1064"/>
        <item x="1542"/>
        <item x="678"/>
        <item x="1312"/>
        <item x="12"/>
        <item x="993"/>
        <item x="675"/>
        <item x="773"/>
        <item x="548"/>
        <item x="1268"/>
        <item x="1471"/>
        <item x="28"/>
        <item x="381"/>
        <item x="1652"/>
        <item x="1640"/>
        <item x="232"/>
        <item x="196"/>
        <item x="962"/>
        <item x="176"/>
        <item x="460"/>
        <item x="810"/>
        <item x="958"/>
        <item x="1"/>
        <item x="188"/>
        <item x="896"/>
        <item x="516"/>
        <item x="252"/>
        <item x="574"/>
        <item x="321"/>
        <item x="677"/>
        <item x="466"/>
        <item x="963"/>
        <item x="1477"/>
        <item x="47"/>
        <item x="1079"/>
        <item x="946"/>
        <item x="333"/>
        <item x="389"/>
        <item x="919"/>
        <item x="523"/>
        <item x="597"/>
        <item x="54"/>
        <item x="1331"/>
        <item x="134"/>
        <item x="747"/>
        <item x="1613"/>
        <item x="187"/>
        <item x="540"/>
        <item x="1106"/>
        <item x="1424"/>
        <item x="119"/>
        <item x="1653"/>
        <item x="495"/>
        <item x="603"/>
        <item x="16"/>
        <item x="33"/>
        <item x="601"/>
        <item x="835"/>
        <item x="364"/>
        <item x="1710"/>
        <item x="1208"/>
        <item x="530"/>
        <item x="1161"/>
        <item x="1548"/>
        <item x="281"/>
        <item x="1716"/>
        <item x="264"/>
        <item x="1191"/>
        <item x="130"/>
        <item x="642"/>
        <item x="298"/>
        <item x="26"/>
        <item x="1292"/>
        <item x="702"/>
        <item x="972"/>
        <item x="1484"/>
        <item x="1486"/>
        <item x="143"/>
        <item x="521"/>
        <item x="737"/>
        <item x="1099"/>
        <item x="384"/>
        <item x="1167"/>
        <item x="1789"/>
        <item x="1044"/>
        <item x="1482"/>
        <item x="1529"/>
        <item x="890"/>
        <item x="1354"/>
        <item x="1654"/>
        <item x="1444"/>
        <item x="1039"/>
        <item x="1182"/>
        <item x="1003"/>
        <item x="515"/>
        <item x="250"/>
        <item x="414"/>
        <item x="48"/>
        <item x="1333"/>
        <item x="1645"/>
        <item x="194"/>
        <item x="1478"/>
        <item x="29"/>
        <item x="339"/>
        <item x="1096"/>
        <item x="499"/>
        <item x="708"/>
        <item x="1378"/>
        <item x="562"/>
        <item x="799"/>
        <item x="736"/>
        <item x="1508"/>
        <item x="411"/>
        <item x="988"/>
        <item x="864"/>
        <item x="830"/>
        <item x="626"/>
        <item x="809"/>
        <item x="391"/>
        <item x="1404"/>
        <item x="1432"/>
        <item x="956"/>
        <item x="178"/>
        <item x="1696"/>
        <item x="146"/>
        <item x="1644"/>
        <item x="362"/>
        <item x="444"/>
        <item x="117"/>
        <item x="936"/>
        <item x="147"/>
        <item x="1421"/>
        <item x="1773"/>
        <item x="1121"/>
        <item x="1217"/>
        <item x="1591"/>
        <item x="461"/>
        <item x="1563"/>
        <item x="1487"/>
        <item x="121"/>
        <item x="1533"/>
        <item x="725"/>
        <item x="1144"/>
        <item x="724"/>
        <item x="690"/>
        <item x="930"/>
        <item x="166"/>
        <item x="769"/>
        <item x="1699"/>
        <item x="1668"/>
        <item x="160"/>
        <item x="575"/>
        <item x="1663"/>
        <item x="1105"/>
        <item x="1042"/>
        <item x="512"/>
        <item x="1181"/>
        <item x="648"/>
        <item x="1422"/>
        <item x="625"/>
        <item x="533"/>
        <item x="181"/>
        <item x="518"/>
        <item x="1151"/>
        <item x="1638"/>
        <item x="283"/>
        <item x="1692"/>
        <item x="1631"/>
        <item x="1679"/>
        <item x="1272"/>
        <item x="71"/>
        <item x="1246"/>
        <item x="404"/>
        <item x="267"/>
        <item x="168"/>
        <item x="1063"/>
        <item x="186"/>
        <item x="1154"/>
        <item x="231"/>
        <item x="926"/>
        <item x="322"/>
        <item x="1672"/>
        <item x="440"/>
        <item x="1239"/>
        <item x="567"/>
        <item x="138"/>
        <item x="175"/>
        <item x="1726"/>
        <item x="934"/>
        <item x="535"/>
        <item x="361"/>
        <item x="349"/>
        <item x="342"/>
        <item x="1567"/>
        <item x="1249"/>
        <item x="491"/>
        <item x="1790"/>
        <item x="1126"/>
        <item x="1368"/>
        <item x="368"/>
        <item x="1601"/>
        <item x="209"/>
        <item x="549"/>
        <item x="1527"/>
        <item x="1619"/>
        <item x="15"/>
        <item x="112"/>
        <item x="888"/>
        <item x="935"/>
        <item x="1719"/>
        <item x="105"/>
        <item x="3"/>
        <item x="327"/>
        <item x="952"/>
        <item x="11"/>
        <item x="1470"/>
        <item x="666"/>
        <item x="681"/>
        <item x="430"/>
        <item x="1262"/>
        <item x="1129"/>
        <item x="241"/>
        <item x="144"/>
        <item x="1769"/>
        <item x="1379"/>
        <item x="113"/>
        <item x="682"/>
        <item x="1590"/>
        <item x="646"/>
        <item x="299"/>
        <item x="1490"/>
        <item x="1623"/>
        <item x="718"/>
        <item x="671"/>
        <item x="453"/>
        <item x="1240"/>
        <item x="922"/>
        <item x="1620"/>
        <item x="939"/>
        <item x="1445"/>
        <item x="1612"/>
        <item x="1335"/>
        <item x="693"/>
        <item x="1016"/>
        <item x="589"/>
        <item x="1069"/>
        <item x="248"/>
        <item x="1043"/>
        <item x="1507"/>
        <item x="1305"/>
        <item x="1007"/>
        <item x="1357"/>
        <item x="158"/>
        <item x="999"/>
        <item x="1229"/>
        <item x="1259"/>
        <item x="46"/>
        <item x="1643"/>
        <item x="606"/>
        <item x="1119"/>
        <item x="1219"/>
        <item x="1700"/>
        <item x="884"/>
        <item x="709"/>
        <item x="938"/>
        <item x="286"/>
        <item x="1328"/>
        <item x="1055"/>
        <item x="1734"/>
        <item x="920"/>
        <item x="676"/>
        <item x="303"/>
        <item x="1528"/>
        <item x="959"/>
        <item x="428"/>
        <item x="1713"/>
        <item x="545"/>
        <item x="1622"/>
        <item x="1764"/>
        <item x="148"/>
        <item x="1597"/>
        <item x="261"/>
        <item x="22"/>
        <item x="177"/>
        <item x="1058"/>
        <item x="211"/>
        <item x="1327"/>
        <item x="1353"/>
        <item x="379"/>
        <item x="1258"/>
        <item x="214"/>
        <item x="673"/>
        <item x="1123"/>
        <item x="1290"/>
        <item x="1128"/>
        <item x="351"/>
        <item x="314"/>
        <item x="1499"/>
        <item x="365"/>
        <item x="70"/>
        <item x="1135"/>
        <item x="1550"/>
        <item x="1565"/>
        <item x="1159"/>
        <item x="1670"/>
        <item x="1296"/>
        <item x="1070"/>
        <item x="1724"/>
        <item x="688"/>
        <item x="42"/>
        <item x="1479"/>
        <item x="1134"/>
        <item x="1355"/>
        <item x="371"/>
        <item x="1394"/>
        <item x="1460"/>
        <item x="1091"/>
        <item x="1266"/>
        <item x="977"/>
        <item x="622"/>
        <item x="172"/>
        <item x="1334"/>
        <item x="624"/>
        <item x="832"/>
        <item x="325"/>
        <item x="1702"/>
        <item x="340"/>
        <item x="704"/>
        <item x="376"/>
        <item x="1190"/>
        <item x="41"/>
        <item x="1146"/>
        <item x="1717"/>
        <item x="817"/>
        <item x="159"/>
        <item x="1671"/>
        <item x="1256"/>
        <item x="1315"/>
        <item x="1606"/>
        <item x="776"/>
        <item x="596"/>
        <item x="894"/>
        <item x="319"/>
        <item x="767"/>
        <item x="865"/>
        <item x="1377"/>
        <item x="1183"/>
        <item x="1232"/>
        <item x="236"/>
        <item x="1094"/>
        <item x="669"/>
        <item x="942"/>
        <item x="157"/>
        <item x="1011"/>
        <item x="228"/>
        <item x="847"/>
        <item x="96"/>
        <item x="738"/>
        <item x="1552"/>
        <item x="1741"/>
        <item x="585"/>
        <item x="716"/>
        <item x="798"/>
        <item x="784"/>
        <item x="730"/>
        <item x="483"/>
        <item x="1556"/>
        <item x="226"/>
        <item x="910"/>
        <item x="476"/>
        <item x="246"/>
        <item x="1776"/>
        <item x="14"/>
        <item x="408"/>
        <item x="1754"/>
        <item x="454"/>
        <item x="1026"/>
        <item x="294"/>
        <item x="861"/>
        <item x="1303"/>
        <item x="253"/>
        <item x="1519"/>
        <item x="423"/>
        <item x="1027"/>
        <item x="142"/>
        <item x="1787"/>
        <item x="218"/>
        <item x="983"/>
        <item x="90"/>
        <item x="758"/>
        <item x="711"/>
        <item x="1433"/>
        <item x="1585"/>
        <item x="868"/>
        <item x="1562"/>
        <item x="680"/>
        <item x="908"/>
        <item x="1081"/>
        <item x="1678"/>
        <item x="424"/>
        <item x="1103"/>
        <item x="1297"/>
        <item x="435"/>
        <item x="1656"/>
        <item x="493"/>
        <item x="796"/>
        <item x="1675"/>
        <item x="781"/>
        <item x="616"/>
        <item x="40"/>
        <item x="380"/>
        <item x="1302"/>
        <item x="1316"/>
        <item x="1102"/>
        <item x="750"/>
        <item x="318"/>
        <item x="1000"/>
        <item x="31"/>
        <item x="788"/>
        <item x="291"/>
        <item x="1570"/>
        <item x="125"/>
        <item x="39"/>
        <item x="1198"/>
        <item x="471"/>
        <item x="1543"/>
        <item x="668"/>
        <item x="965"/>
        <item x="819"/>
        <item x="695"/>
        <item x="180"/>
        <item x="275"/>
        <item x="507"/>
        <item x="1283"/>
        <item x="520"/>
        <item x="1034"/>
        <item x="437"/>
        <item x="458"/>
        <item x="219"/>
        <item x="53"/>
        <item x="114"/>
        <item x="803"/>
        <item x="212"/>
        <item x="604"/>
        <item x="25"/>
        <item x="897"/>
        <item x="1194"/>
        <item x="240"/>
        <item x="546"/>
        <item x="987"/>
        <item x="1632"/>
        <item x="986"/>
        <item x="1751"/>
        <item x="873"/>
        <item x="612"/>
        <item x="301"/>
        <item x="1093"/>
        <item x="23"/>
        <item x="1598"/>
        <item x="653"/>
        <item x="396"/>
        <item x="820"/>
        <item x="242"/>
        <item x="1711"/>
        <item x="1243"/>
        <item x="1073"/>
        <item x="697"/>
        <item x="591"/>
        <item x="777"/>
        <item x="839"/>
        <item x="1031"/>
        <item x="867"/>
        <item x="772"/>
        <item x="270"/>
        <item x="165"/>
        <item x="1514"/>
        <item x="245"/>
        <item x="1571"/>
        <item x="1326"/>
        <item x="1707"/>
        <item x="296"/>
        <item x="1238"/>
        <item x="20"/>
        <item x="1742"/>
        <item x="179"/>
        <item x="1438"/>
        <item x="1641"/>
        <item x="615"/>
        <item x="320"/>
        <item x="970"/>
        <item x="1698"/>
        <item x="1472"/>
        <item x="510"/>
        <item x="1419"/>
        <item x="387"/>
        <item x="352"/>
        <item x="66"/>
        <item x="1416"/>
        <item x="1300"/>
        <item x="1041"/>
        <item x="976"/>
        <item x="551"/>
        <item x="1525"/>
        <item x="1564"/>
        <item x="1690"/>
        <item x="77"/>
        <item x="1740"/>
        <item x="759"/>
        <item x="1132"/>
        <item x="1113"/>
        <item x="1234"/>
        <item x="670"/>
        <item x="1417"/>
        <item x="354"/>
        <item x="1709"/>
        <item x="1032"/>
        <item x="1054"/>
        <item x="229"/>
        <item x="717"/>
        <item x="1185"/>
        <item x="739"/>
        <item x="145"/>
        <item x="64"/>
        <item x="271"/>
        <item x="1596"/>
        <item x="1298"/>
        <item x="67"/>
        <item x="1046"/>
        <item x="1279"/>
        <item x="631"/>
        <item x="834"/>
        <item x="628"/>
        <item x="1767"/>
        <item x="1004"/>
        <item x="633"/>
        <item x="771"/>
        <item x="1766"/>
        <item x="1177"/>
        <item x="876"/>
        <item x="1284"/>
        <item x="1762"/>
        <item x="1664"/>
        <item x="1517"/>
        <item x="1047"/>
        <item x="268"/>
        <item x="1466"/>
        <item x="449"/>
        <item x="338"/>
        <item x="1468"/>
        <item x="1708"/>
        <item x="306"/>
        <item x="654"/>
        <item x="346"/>
        <item x="1386"/>
        <item x="1364"/>
        <item x="1265"/>
        <item x="97"/>
        <item x="452"/>
        <item x="1425"/>
        <item x="1547"/>
        <item x="1075"/>
        <item x="1363"/>
        <item x="1398"/>
        <item x="341"/>
        <item x="1637"/>
        <item x="1629"/>
        <item x="1576"/>
        <item x="558"/>
        <item x="1603"/>
        <item x="1130"/>
        <item x="260"/>
        <item x="1625"/>
        <item x="400"/>
        <item x="1735"/>
        <item x="1260"/>
        <item x="30"/>
        <item x="1124"/>
        <item x="59"/>
        <item x="746"/>
        <item x="421"/>
        <item x="206"/>
        <item x="373"/>
        <item x="1592"/>
        <item x="410"/>
        <item x="481"/>
        <item x="1188"/>
        <item x="1341"/>
        <item x="580"/>
        <item x="1575"/>
        <item x="715"/>
        <item x="43"/>
        <item x="752"/>
        <item x="10"/>
        <item x="1236"/>
        <item x="566"/>
        <item x="417"/>
        <item x="392"/>
        <item x="921"/>
        <item x="233"/>
        <item x="714"/>
        <item x="857"/>
        <item x="258"/>
        <item x="853"/>
        <item x="1280"/>
        <item x="111"/>
        <item x="878"/>
        <item x="488"/>
        <item x="610"/>
        <item x="56"/>
        <item x="1579"/>
        <item x="1473"/>
        <item x="469"/>
        <item x="1277"/>
        <item x="1040"/>
        <item x="1783"/>
        <item x="811"/>
        <item x="644"/>
        <item x="559"/>
        <item x="794"/>
        <item x="1245"/>
        <item x="170"/>
        <item x="907"/>
        <item x="1502"/>
        <item x="1618"/>
        <item x="882"/>
        <item x="1348"/>
        <item x="1030"/>
        <item x="397"/>
        <item x="439"/>
        <item x="537"/>
        <item x="243"/>
        <item x="272"/>
        <item x="1250"/>
        <item x="1722"/>
        <item x="227"/>
        <item x="1661"/>
        <item x="1744"/>
        <item x="1621"/>
        <item x="1768"/>
        <item x="1718"/>
        <item x="1420"/>
        <item x="846"/>
        <item x="1024"/>
        <item x="1457"/>
        <item x="256"/>
        <item x="450"/>
        <item x="757"/>
        <item x="1480"/>
        <item x="78"/>
        <item x="1611"/>
        <item x="1361"/>
        <item x="1228"/>
        <item x="577"/>
        <item x="1715"/>
        <item x="1138"/>
        <item x="707"/>
        <item x="1241"/>
        <item x="948"/>
        <item x="1636"/>
        <item x="360"/>
        <item x="1172"/>
        <item x="1440"/>
        <item x="1491"/>
        <item x="960"/>
        <item x="336"/>
        <item x="916"/>
        <item x="1387"/>
        <item x="1791"/>
        <item x="1401"/>
        <item x="492"/>
        <item x="1247"/>
        <item x="52"/>
        <item x="1771"/>
        <item x="754"/>
        <item x="464"/>
        <item x="542"/>
        <item x="875"/>
        <item x="285"/>
        <item x="74"/>
        <item x="485"/>
        <item x="127"/>
        <item x="353"/>
        <item x="1153"/>
        <item x="543"/>
        <item x="312"/>
        <item x="915"/>
        <item x="1080"/>
        <item x="1449"/>
        <item x="190"/>
        <item x="1600"/>
        <item x="827"/>
        <item x="957"/>
        <item x="1077"/>
        <item x="496"/>
        <item x="104"/>
        <item x="593"/>
        <item x="1689"/>
        <item x="335"/>
        <item x="1463"/>
        <item x="1313"/>
        <item x="415"/>
        <item x="1125"/>
        <item x="513"/>
        <item x="1200"/>
        <item x="383"/>
        <item x="1020"/>
        <item x="1019"/>
        <item x="69"/>
        <item x="266"/>
        <item x="2"/>
        <item x="689"/>
        <item x="202"/>
        <item x="1223"/>
        <item x="1306"/>
        <item x="905"/>
        <item x="802"/>
        <item x="251"/>
        <item x="1524"/>
        <item x="775"/>
        <item x="863"/>
        <item x="220"/>
        <item x="1518"/>
        <item x="1137"/>
        <item x="1535"/>
        <item x="825"/>
        <item x="692"/>
        <item x="257"/>
        <item x="858"/>
        <item x="698"/>
        <item x="581"/>
        <item x="5"/>
        <item x="1122"/>
        <item x="1017"/>
        <item x="239"/>
        <item x="651"/>
        <item x="1014"/>
        <item x="38"/>
        <item x="1497"/>
        <item x="1225"/>
        <item x="529"/>
        <item x="1396"/>
        <item x="1242"/>
        <item x="1503"/>
        <item x="420"/>
        <item x="395"/>
        <item x="345"/>
        <item x="954"/>
        <item x="1560"/>
        <item x="1454"/>
        <item x="1737"/>
        <item x="310"/>
        <item x="1639"/>
        <item x="1608"/>
        <item x="848"/>
        <item x="703"/>
        <item x="609"/>
        <item x="1687"/>
        <item x="323"/>
        <item x="996"/>
        <item x="193"/>
        <item x="1269"/>
        <item x="1174"/>
        <item x="1666"/>
        <item x="1127"/>
        <item x="1087"/>
        <item x="1352"/>
        <item x="733"/>
        <item x="928"/>
        <item x="1166"/>
        <item x="871"/>
        <item x="509"/>
        <item x="1145"/>
        <item x="755"/>
        <item x="473"/>
        <item x="93"/>
        <item x="1076"/>
        <item x="901"/>
        <item x="475"/>
        <item x="649"/>
        <item x="931"/>
        <item x="1504"/>
        <item x="63"/>
        <item x="249"/>
        <item x="1289"/>
        <item x="289"/>
        <item x="1215"/>
        <item x="903"/>
        <item x="1150"/>
        <item x="205"/>
        <item x="966"/>
        <item x="1551"/>
        <item x="721"/>
        <item x="195"/>
        <item x="1498"/>
        <item x="61"/>
        <item x="1383"/>
        <item x="447"/>
        <item x="152"/>
        <item x="192"/>
        <item x="1465"/>
        <item x="295"/>
        <item x="1201"/>
        <item x="1759"/>
        <item x="1509"/>
        <item x="1534"/>
        <item x="872"/>
        <item x="1481"/>
        <item x="1274"/>
        <item x="532"/>
        <item x="1706"/>
        <item x="1203"/>
        <item x="933"/>
        <item x="779"/>
        <item x="497"/>
        <item x="1097"/>
        <item x="108"/>
        <item x="1540"/>
        <item x="309"/>
        <item x="944"/>
        <item x="843"/>
        <item x="1595"/>
        <item x="1736"/>
        <item x="156"/>
        <item x="1602"/>
        <item x="123"/>
        <item x="1230"/>
        <item x="994"/>
        <item x="526"/>
        <item x="1336"/>
        <item x="326"/>
        <item x="1397"/>
        <item x="1485"/>
        <item x="445"/>
        <item x="554"/>
        <item x="1500"/>
        <item x="1523"/>
        <item x="1407"/>
        <item x="618"/>
        <item x="1033"/>
        <item x="162"/>
        <item x="287"/>
        <item x="84"/>
        <item x="783"/>
        <item x="1526"/>
        <item x="1343"/>
        <item x="1342"/>
        <item x="723"/>
        <item x="1658"/>
        <item x="572"/>
        <item x="980"/>
        <item x="1350"/>
        <item x="634"/>
        <item x="1141"/>
        <item x="1441"/>
        <item x="560"/>
        <item x="1107"/>
        <item x="95"/>
        <item x="225"/>
        <item x="1545"/>
        <item x="378"/>
        <item x="17"/>
        <item x="925"/>
        <item x="88"/>
        <item x="1450"/>
        <item x="1624"/>
        <item x="555"/>
        <item x="1427"/>
        <item x="259"/>
        <item x="1072"/>
        <item x="329"/>
        <item x="1746"/>
        <item x="1373"/>
        <item x="887"/>
        <item x="1743"/>
        <item x="727"/>
        <item x="898"/>
        <item x="1275"/>
        <item x="501"/>
        <item x="356"/>
        <item x="1332"/>
        <item x="1152"/>
        <item x="1536"/>
        <item x="184"/>
        <item x="1101"/>
        <item x="174"/>
        <item x="1506"/>
        <item x="1712"/>
        <item x="1513"/>
        <item x="1572"/>
        <item x="1036"/>
        <item x="611"/>
        <item x="1252"/>
        <item x="73"/>
        <item x="632"/>
        <item x="255"/>
        <item x="374"/>
        <item x="619"/>
        <item x="1052"/>
        <item x="1410"/>
        <item x="761"/>
        <item x="161"/>
        <item x="1681"/>
        <item x="44"/>
        <item x="305"/>
        <item x="1577"/>
        <item x="1405"/>
        <item t="default"/>
      </items>
    </pivotField>
    <pivotField showAll="0">
      <items count="9">
        <item x="4"/>
        <item x="7"/>
        <item x="2"/>
        <item x="0"/>
        <item x="3"/>
        <item x="6"/>
        <item x="5"/>
        <item x="1"/>
        <item t="default"/>
      </items>
    </pivotField>
    <pivotField axis="axisRow" showAll="0" measureFilter="1">
      <items count="7">
        <item x="0"/>
        <item x="2"/>
        <item x="5"/>
        <item x="4"/>
        <item x="3"/>
        <item x="1"/>
        <item t="default"/>
      </items>
    </pivotField>
    <pivotField showAll="0">
      <items count="5">
        <item x="2"/>
        <item x="1"/>
        <item x="3"/>
        <item x="0"/>
        <item t="default"/>
      </items>
    </pivotField>
    <pivotField showAll="0">
      <items count="6">
        <item x="0"/>
        <item x="4"/>
        <item x="2"/>
        <item x="3"/>
        <item x="1"/>
        <item t="default"/>
      </items>
    </pivotField>
    <pivotField showAll="0"/>
    <pivotField dataField="1" showAll="0">
      <items count="50">
        <item x="8"/>
        <item x="45"/>
        <item x="38"/>
        <item x="7"/>
        <item x="28"/>
        <item x="46"/>
        <item x="32"/>
        <item x="22"/>
        <item x="17"/>
        <item x="29"/>
        <item x="27"/>
        <item x="18"/>
        <item x="3"/>
        <item x="6"/>
        <item x="19"/>
        <item x="21"/>
        <item x="39"/>
        <item x="25"/>
        <item x="41"/>
        <item x="44"/>
        <item x="43"/>
        <item x="34"/>
        <item x="48"/>
        <item x="14"/>
        <item x="10"/>
        <item x="42"/>
        <item x="47"/>
        <item x="20"/>
        <item x="37"/>
        <item x="15"/>
        <item x="13"/>
        <item x="35"/>
        <item x="5"/>
        <item x="24"/>
        <item x="26"/>
        <item x="30"/>
        <item x="36"/>
        <item x="33"/>
        <item x="16"/>
        <item x="12"/>
        <item x="4"/>
        <item x="23"/>
        <item x="9"/>
        <item x="1"/>
        <item x="2"/>
        <item x="0"/>
        <item x="31"/>
        <item x="11"/>
        <item x="40"/>
        <item t="default"/>
      </items>
    </pivotField>
    <pivotField showAll="0"/>
    <pivotField showAll="0">
      <items count="816">
        <item x="189"/>
        <item x="535"/>
        <item x="298"/>
        <item x="176"/>
        <item x="777"/>
        <item x="762"/>
        <item x="343"/>
        <item x="470"/>
        <item x="170"/>
        <item x="800"/>
        <item x="485"/>
        <item x="25"/>
        <item x="522"/>
        <item x="584"/>
        <item x="182"/>
        <item x="349"/>
        <item x="350"/>
        <item x="729"/>
        <item x="669"/>
        <item x="734"/>
        <item x="202"/>
        <item x="582"/>
        <item x="446"/>
        <item x="794"/>
        <item x="321"/>
        <item x="769"/>
        <item x="656"/>
        <item x="156"/>
        <item x="804"/>
        <item x="320"/>
        <item x="389"/>
        <item x="512"/>
        <item x="506"/>
        <item x="681"/>
        <item x="452"/>
        <item x="9"/>
        <item x="660"/>
        <item x="323"/>
        <item x="665"/>
        <item x="761"/>
        <item x="124"/>
        <item x="440"/>
        <item x="807"/>
        <item x="473"/>
        <item x="3"/>
        <item x="272"/>
        <item x="20"/>
        <item x="505"/>
        <item x="416"/>
        <item x="367"/>
        <item x="287"/>
        <item x="35"/>
        <item x="799"/>
        <item x="382"/>
        <item x="337"/>
        <item x="326"/>
        <item x="771"/>
        <item x="96"/>
        <item x="373"/>
        <item x="163"/>
        <item x="91"/>
        <item x="466"/>
        <item x="458"/>
        <item x="183"/>
        <item x="140"/>
        <item x="322"/>
        <item x="605"/>
        <item x="741"/>
        <item x="171"/>
        <item x="375"/>
        <item x="418"/>
        <item x="255"/>
        <item x="801"/>
        <item x="228"/>
        <item x="733"/>
        <item x="701"/>
        <item x="749"/>
        <item x="230"/>
        <item x="48"/>
        <item x="751"/>
        <item x="555"/>
        <item x="712"/>
        <item x="208"/>
        <item x="620"/>
        <item x="101"/>
        <item x="366"/>
        <item x="689"/>
        <item x="362"/>
        <item x="296"/>
        <item x="86"/>
        <item x="142"/>
        <item x="657"/>
        <item x="808"/>
        <item x="609"/>
        <item x="193"/>
        <item x="403"/>
        <item x="104"/>
        <item x="706"/>
        <item x="574"/>
        <item x="747"/>
        <item x="14"/>
        <item x="7"/>
        <item x="514"/>
        <item x="454"/>
        <item x="145"/>
        <item x="519"/>
        <item x="256"/>
        <item x="27"/>
        <item x="261"/>
        <item x="166"/>
        <item x="402"/>
        <item x="436"/>
        <item x="291"/>
        <item x="787"/>
        <item x="743"/>
        <item x="752"/>
        <item x="703"/>
        <item x="534"/>
        <item x="90"/>
        <item x="334"/>
        <item x="391"/>
        <item x="431"/>
        <item x="634"/>
        <item x="598"/>
        <item x="151"/>
        <item x="607"/>
        <item x="636"/>
        <item x="453"/>
        <item x="100"/>
        <item x="718"/>
        <item x="392"/>
        <item x="585"/>
        <item x="217"/>
        <item x="231"/>
        <item x="257"/>
        <item x="776"/>
        <item x="310"/>
        <item x="314"/>
        <item x="423"/>
        <item x="348"/>
        <item x="557"/>
        <item x="42"/>
        <item x="677"/>
        <item x="591"/>
        <item x="465"/>
        <item x="811"/>
        <item x="218"/>
        <item x="289"/>
        <item x="541"/>
        <item x="661"/>
        <item x="164"/>
        <item x="194"/>
        <item x="405"/>
        <item x="248"/>
        <item x="300"/>
        <item x="439"/>
        <item x="242"/>
        <item x="57"/>
        <item x="521"/>
        <item x="740"/>
        <item x="714"/>
        <item x="449"/>
        <item x="684"/>
        <item x="791"/>
        <item x="408"/>
        <item x="302"/>
        <item x="448"/>
        <item x="338"/>
        <item x="332"/>
        <item x="545"/>
        <item x="490"/>
        <item x="746"/>
        <item x="477"/>
        <item x="766"/>
        <item x="565"/>
        <item x="523"/>
        <item x="539"/>
        <item x="237"/>
        <item x="707"/>
        <item x="693"/>
        <item x="233"/>
        <item x="687"/>
        <item x="191"/>
        <item x="207"/>
        <item x="468"/>
        <item x="679"/>
        <item x="415"/>
        <item x="705"/>
        <item x="77"/>
        <item x="173"/>
        <item x="49"/>
        <item x="383"/>
        <item x="680"/>
        <item x="645"/>
        <item x="659"/>
        <item x="388"/>
        <item x="493"/>
        <item x="780"/>
        <item x="460"/>
        <item x="223"/>
        <item x="311"/>
        <item x="597"/>
        <item x="177"/>
        <item x="447"/>
        <item x="240"/>
        <item x="715"/>
        <item x="409"/>
        <item x="280"/>
        <item x="643"/>
        <item x="623"/>
        <item x="221"/>
        <item x="327"/>
        <item x="186"/>
        <item x="114"/>
        <item x="249"/>
        <item x="118"/>
        <item x="664"/>
        <item x="756"/>
        <item x="646"/>
        <item x="417"/>
        <item x="136"/>
        <item x="724"/>
        <item x="132"/>
        <item x="760"/>
        <item x="241"/>
        <item x="64"/>
        <item x="427"/>
        <item x="195"/>
        <item x="538"/>
        <item x="471"/>
        <item x="196"/>
        <item x="742"/>
        <item x="719"/>
        <item x="558"/>
        <item x="308"/>
        <item x="5"/>
        <item x="543"/>
        <item x="116"/>
        <item x="225"/>
        <item x="428"/>
        <item x="198"/>
        <item x="277"/>
        <item x="784"/>
        <item x="451"/>
        <item x="510"/>
        <item x="215"/>
        <item x="652"/>
        <item x="357"/>
        <item x="112"/>
        <item x="72"/>
        <item x="361"/>
        <item x="691"/>
        <item x="29"/>
        <item x="380"/>
        <item x="34"/>
        <item x="146"/>
        <item x="180"/>
        <item x="58"/>
        <item x="484"/>
        <item x="805"/>
        <item x="586"/>
        <item x="496"/>
        <item x="285"/>
        <item x="711"/>
        <item x="781"/>
        <item x="500"/>
        <item x="279"/>
        <item x="435"/>
        <item x="123"/>
        <item x="290"/>
        <item x="127"/>
        <item x="560"/>
        <item x="572"/>
        <item x="150"/>
        <item x="1"/>
        <item x="102"/>
        <item x="219"/>
        <item x="542"/>
        <item x="340"/>
        <item x="51"/>
        <item x="354"/>
        <item x="782"/>
        <item x="663"/>
        <item x="564"/>
        <item x="117"/>
        <item x="264"/>
        <item x="393"/>
        <item x="341"/>
        <item x="708"/>
        <item x="4"/>
        <item x="456"/>
        <item x="593"/>
        <item x="508"/>
        <item x="267"/>
        <item x="331"/>
        <item x="433"/>
        <item x="352"/>
        <item x="185"/>
        <item x="698"/>
        <item x="779"/>
        <item x="526"/>
        <item x="721"/>
        <item x="789"/>
        <item x="197"/>
        <item x="61"/>
        <item x="305"/>
        <item x="481"/>
        <item x="459"/>
        <item x="273"/>
        <item x="723"/>
        <item x="376"/>
        <item x="434"/>
        <item x="76"/>
        <item x="616"/>
        <item x="639"/>
        <item x="379"/>
        <item x="229"/>
        <item x="602"/>
        <item x="774"/>
        <item x="630"/>
        <item x="596"/>
        <item x="397"/>
        <item x="363"/>
        <item x="731"/>
        <item x="563"/>
        <item x="494"/>
        <item x="479"/>
        <item x="775"/>
        <item x="252"/>
        <item x="345"/>
        <item x="676"/>
        <item x="56"/>
        <item x="359"/>
        <item x="226"/>
        <item x="577"/>
        <item x="175"/>
        <item x="134"/>
        <item x="548"/>
        <item x="97"/>
        <item x="159"/>
        <item x="716"/>
        <item x="160"/>
        <item x="88"/>
        <item x="309"/>
        <item x="806"/>
        <item x="725"/>
        <item x="121"/>
        <item x="369"/>
        <item x="126"/>
        <item x="600"/>
        <item x="612"/>
        <item x="169"/>
        <item x="152"/>
        <item x="527"/>
        <item x="190"/>
        <item x="404"/>
        <item x="79"/>
        <item x="26"/>
        <item x="528"/>
        <item x="413"/>
        <item x="502"/>
        <item x="144"/>
        <item x="377"/>
        <item x="699"/>
        <item x="222"/>
        <item x="260"/>
        <item x="153"/>
        <item x="360"/>
        <item x="590"/>
        <item x="11"/>
        <item x="487"/>
        <item x="786"/>
        <item x="304"/>
        <item x="95"/>
        <item x="89"/>
        <item x="87"/>
        <item x="613"/>
        <item x="158"/>
        <item x="529"/>
        <item x="754"/>
        <item x="346"/>
        <item x="772"/>
        <item x="406"/>
        <item x="181"/>
        <item x="407"/>
        <item x="59"/>
        <item x="536"/>
        <item x="313"/>
        <item x="374"/>
        <item x="531"/>
        <item x="595"/>
        <item x="713"/>
        <item x="268"/>
        <item x="736"/>
        <item x="318"/>
        <item x="251"/>
        <item x="455"/>
        <item x="793"/>
        <item x="398"/>
        <item x="12"/>
        <item x="770"/>
        <item x="212"/>
        <item x="717"/>
        <item x="232"/>
        <item x="148"/>
        <item x="259"/>
        <item x="390"/>
        <item x="601"/>
        <item x="270"/>
        <item x="312"/>
        <item x="614"/>
        <item x="424"/>
        <item x="282"/>
        <item x="342"/>
        <item x="265"/>
        <item x="650"/>
        <item x="429"/>
        <item x="410"/>
        <item x="201"/>
        <item x="709"/>
        <item x="475"/>
        <item x="301"/>
        <item x="28"/>
        <item x="339"/>
        <item x="802"/>
        <item x="688"/>
        <item x="549"/>
        <item x="94"/>
        <item x="384"/>
        <item x="419"/>
        <item x="284"/>
        <item x="395"/>
        <item x="421"/>
        <item x="653"/>
        <item x="562"/>
        <item x="178"/>
        <item x="246"/>
        <item x="213"/>
        <item x="30"/>
        <item x="551"/>
        <item x="204"/>
        <item x="244"/>
        <item x="814"/>
        <item x="81"/>
        <item x="757"/>
        <item x="147"/>
        <item x="763"/>
        <item x="579"/>
        <item x="411"/>
        <item x="128"/>
        <item x="113"/>
        <item x="726"/>
        <item x="482"/>
        <item x="517"/>
        <item x="476"/>
        <item x="174"/>
        <item x="735"/>
        <item x="610"/>
        <item x="498"/>
        <item x="573"/>
        <item x="532"/>
        <item x="662"/>
        <item x="554"/>
        <item x="37"/>
        <item x="442"/>
        <item x="32"/>
        <item x="188"/>
        <item x="286"/>
        <item x="184"/>
        <item x="606"/>
        <item x="200"/>
        <item x="666"/>
        <item x="157"/>
        <item x="93"/>
        <item x="85"/>
        <item x="372"/>
        <item x="503"/>
        <item x="618"/>
        <item x="599"/>
        <item x="732"/>
        <item x="115"/>
        <item x="489"/>
        <item x="790"/>
        <item x="329"/>
        <item x="625"/>
        <item x="245"/>
        <item x="671"/>
        <item x="488"/>
        <item x="617"/>
        <item x="674"/>
        <item x="764"/>
        <item x="262"/>
        <item x="796"/>
        <item x="422"/>
        <item x="224"/>
        <item x="783"/>
        <item x="333"/>
        <item x="730"/>
        <item x="700"/>
        <item x="720"/>
        <item x="78"/>
        <item x="635"/>
        <item x="745"/>
        <item x="540"/>
        <item x="622"/>
        <item x="70"/>
        <item x="637"/>
        <item x="641"/>
        <item x="750"/>
        <item x="187"/>
        <item x="192"/>
        <item x="358"/>
        <item x="364"/>
        <item x="797"/>
        <item x="303"/>
        <item x="603"/>
        <item x="18"/>
        <item x="263"/>
        <item x="21"/>
        <item x="533"/>
        <item x="17"/>
        <item x="580"/>
        <item x="141"/>
        <item x="69"/>
        <item x="683"/>
        <item x="401"/>
        <item x="437"/>
        <item x="214"/>
        <item x="809"/>
        <item x="425"/>
        <item x="133"/>
        <item x="668"/>
        <item x="414"/>
        <item x="571"/>
        <item x="738"/>
        <item x="518"/>
        <item x="744"/>
        <item x="210"/>
        <item x="199"/>
        <item x="651"/>
        <item x="206"/>
        <item x="275"/>
        <item x="295"/>
        <item x="611"/>
        <item x="583"/>
        <item x="92"/>
        <item x="438"/>
        <item x="462"/>
        <item x="457"/>
        <item x="675"/>
        <item x="722"/>
        <item x="355"/>
        <item x="276"/>
        <item x="727"/>
        <item x="108"/>
        <item x="546"/>
        <item x="356"/>
        <item x="23"/>
        <item x="569"/>
        <item x="568"/>
        <item x="654"/>
        <item x="631"/>
        <item x="139"/>
        <item x="385"/>
        <item x="234"/>
        <item x="55"/>
        <item x="15"/>
        <item x="412"/>
        <item x="315"/>
        <item x="371"/>
        <item x="106"/>
        <item x="642"/>
        <item x="507"/>
        <item x="813"/>
        <item x="47"/>
        <item x="670"/>
        <item x="71"/>
        <item x="45"/>
        <item x="673"/>
        <item x="211"/>
        <item x="702"/>
        <item x="778"/>
        <item x="678"/>
        <item x="297"/>
        <item x="258"/>
        <item x="119"/>
        <item x="75"/>
        <item x="399"/>
        <item x="167"/>
        <item x="161"/>
        <item x="658"/>
        <item x="504"/>
        <item x="615"/>
        <item x="396"/>
        <item x="478"/>
        <item x="165"/>
        <item x="619"/>
        <item x="626"/>
        <item x="109"/>
        <item x="103"/>
        <item x="143"/>
        <item x="566"/>
        <item x="694"/>
        <item x="293"/>
        <item x="54"/>
        <item x="135"/>
        <item x="52"/>
        <item x="530"/>
        <item x="130"/>
        <item x="162"/>
        <item x="483"/>
        <item x="578"/>
        <item x="68"/>
        <item x="292"/>
        <item x="216"/>
        <item x="351"/>
        <item x="570"/>
        <item x="640"/>
        <item x="695"/>
        <item x="98"/>
        <item x="31"/>
        <item x="758"/>
        <item x="274"/>
        <item x="105"/>
        <item x="690"/>
        <item x="271"/>
        <item x="209"/>
        <item x="632"/>
        <item x="441"/>
        <item x="628"/>
        <item x="467"/>
        <item x="149"/>
        <item x="474"/>
        <item x="495"/>
        <item x="288"/>
        <item x="686"/>
        <item x="122"/>
        <item x="515"/>
        <item x="227"/>
        <item x="443"/>
        <item x="138"/>
        <item x="53"/>
        <item x="111"/>
        <item x="319"/>
        <item x="294"/>
        <item x="608"/>
        <item x="353"/>
        <item x="499"/>
        <item x="330"/>
        <item x="463"/>
        <item x="486"/>
        <item x="50"/>
        <item x="561"/>
        <item x="525"/>
        <item x="450"/>
        <item x="365"/>
        <item x="511"/>
        <item x="803"/>
        <item x="430"/>
        <item x="710"/>
        <item x="559"/>
        <item x="283"/>
        <item x="317"/>
        <item x="137"/>
        <item x="238"/>
        <item x="589"/>
        <item x="368"/>
        <item x="604"/>
        <item x="62"/>
        <item x="516"/>
        <item x="38"/>
        <item x="347"/>
        <item x="336"/>
        <item x="46"/>
        <item x="469"/>
        <item x="299"/>
        <item x="524"/>
        <item x="461"/>
        <item x="627"/>
        <item x="444"/>
        <item x="378"/>
        <item x="179"/>
        <item x="759"/>
        <item x="696"/>
        <item x="13"/>
        <item x="83"/>
        <item x="168"/>
        <item x="307"/>
        <item x="785"/>
        <item x="325"/>
        <item x="335"/>
        <item x="697"/>
        <item x="544"/>
        <item x="728"/>
        <item x="44"/>
        <item x="692"/>
        <item x="420"/>
        <item x="243"/>
        <item x="547"/>
        <item x="472"/>
        <item x="704"/>
        <item x="236"/>
        <item x="633"/>
        <item x="253"/>
        <item x="39"/>
        <item x="647"/>
        <item x="19"/>
        <item x="2"/>
        <item x="753"/>
        <item x="129"/>
        <item x="99"/>
        <item x="43"/>
        <item x="581"/>
        <item x="324"/>
        <item x="33"/>
        <item x="812"/>
        <item x="370"/>
        <item x="513"/>
        <item x="497"/>
        <item x="386"/>
        <item x="172"/>
        <item x="73"/>
        <item x="16"/>
        <item x="587"/>
        <item x="501"/>
        <item x="328"/>
        <item x="576"/>
        <item x="682"/>
        <item x="755"/>
        <item x="266"/>
        <item x="205"/>
        <item x="381"/>
        <item x="748"/>
        <item x="798"/>
        <item x="685"/>
        <item x="520"/>
        <item x="667"/>
        <item x="432"/>
        <item x="588"/>
        <item x="575"/>
        <item x="40"/>
        <item x="792"/>
        <item x="765"/>
        <item x="624"/>
        <item x="107"/>
        <item x="281"/>
        <item x="621"/>
        <item x="672"/>
        <item x="80"/>
        <item x="810"/>
        <item x="400"/>
        <item x="125"/>
        <item x="648"/>
        <item x="0"/>
        <item x="63"/>
        <item x="737"/>
        <item x="394"/>
        <item x="254"/>
        <item x="768"/>
        <item x="82"/>
        <item x="552"/>
        <item x="306"/>
        <item x="387"/>
        <item x="644"/>
        <item x="480"/>
        <item x="41"/>
        <item x="269"/>
        <item x="65"/>
        <item x="155"/>
        <item x="492"/>
        <item x="556"/>
        <item x="767"/>
        <item x="60"/>
        <item x="567"/>
        <item x="592"/>
        <item x="22"/>
        <item x="84"/>
        <item x="739"/>
        <item x="36"/>
        <item x="464"/>
        <item x="509"/>
        <item x="537"/>
        <item x="66"/>
        <item x="131"/>
        <item x="120"/>
        <item x="74"/>
        <item x="649"/>
        <item x="445"/>
        <item x="795"/>
        <item x="67"/>
        <item x="655"/>
        <item x="344"/>
        <item x="773"/>
        <item x="8"/>
        <item x="491"/>
        <item x="24"/>
        <item x="110"/>
        <item x="220"/>
        <item x="426"/>
        <item x="154"/>
        <item x="629"/>
        <item x="250"/>
        <item x="6"/>
        <item x="594"/>
        <item x="278"/>
        <item x="788"/>
        <item x="203"/>
        <item x="235"/>
        <item x="239"/>
        <item x="553"/>
        <item x="247"/>
        <item x="10"/>
        <item x="550"/>
        <item x="316"/>
        <item x="638"/>
        <item t="default"/>
      </items>
    </pivotField>
    <pivotField showAll="0">
      <items count="6">
        <item x="1"/>
        <item x="2"/>
        <item x="3"/>
        <item x="0"/>
        <item x="4"/>
        <item t="default"/>
      </items>
    </pivotField>
    <pivotField showAll="0">
      <items count="43">
        <item x="9"/>
        <item x="27"/>
        <item x="10"/>
        <item x="26"/>
        <item x="5"/>
        <item x="29"/>
        <item x="11"/>
        <item x="21"/>
        <item x="33"/>
        <item x="35"/>
        <item x="7"/>
        <item x="1"/>
        <item x="0"/>
        <item x="3"/>
        <item x="41"/>
        <item x="24"/>
        <item x="13"/>
        <item x="16"/>
        <item x="6"/>
        <item x="40"/>
        <item x="19"/>
        <item x="12"/>
        <item x="34"/>
        <item x="22"/>
        <item x="18"/>
        <item x="20"/>
        <item x="28"/>
        <item x="17"/>
        <item x="31"/>
        <item x="32"/>
        <item x="36"/>
        <item x="14"/>
        <item x="23"/>
        <item x="15"/>
        <item x="25"/>
        <item x="4"/>
        <item x="38"/>
        <item x="2"/>
        <item x="39"/>
        <item x="30"/>
        <item x="8"/>
        <item x="37"/>
        <item t="default"/>
      </items>
    </pivotField>
    <pivotField showAll="0">
      <items count="6">
        <item x="2"/>
        <item x="3"/>
        <item x="4"/>
        <item x="1"/>
        <item x="0"/>
        <item t="default"/>
      </items>
    </pivotField>
  </pivotFields>
  <rowFields count="1">
    <field x="6"/>
  </rowFields>
  <rowItems count="4">
    <i>
      <x/>
    </i>
    <i>
      <x v="2"/>
    </i>
    <i>
      <x v="4"/>
    </i>
    <i t="grand">
      <x/>
    </i>
  </rowItems>
  <colItems count="1">
    <i/>
  </colItems>
  <dataFields count="1">
    <dataField name="Sum of Resolution Time (hrs)" fld="10" baseField="0" baseItem="0"/>
  </dataField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C8F929-82FD-4408-B20A-1EB084151A4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B53" firstHeaderRow="1" firstDataRow="1" firstDataCol="1"/>
  <pivotFields count="16">
    <pivotField showAll="0"/>
    <pivotField numFmtId="47"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1"/>
        <item x="2"/>
        <item x="3"/>
        <item x="0"/>
        <item x="4"/>
        <item t="default"/>
      </items>
    </pivotField>
    <pivotField dataField="1" showAll="0">
      <items count="43">
        <item x="9"/>
        <item x="27"/>
        <item x="10"/>
        <item x="26"/>
        <item x="5"/>
        <item x="29"/>
        <item x="11"/>
        <item x="21"/>
        <item x="33"/>
        <item x="35"/>
        <item x="7"/>
        <item x="1"/>
        <item x="0"/>
        <item x="3"/>
        <item x="41"/>
        <item x="24"/>
        <item x="13"/>
        <item x="16"/>
        <item x="6"/>
        <item x="40"/>
        <item x="19"/>
        <item x="12"/>
        <item x="34"/>
        <item x="22"/>
        <item x="18"/>
        <item x="20"/>
        <item x="28"/>
        <item x="17"/>
        <item x="31"/>
        <item x="32"/>
        <item x="36"/>
        <item x="14"/>
        <item x="23"/>
        <item x="15"/>
        <item x="25"/>
        <item x="4"/>
        <item x="38"/>
        <item x="2"/>
        <item x="39"/>
        <item x="30"/>
        <item x="8"/>
        <item x="37"/>
        <item t="default"/>
      </items>
    </pivotField>
    <pivotField showAll="0">
      <items count="6">
        <item x="2"/>
        <item x="3"/>
        <item x="4"/>
        <item x="1"/>
        <item x="0"/>
        <item t="default"/>
      </items>
    </pivotField>
  </pivotFields>
  <rowFields count="1">
    <field x="13"/>
  </rowFields>
  <rowItems count="6">
    <i>
      <x/>
    </i>
    <i>
      <x v="1"/>
    </i>
    <i>
      <x v="2"/>
    </i>
    <i>
      <x v="3"/>
    </i>
    <i>
      <x v="4"/>
    </i>
    <i t="grand">
      <x/>
    </i>
  </rowItems>
  <colItems count="1">
    <i/>
  </colItems>
  <dataFields count="1">
    <dataField name="Sum of Agent Rating" fld="14" baseField="0" baseItem="0"/>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93CE19-13CD-4804-8EF7-4DC18F6F392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4:B129" firstHeaderRow="1" firstDataRow="1" firstDataCol="1" rowPageCount="1" colPageCount="1"/>
  <pivotFields count="16">
    <pivotField showAll="0">
      <items count="2001">
        <item x="144"/>
        <item x="561"/>
        <item x="212"/>
        <item x="110"/>
        <item x="549"/>
        <item x="1486"/>
        <item x="180"/>
        <item x="184"/>
        <item x="1258"/>
        <item x="1897"/>
        <item x="290"/>
        <item x="1942"/>
        <item x="1330"/>
        <item x="733"/>
        <item x="1073"/>
        <item x="717"/>
        <item x="101"/>
        <item x="1981"/>
        <item x="921"/>
        <item x="645"/>
        <item x="1447"/>
        <item x="524"/>
        <item x="980"/>
        <item x="1829"/>
        <item x="1351"/>
        <item x="253"/>
        <item x="1785"/>
        <item x="556"/>
        <item x="628"/>
        <item x="277"/>
        <item x="1970"/>
        <item x="1553"/>
        <item x="341"/>
        <item x="1388"/>
        <item x="554"/>
        <item x="1120"/>
        <item x="1042"/>
        <item x="248"/>
        <item x="883"/>
        <item x="1673"/>
        <item x="1525"/>
        <item x="1817"/>
        <item x="1894"/>
        <item x="455"/>
        <item x="1877"/>
        <item x="903"/>
        <item x="1661"/>
        <item x="1148"/>
        <item x="1166"/>
        <item x="461"/>
        <item x="1443"/>
        <item x="1012"/>
        <item x="665"/>
        <item x="800"/>
        <item x="78"/>
        <item x="1348"/>
        <item x="1810"/>
        <item x="1496"/>
        <item x="1275"/>
        <item x="316"/>
        <item x="22"/>
        <item x="943"/>
        <item x="1690"/>
        <item x="17"/>
        <item x="1527"/>
        <item x="33"/>
        <item x="563"/>
        <item x="1823"/>
        <item x="535"/>
        <item x="979"/>
        <item x="1380"/>
        <item x="1457"/>
        <item x="1745"/>
        <item x="1307"/>
        <item x="327"/>
        <item x="1136"/>
        <item x="397"/>
        <item x="1911"/>
        <item x="1611"/>
        <item x="1541"/>
        <item x="398"/>
        <item x="1657"/>
        <item x="583"/>
        <item x="1065"/>
        <item x="1640"/>
        <item x="821"/>
        <item x="730"/>
        <item x="1815"/>
        <item x="1103"/>
        <item x="36"/>
        <item x="1780"/>
        <item x="372"/>
        <item x="595"/>
        <item x="1917"/>
        <item x="84"/>
        <item x="1643"/>
        <item x="1422"/>
        <item x="581"/>
        <item x="1217"/>
        <item x="90"/>
        <item x="1076"/>
        <item x="742"/>
        <item x="1150"/>
        <item x="834"/>
        <item x="1539"/>
        <item x="1292"/>
        <item x="426"/>
        <item x="394"/>
        <item x="930"/>
        <item x="1955"/>
        <item x="1786"/>
        <item x="1659"/>
        <item x="1446"/>
        <item x="564"/>
        <item x="1016"/>
        <item x="49"/>
        <item x="1017"/>
        <item x="299"/>
        <item x="1349"/>
        <item x="792"/>
        <item x="1448"/>
        <item x="1727"/>
        <item x="1724"/>
        <item x="513"/>
        <item x="546"/>
        <item x="935"/>
        <item x="1733"/>
        <item x="1039"/>
        <item x="79"/>
        <item x="1161"/>
        <item x="137"/>
        <item x="1064"/>
        <item x="706"/>
        <item x="1082"/>
        <item x="656"/>
        <item x="1070"/>
        <item x="865"/>
        <item x="1595"/>
        <item x="1900"/>
        <item x="1910"/>
        <item x="747"/>
        <item x="98"/>
        <item x="1277"/>
        <item x="280"/>
        <item x="951"/>
        <item x="966"/>
        <item x="813"/>
        <item x="539"/>
        <item x="1567"/>
        <item x="663"/>
        <item x="1747"/>
        <item x="340"/>
        <item x="757"/>
        <item x="1929"/>
        <item x="1256"/>
        <item x="1186"/>
        <item x="1355"/>
        <item x="68"/>
        <item x="1612"/>
        <item x="235"/>
        <item x="787"/>
        <item x="1356"/>
        <item x="245"/>
        <item x="599"/>
        <item x="588"/>
        <item x="260"/>
        <item x="1207"/>
        <item x="1401"/>
        <item x="1723"/>
        <item x="608"/>
        <item x="1524"/>
        <item x="1088"/>
        <item x="1334"/>
        <item x="1364"/>
        <item x="1345"/>
        <item x="1645"/>
        <item x="99"/>
        <item x="557"/>
        <item x="1555"/>
        <item x="1385"/>
        <item x="1299"/>
        <item x="1024"/>
        <item x="1367"/>
        <item x="217"/>
        <item x="1193"/>
        <item x="97"/>
        <item x="817"/>
        <item x="1801"/>
        <item x="1432"/>
        <item x="51"/>
        <item x="106"/>
        <item x="1061"/>
        <item x="727"/>
        <item x="1839"/>
        <item x="1159"/>
        <item x="1421"/>
        <item x="225"/>
        <item x="1526"/>
        <item x="1638"/>
        <item x="917"/>
        <item x="606"/>
        <item x="353"/>
        <item x="1856"/>
        <item x="770"/>
        <item x="165"/>
        <item x="756"/>
        <item x="844"/>
        <item x="465"/>
        <item x="548"/>
        <item x="60"/>
        <item x="1225"/>
        <item x="1428"/>
        <item x="436"/>
        <item x="870"/>
        <item x="1963"/>
        <item x="1366"/>
        <item x="1187"/>
        <item x="178"/>
        <item x="626"/>
        <item x="114"/>
        <item x="171"/>
        <item x="1242"/>
        <item x="1411"/>
        <item x="1262"/>
        <item x="849"/>
        <item x="632"/>
        <item x="307"/>
        <item x="836"/>
        <item x="1086"/>
        <item x="1436"/>
        <item x="1481"/>
        <item x="85"/>
        <item x="1755"/>
        <item x="1201"/>
        <item x="680"/>
        <item x="1191"/>
        <item x="388"/>
        <item x="42"/>
        <item x="1517"/>
        <item x="1869"/>
        <item x="759"/>
        <item x="1501"/>
        <item x="1031"/>
        <item x="59"/>
        <item x="1243"/>
        <item x="719"/>
        <item x="1913"/>
        <item x="1483"/>
        <item x="907"/>
        <item x="1803"/>
        <item x="773"/>
        <item x="1710"/>
        <item x="401"/>
        <item x="267"/>
        <item x="1415"/>
        <item x="318"/>
        <item x="1998"/>
        <item x="96"/>
        <item x="1463"/>
        <item x="1841"/>
        <item x="1602"/>
        <item x="243"/>
        <item x="1455"/>
        <item x="651"/>
        <item x="1905"/>
        <item x="1974"/>
        <item x="698"/>
        <item x="1134"/>
        <item x="960"/>
        <item x="1916"/>
        <item x="808"/>
        <item x="1096"/>
        <item x="794"/>
        <item x="459"/>
        <item x="974"/>
        <item x="371"/>
        <item x="1820"/>
        <item x="498"/>
        <item x="47"/>
        <item x="499"/>
        <item x="1857"/>
        <item x="247"/>
        <item x="1581"/>
        <item x="406"/>
        <item x="1438"/>
        <item x="1037"/>
        <item x="1994"/>
        <item x="1821"/>
        <item x="1218"/>
        <item x="1454"/>
        <item x="1352"/>
        <item x="441"/>
        <item x="690"/>
        <item x="1189"/>
        <item x="1907"/>
        <item x="457"/>
        <item x="199"/>
        <item x="1117"/>
        <item x="896"/>
        <item x="842"/>
        <item x="179"/>
        <item x="1575"/>
        <item x="893"/>
        <item x="367"/>
        <item x="1953"/>
        <item x="1228"/>
        <item x="1658"/>
        <item x="603"/>
        <item x="991"/>
        <item x="1812"/>
        <item x="325"/>
        <item x="1312"/>
        <item x="2"/>
        <item x="968"/>
        <item x="1518"/>
        <item x="94"/>
        <item x="1418"/>
        <item x="413"/>
        <item x="1261"/>
        <item x="981"/>
        <item x="944"/>
        <item x="252"/>
        <item x="1112"/>
        <item x="1949"/>
        <item x="284"/>
        <item x="1176"/>
        <item x="1507"/>
        <item x="886"/>
        <item x="1110"/>
        <item x="200"/>
        <item x="776"/>
        <item x="415"/>
        <item x="655"/>
        <item x="1078"/>
        <item x="510"/>
        <item x="1692"/>
        <item x="1281"/>
        <item x="1300"/>
        <item x="1044"/>
        <item x="326"/>
        <item x="1601"/>
        <item x="731"/>
        <item x="1221"/>
        <item x="1904"/>
        <item x="1251"/>
        <item x="795"/>
        <item x="1540"/>
        <item x="1791"/>
        <item x="915"/>
        <item x="1996"/>
        <item x="292"/>
        <item x="427"/>
        <item x="1060"/>
        <item x="669"/>
        <item x="701"/>
        <item x="1804"/>
        <item x="1551"/>
        <item x="151"/>
        <item x="128"/>
        <item x="1192"/>
        <item x="497"/>
        <item x="237"/>
        <item x="29"/>
        <item x="802"/>
        <item x="1976"/>
        <item x="806"/>
        <item x="617"/>
        <item x="1232"/>
        <item x="744"/>
        <item x="34"/>
        <item x="1603"/>
        <item x="1729"/>
        <item x="1229"/>
        <item x="464"/>
        <item x="649"/>
        <item x="700"/>
        <item x="1156"/>
        <item x="192"/>
        <item x="86"/>
        <item x="1858"/>
        <item x="1792"/>
        <item x="1758"/>
        <item x="657"/>
        <item x="1270"/>
        <item x="1046"/>
        <item x="1700"/>
        <item x="298"/>
        <item x="1267"/>
        <item x="1697"/>
        <item x="1220"/>
        <item x="244"/>
        <item x="558"/>
        <item x="1719"/>
        <item x="1393"/>
        <item x="146"/>
        <item x="904"/>
        <item x="605"/>
        <item x="1444"/>
        <item x="1484"/>
        <item x="1125"/>
        <item x="303"/>
        <item x="543"/>
        <item x="871"/>
        <item x="1932"/>
        <item x="1739"/>
        <item x="471"/>
        <item x="481"/>
        <item x="1027"/>
        <item x="1057"/>
        <item x="574"/>
        <item x="1547"/>
        <item x="396"/>
        <item x="363"/>
        <item x="1762"/>
        <item x="1497"/>
        <item x="1936"/>
        <item x="1306"/>
        <item x="18"/>
        <item x="1989"/>
        <item x="1902"/>
        <item x="862"/>
        <item x="269"/>
        <item x="1071"/>
        <item x="1253"/>
        <item x="782"/>
        <item x="838"/>
        <item x="1010"/>
        <item x="469"/>
        <item x="1409"/>
        <item x="1001"/>
        <item x="1624"/>
        <item x="785"/>
        <item x="572"/>
        <item x="1452"/>
        <item x="183"/>
        <item x="1323"/>
        <item x="725"/>
        <item x="330"/>
        <item x="273"/>
        <item x="875"/>
        <item x="959"/>
        <item x="1559"/>
        <item x="484"/>
        <item x="11"/>
        <item x="1927"/>
        <item x="990"/>
        <item x="1246"/>
        <item x="851"/>
        <item x="1041"/>
        <item x="866"/>
        <item x="1754"/>
        <item x="1286"/>
        <item x="879"/>
        <item x="197"/>
        <item x="175"/>
        <item x="1030"/>
        <item x="1694"/>
        <item x="825"/>
        <item x="1178"/>
        <item x="1649"/>
        <item x="228"/>
        <item x="517"/>
        <item x="1328"/>
        <item x="1818"/>
        <item x="1155"/>
        <item x="954"/>
        <item x="141"/>
        <item x="486"/>
        <item x="545"/>
        <item x="279"/>
        <item x="1761"/>
        <item x="784"/>
        <item x="442"/>
        <item x="1303"/>
        <item x="1578"/>
        <item x="1561"/>
        <item x="462"/>
        <item x="526"/>
        <item x="1058"/>
        <item x="1368"/>
        <item x="1503"/>
        <item x="840"/>
        <item x="1340"/>
        <item x="1018"/>
        <item x="1962"/>
        <item x="1430"/>
        <item x="50"/>
        <item x="952"/>
        <item x="1487"/>
        <item x="1122"/>
        <item x="1861"/>
        <item x="635"/>
        <item x="1285"/>
        <item x="654"/>
        <item x="266"/>
        <item x="1802"/>
        <item x="1795"/>
        <item x="762"/>
        <item x="1183"/>
        <item x="1850"/>
        <item x="667"/>
        <item x="1988"/>
        <item x="1538"/>
        <item x="678"/>
        <item x="309"/>
        <item x="1399"/>
        <item x="53"/>
        <item x="634"/>
        <item x="1882"/>
        <item x="1625"/>
        <item x="219"/>
        <item x="458"/>
        <item x="185"/>
        <item x="477"/>
        <item x="1278"/>
        <item x="7"/>
        <item x="1872"/>
        <item x="697"/>
        <item x="602"/>
        <item x="1172"/>
        <item x="1773"/>
        <item x="1164"/>
        <item x="348"/>
        <item x="1227"/>
        <item x="1985"/>
        <item x="1937"/>
        <item x="569"/>
        <item x="1866"/>
        <item x="685"/>
        <item x="1960"/>
        <item x="1173"/>
        <item x="1311"/>
        <item x="346"/>
        <item x="474"/>
        <item x="1028"/>
        <item x="1263"/>
        <item x="1749"/>
        <item x="1004"/>
        <item x="1860"/>
        <item x="827"/>
        <item x="1244"/>
        <item x="1565"/>
        <item x="746"/>
        <item x="437"/>
        <item x="1305"/>
        <item x="1705"/>
        <item x="425"/>
        <item x="864"/>
        <item x="1617"/>
        <item x="1269"/>
        <item x="679"/>
        <item x="1950"/>
        <item x="112"/>
        <item x="1952"/>
        <item x="147"/>
        <item x="1881"/>
        <item x="579"/>
        <item x="1208"/>
        <item x="1413"/>
        <item x="818"/>
        <item x="668"/>
        <item x="187"/>
        <item x="1973"/>
        <item x="1025"/>
        <item x="600"/>
        <item x="1543"/>
        <item x="1726"/>
        <item x="810"/>
        <item x="150"/>
        <item x="1600"/>
        <item x="939"/>
        <item x="450"/>
        <item x="1594"/>
        <item x="102"/>
        <item x="1248"/>
        <item x="1849"/>
        <item x="72"/>
        <item x="492"/>
        <item x="1465"/>
        <item x="1703"/>
        <item x="1032"/>
        <item x="1883"/>
        <item x="430"/>
        <item x="1909"/>
        <item x="45"/>
        <item x="216"/>
        <item x="978"/>
        <item x="1165"/>
        <item x="552"/>
        <item x="1075"/>
        <item x="1282"/>
        <item x="1014"/>
        <item x="1412"/>
        <item x="1290"/>
        <item x="765"/>
        <item x="728"/>
        <item x="938"/>
        <item x="953"/>
        <item x="1669"/>
        <item x="88"/>
        <item x="1216"/>
        <item x="1499"/>
        <item x="1635"/>
        <item x="993"/>
        <item x="832"/>
        <item x="1297"/>
        <item x="1954"/>
        <item x="1571"/>
        <item x="741"/>
        <item x="1984"/>
        <item x="423"/>
        <item x="1202"/>
        <item x="722"/>
        <item x="328"/>
        <item x="1206"/>
        <item x="1782"/>
        <item x="1196"/>
        <item x="1212"/>
        <item x="1536"/>
        <item x="1864"/>
        <item x="335"/>
        <item x="1490"/>
        <item x="739"/>
        <item x="1972"/>
        <item x="1704"/>
        <item x="370"/>
        <item x="40"/>
        <item x="206"/>
        <item x="1744"/>
        <item x="811"/>
        <item x="1957"/>
        <item x="1295"/>
        <item x="1844"/>
        <item x="845"/>
        <item x="403"/>
        <item x="362"/>
        <item x="1610"/>
        <item x="1977"/>
        <item x="551"/>
        <item x="1296"/>
        <item x="1967"/>
        <item x="589"/>
        <item x="1663"/>
        <item x="1613"/>
        <item x="814"/>
        <item x="857"/>
        <item x="1852"/>
        <item x="1343"/>
        <item x="515"/>
        <item x="1959"/>
        <item x="963"/>
        <item x="1946"/>
        <item x="1091"/>
        <item x="1978"/>
        <item x="1556"/>
        <item x="1185"/>
        <item x="495"/>
        <item x="81"/>
        <item x="182"/>
        <item x="559"/>
        <item x="703"/>
        <item x="1099"/>
        <item x="644"/>
        <item x="1728"/>
        <item x="1067"/>
        <item x="1999"/>
        <item x="584"/>
        <item x="1095"/>
        <item x="314"/>
        <item x="829"/>
        <item x="1174"/>
        <item x="1558"/>
        <item x="1084"/>
        <item x="1807"/>
        <item x="1813"/>
        <item x="1890"/>
        <item x="352"/>
        <item x="519"/>
        <item x="1968"/>
        <item x="163"/>
        <item x="1502"/>
        <item x="1736"/>
        <item x="516"/>
        <item x="10"/>
        <item x="528"/>
        <item x="1320"/>
        <item x="1119"/>
        <item x="648"/>
        <item x="789"/>
        <item x="1544"/>
        <item x="61"/>
        <item x="977"/>
        <item x="1265"/>
        <item x="1123"/>
        <item x="152"/>
        <item x="365"/>
        <item x="1288"/>
        <item x="1741"/>
        <item x="914"/>
        <item x="752"/>
        <item x="89"/>
        <item x="1521"/>
        <item x="117"/>
        <item x="1059"/>
        <item x="421"/>
        <item x="1158"/>
        <item x="359"/>
        <item x="529"/>
        <item x="27"/>
        <item x="1370"/>
        <item x="566"/>
        <item x="1132"/>
        <item x="1505"/>
        <item x="1205"/>
        <item x="1997"/>
        <item x="1051"/>
        <item x="1101"/>
        <item x="1799"/>
        <item x="500"/>
        <item x="1604"/>
        <item x="1374"/>
        <item x="37"/>
        <item x="940"/>
        <item x="475"/>
        <item x="1934"/>
        <item x="833"/>
        <item x="211"/>
        <item x="1691"/>
        <item x="271"/>
        <item x="132"/>
        <item x="158"/>
        <item x="256"/>
        <item x="154"/>
        <item x="1523"/>
        <item x="1830"/>
        <item x="46"/>
        <item x="310"/>
        <item x="448"/>
        <item x="1391"/>
        <item x="1068"/>
        <item x="1622"/>
        <item x="1742"/>
        <item x="1664"/>
        <item x="1034"/>
        <item x="639"/>
        <item x="1560"/>
        <item x="1396"/>
        <item x="479"/>
        <item x="1052"/>
        <item x="1629"/>
        <item x="1273"/>
        <item x="1087"/>
        <item x="233"/>
        <item x="512"/>
        <item x="1808"/>
        <item x="616"/>
        <item x="704"/>
        <item x="897"/>
        <item x="411"/>
        <item x="282"/>
        <item x="544"/>
        <item x="971"/>
        <item x="1100"/>
        <item x="913"/>
        <item x="793"/>
        <item x="1868"/>
        <item x="1458"/>
        <item x="1460"/>
        <item x="1783"/>
        <item x="1607"/>
        <item x="1322"/>
        <item x="1190"/>
        <item x="1333"/>
        <item x="109"/>
        <item x="400"/>
        <item x="753"/>
        <item x="1715"/>
        <item x="393"/>
        <item x="1763"/>
        <item x="1964"/>
        <item x="994"/>
        <item x="815"/>
        <item x="1639"/>
        <item x="1644"/>
        <item x="1198"/>
        <item x="1287"/>
        <item x="0"/>
        <item x="900"/>
        <item x="767"/>
        <item x="1321"/>
        <item x="1223"/>
        <item x="1023"/>
        <item x="1104"/>
        <item x="322"/>
        <item x="1636"/>
        <item x="291"/>
        <item x="873"/>
        <item x="732"/>
        <item x="345"/>
        <item x="242"/>
        <item x="381"/>
        <item x="587"/>
        <item x="541"/>
        <item x="855"/>
        <item x="1620"/>
        <item x="1853"/>
        <item x="1373"/>
        <item x="1901"/>
        <item x="969"/>
        <item x="191"/>
        <item x="414"/>
        <item x="1542"/>
        <item x="1035"/>
        <item x="1941"/>
        <item x="749"/>
        <item x="1485"/>
        <item x="989"/>
        <item x="1000"/>
        <item x="1589"/>
        <item x="336"/>
        <item x="901"/>
        <item x="947"/>
        <item x="955"/>
        <item x="313"/>
        <item x="71"/>
        <item x="1240"/>
        <item x="1395"/>
        <item x="375"/>
        <item x="189"/>
        <item x="1257"/>
        <item x="483"/>
        <item x="268"/>
        <item x="751"/>
        <item x="662"/>
        <item x="488"/>
        <item x="1945"/>
        <item x="1468"/>
        <item x="1414"/>
        <item x="1146"/>
        <item x="1384"/>
        <item x="1752"/>
        <item x="142"/>
        <item x="1022"/>
        <item x="724"/>
        <item x="983"/>
        <item x="598"/>
        <item x="1394"/>
        <item x="161"/>
        <item x="1769"/>
        <item x="1816"/>
        <item x="1470"/>
        <item x="220"/>
        <item x="1632"/>
        <item x="689"/>
        <item x="1283"/>
        <item x="1482"/>
        <item x="640"/>
        <item x="157"/>
        <item x="1933"/>
        <item x="1892"/>
        <item x="1531"/>
        <item x="1226"/>
        <item x="1353"/>
        <item x="1316"/>
        <item x="619"/>
        <item x="351"/>
        <item x="1707"/>
        <item x="738"/>
        <item x="1467"/>
        <item x="1775"/>
        <item x="880"/>
        <item x="1570"/>
        <item x="428"/>
        <item x="1284"/>
        <item x="779"/>
        <item x="1105"/>
        <item x="820"/>
        <item x="1390"/>
        <item x="976"/>
        <item x="100"/>
        <item x="1794"/>
        <item x="1066"/>
        <item x="1404"/>
        <item x="874"/>
        <item x="658"/>
        <item x="1770"/>
        <item x="1089"/>
        <item x="1961"/>
        <item x="1128"/>
        <item x="1347"/>
        <item x="1667"/>
        <item x="573"/>
        <item x="399"/>
        <item x="5"/>
        <item x="1062"/>
        <item x="373"/>
        <item x="1406"/>
        <item x="932"/>
        <item x="520"/>
        <item x="410"/>
        <item x="1924"/>
        <item x="408"/>
        <item x="1509"/>
        <item x="691"/>
        <item x="503"/>
        <item x="710"/>
        <item x="116"/>
        <item x="1247"/>
        <item x="1329"/>
        <item x="1666"/>
        <item x="254"/>
        <item x="1630"/>
        <item x="1279"/>
        <item x="1063"/>
        <item x="1464"/>
        <item x="1083"/>
        <item x="296"/>
        <item x="1577"/>
        <item x="75"/>
        <item x="1379"/>
        <item x="1209"/>
        <item x="664"/>
        <item x="349"/>
        <item x="1471"/>
        <item x="803"/>
        <item x="1143"/>
        <item x="1053"/>
        <item x="1433"/>
        <item x="65"/>
        <item x="1618"/>
        <item x="858"/>
        <item x="126"/>
        <item x="1094"/>
        <item x="1522"/>
        <item x="1975"/>
        <item x="709"/>
        <item x="538"/>
        <item x="1127"/>
        <item x="726"/>
        <item x="1546"/>
        <item x="1591"/>
        <item x="1722"/>
        <item x="1049"/>
        <item x="1491"/>
        <item x="629"/>
        <item x="1730"/>
        <item x="504"/>
        <item x="1641"/>
        <item x="1827"/>
        <item x="1294"/>
        <item x="460"/>
        <item x="1642"/>
        <item x="1363"/>
        <item x="1689"/>
        <item x="1993"/>
        <item x="1489"/>
        <item x="532"/>
        <item x="420"/>
        <item x="418"/>
        <item x="1653"/>
        <item x="1332"/>
        <item x="25"/>
        <item x="523"/>
        <item x="257"/>
        <item x="1074"/>
        <item x="347"/>
        <item x="1918"/>
        <item x="999"/>
        <item x="1"/>
        <item x="1737"/>
        <item x="1400"/>
        <item x="1888"/>
        <item x="1675"/>
        <item x="194"/>
        <item x="66"/>
        <item x="868"/>
        <item x="642"/>
        <item x="489"/>
        <item x="1582"/>
        <item x="1721"/>
        <item x="1698"/>
        <item x="1135"/>
        <item x="1219"/>
        <item x="202"/>
        <item x="1768"/>
        <item x="1326"/>
        <item x="577"/>
        <item x="525"/>
        <item x="908"/>
        <item x="331"/>
        <item x="317"/>
        <item x="950"/>
        <item x="1403"/>
        <item x="1548"/>
        <item x="1743"/>
        <item x="1751"/>
        <item x="675"/>
        <item x="1759"/>
        <item x="1472"/>
        <item x="674"/>
        <item x="771"/>
        <item x="1776"/>
        <item x="241"/>
        <item x="1774"/>
        <item x="222"/>
        <item x="1079"/>
        <item x="6"/>
        <item x="306"/>
        <item x="1615"/>
        <item x="1515"/>
        <item x="812"/>
        <item x="1837"/>
        <item x="1693"/>
        <item x="1863"/>
        <item x="1980"/>
        <item x="1015"/>
        <item x="1991"/>
        <item x="982"/>
        <item x="1862"/>
        <item x="887"/>
        <item x="169"/>
        <item x="487"/>
        <item x="190"/>
        <item x="294"/>
        <item x="1498"/>
        <item x="1141"/>
        <item x="153"/>
        <item x="692"/>
        <item x="227"/>
        <item x="933"/>
        <item x="456"/>
        <item x="1940"/>
        <item x="916"/>
        <item x="16"/>
        <item x="758"/>
        <item x="846"/>
        <item x="754"/>
        <item x="293"/>
        <item x="509"/>
        <item x="1019"/>
        <item x="1652"/>
        <item x="485"/>
        <item x="723"/>
        <item x="1512"/>
        <item x="996"/>
        <item x="1170"/>
        <item x="232"/>
        <item x="145"/>
        <item x="713"/>
        <item x="878"/>
        <item x="1746"/>
        <item x="1684"/>
        <item x="1674"/>
        <item x="1337"/>
        <item x="28"/>
        <item x="422"/>
        <item x="103"/>
        <item x="288"/>
        <item x="278"/>
        <item x="384"/>
        <item x="740"/>
        <item x="1647"/>
        <item x="788"/>
        <item x="824"/>
        <item x="1873"/>
        <item x="774"/>
        <item x="766"/>
        <item x="1757"/>
        <item x="898"/>
        <item x="1008"/>
        <item x="1449"/>
        <item x="261"/>
        <item x="156"/>
        <item x="889"/>
        <item x="449"/>
        <item x="1606"/>
        <item x="1140"/>
        <item x="1466"/>
        <item x="1357"/>
        <item x="91"/>
        <item x="1516"/>
        <item x="861"/>
        <item x="1314"/>
        <item x="1006"/>
        <item x="329"/>
        <item x="1200"/>
        <item x="1211"/>
        <item x="1806"/>
        <item x="1788"/>
        <item x="924"/>
        <item x="627"/>
        <item x="355"/>
        <item x="339"/>
        <item x="350"/>
        <item x="816"/>
        <item x="407"/>
        <item x="1234"/>
        <item x="1537"/>
        <item x="1574"/>
        <item x="1637"/>
        <item x="354"/>
        <item x="514"/>
        <item x="1599"/>
        <item x="295"/>
        <item x="534"/>
        <item x="129"/>
        <item x="321"/>
        <item x="1459"/>
        <item x="1346"/>
        <item x="312"/>
        <item x="946"/>
        <item x="1361"/>
        <item x="1871"/>
        <item x="20"/>
        <item x="1716"/>
        <item x="1451"/>
        <item x="604"/>
        <item x="1593"/>
        <item x="1050"/>
        <item x="1029"/>
        <item x="919"/>
        <item x="1833"/>
        <item x="1938"/>
        <item x="1375"/>
        <item x="301"/>
        <item x="174"/>
        <item x="333"/>
        <item x="1923"/>
        <item x="1124"/>
        <item x="476"/>
        <item x="360"/>
        <item x="270"/>
        <item x="1389"/>
        <item x="1580"/>
        <item x="1598"/>
        <item x="1319"/>
        <item x="1133"/>
        <item x="1787"/>
        <item x="234"/>
        <item x="1908"/>
        <item x="1513"/>
        <item x="1798"/>
        <item x="188"/>
        <item x="342"/>
        <item x="922"/>
        <item x="149"/>
        <item x="1874"/>
        <item x="1979"/>
        <item x="721"/>
        <item x="624"/>
        <item x="1250"/>
        <item x="1738"/>
        <item x="929"/>
        <item x="3"/>
        <item x="567"/>
        <item x="249"/>
        <item x="1930"/>
        <item x="891"/>
        <item x="1021"/>
        <item x="1080"/>
        <item x="777"/>
        <item x="1696"/>
        <item x="505"/>
        <item x="934"/>
        <item x="553"/>
        <item x="478"/>
        <item x="440"/>
        <item x="361"/>
        <item x="1828"/>
        <item x="1184"/>
        <item x="1252"/>
        <item x="1318"/>
        <item x="1495"/>
        <item x="1102"/>
        <item x="12"/>
        <item x="671"/>
        <item x="661"/>
        <item x="262"/>
        <item x="383"/>
        <item x="214"/>
        <item x="593"/>
        <item x="905"/>
        <item x="177"/>
        <item x="1519"/>
        <item x="1142"/>
        <item x="1903"/>
        <item x="859"/>
        <item x="231"/>
        <item x="1568"/>
        <item x="1995"/>
        <item x="594"/>
        <item x="702"/>
        <item x="835"/>
        <item x="1222"/>
        <item x="1145"/>
        <item x="181"/>
        <item x="881"/>
        <item x="585"/>
        <item x="830"/>
        <item x="502"/>
        <item x="1424"/>
        <item x="1718"/>
        <item x="576"/>
        <item x="941"/>
        <item x="718"/>
        <item x="1047"/>
        <item x="1826"/>
        <item x="1583"/>
        <item x="1310"/>
        <item x="1889"/>
        <item x="1147"/>
        <item x="997"/>
        <item x="380"/>
        <item x="761"/>
        <item x="705"/>
        <item x="1098"/>
        <item x="1437"/>
        <item x="1327"/>
        <item x="405"/>
        <item x="1983"/>
        <item x="1579"/>
        <item x="1152"/>
        <item x="958"/>
        <item x="1992"/>
        <item x="338"/>
        <item x="1734"/>
        <item x="1896"/>
        <item x="1231"/>
        <item x="57"/>
        <item x="1131"/>
        <item x="1681"/>
        <item x="285"/>
        <item x="1532"/>
        <item x="136"/>
        <item x="841"/>
        <item x="633"/>
        <item x="390"/>
        <item x="670"/>
        <item x="1317"/>
        <item x="1157"/>
        <item x="869"/>
        <item x="1510"/>
        <item x="1545"/>
        <item x="304"/>
        <item x="888"/>
        <item x="596"/>
        <item x="324"/>
        <item x="681"/>
        <item x="1475"/>
        <item x="872"/>
        <item x="31"/>
        <item x="948"/>
        <item x="358"/>
        <item x="113"/>
        <item x="683"/>
        <item x="58"/>
        <item x="1750"/>
        <item x="1534"/>
        <item x="1725"/>
        <item x="1731"/>
        <item x="1835"/>
        <item x="1434"/>
        <item x="1765"/>
        <item x="890"/>
        <item x="1203"/>
        <item x="1097"/>
        <item x="1350"/>
        <item x="323"/>
        <item x="570"/>
        <item x="949"/>
        <item x="1895"/>
        <item x="610"/>
        <item x="1197"/>
        <item x="1530"/>
        <item x="1315"/>
        <item x="1562"/>
        <item x="1665"/>
        <item x="1301"/>
        <item x="1748"/>
        <item x="837"/>
        <item x="582"/>
        <item x="118"/>
        <item x="550"/>
        <item x="894"/>
        <item x="1180"/>
        <item x="274"/>
        <item x="297"/>
        <item x="591"/>
        <item x="527"/>
        <item x="769"/>
        <item x="1832"/>
        <item x="1847"/>
        <item x="41"/>
        <item x="1709"/>
        <item x="1572"/>
        <item x="622"/>
        <item x="518"/>
        <item x="1623"/>
        <item x="1695"/>
        <item x="707"/>
        <item x="612"/>
        <item x="1272"/>
        <item x="737"/>
        <item x="224"/>
        <item x="1914"/>
        <item x="1504"/>
        <item x="1237"/>
        <item x="1325"/>
        <item x="1055"/>
        <item x="1836"/>
        <item x="1843"/>
        <item x="1740"/>
        <item x="13"/>
        <item x="155"/>
        <item x="1717"/>
        <item x="892"/>
        <item x="1708"/>
        <item x="1944"/>
        <item x="392"/>
        <item x="121"/>
        <item x="696"/>
        <item x="1885"/>
        <item x="1268"/>
        <item x="139"/>
        <item x="148"/>
        <item x="1855"/>
        <item x="1732"/>
        <item x="1926"/>
        <item x="1387"/>
        <item x="1111"/>
        <item x="984"/>
        <item x="1386"/>
        <item x="1382"/>
        <item x="1554"/>
        <item x="39"/>
        <item x="366"/>
        <item x="1529"/>
        <item x="1392"/>
        <item x="673"/>
        <item x="1336"/>
        <item x="198"/>
        <item x="650"/>
        <item x="134"/>
        <item x="590"/>
        <item x="491"/>
        <item x="987"/>
        <item x="1009"/>
        <item x="63"/>
        <item x="1605"/>
        <item x="1865"/>
        <item x="1552"/>
        <item x="676"/>
        <item x="992"/>
        <item x="1069"/>
        <item x="1106"/>
        <item x="1840"/>
        <item x="8"/>
        <item x="1291"/>
        <item x="743"/>
        <item x="764"/>
        <item x="1195"/>
        <item x="677"/>
        <item x="643"/>
        <item x="937"/>
        <item x="1139"/>
        <item x="609"/>
        <item x="1935"/>
        <item x="967"/>
        <item x="160"/>
        <item x="1397"/>
        <item x="1160"/>
        <item x="1563"/>
        <item x="1779"/>
        <item x="911"/>
        <item x="636"/>
        <item x="108"/>
        <item x="26"/>
        <item x="1614"/>
        <item x="1939"/>
        <item x="575"/>
        <item x="1215"/>
        <item x="289"/>
        <item x="385"/>
        <item x="562"/>
        <item x="1535"/>
        <item x="1508"/>
        <item x="496"/>
        <item x="672"/>
        <item x="143"/>
        <item x="404"/>
        <item x="652"/>
        <item x="445"/>
        <item x="1493"/>
        <item x="1473"/>
        <item x="1365"/>
        <item x="429"/>
        <item x="1344"/>
        <item x="1045"/>
        <item x="344"/>
        <item x="1676"/>
        <item x="1230"/>
        <item x="482"/>
        <item x="308"/>
        <item x="1410"/>
        <item x="839"/>
        <item x="73"/>
        <item x="682"/>
        <item x="1687"/>
        <item x="38"/>
        <item x="1626"/>
        <item x="1880"/>
        <item x="1478"/>
        <item x="14"/>
        <item x="1766"/>
        <item x="173"/>
        <item x="193"/>
        <item x="1338"/>
        <item x="1842"/>
        <item x="1271"/>
        <item x="115"/>
        <item x="1756"/>
        <item x="1549"/>
        <item x="1699"/>
        <item x="1149"/>
        <item x="1633"/>
        <item x="1194"/>
        <item x="805"/>
        <item x="1469"/>
        <item x="74"/>
        <item x="1822"/>
        <item x="646"/>
        <item x="659"/>
        <item x="1608"/>
        <item x="637"/>
        <item x="417"/>
        <item x="1825"/>
        <item x="1383"/>
        <item x="1990"/>
        <item x="1778"/>
        <item x="1596"/>
        <item x="931"/>
        <item x="480"/>
        <item x="1772"/>
        <item x="1922"/>
        <item x="957"/>
        <item x="209"/>
        <item x="1354"/>
        <item x="1986"/>
        <item x="1550"/>
        <item x="522"/>
        <item x="124"/>
        <item x="1701"/>
        <item x="424"/>
        <item x="276"/>
        <item x="1777"/>
        <item x="35"/>
        <item x="1656"/>
        <item x="736"/>
        <item x="592"/>
        <item x="850"/>
        <item x="1654"/>
        <item x="885"/>
        <item x="1302"/>
        <item x="1969"/>
        <item x="1586"/>
        <item x="1845"/>
        <item x="695"/>
        <item x="1899"/>
        <item x="1943"/>
        <item x="936"/>
        <item x="1956"/>
        <item x="240"/>
        <item x="1921"/>
        <item x="1683"/>
        <item x="1590"/>
        <item x="876"/>
        <item x="1488"/>
        <item x="1249"/>
        <item x="884"/>
        <item x="170"/>
        <item x="647"/>
        <item x="580"/>
        <item x="1492"/>
        <item x="4"/>
        <item x="1878"/>
        <item x="597"/>
        <item x="822"/>
        <item x="1056"/>
        <item x="409"/>
        <item x="138"/>
        <item x="77"/>
        <item x="311"/>
        <item x="906"/>
        <item x="1376"/>
        <item x="1592"/>
        <item x="368"/>
        <item x="32"/>
        <item x="1634"/>
        <item x="412"/>
        <item x="382"/>
        <item x="1324"/>
        <item x="712"/>
        <item x="275"/>
        <item x="972"/>
        <item x="1887"/>
        <item x="356"/>
        <item x="1276"/>
        <item x="621"/>
        <item x="530"/>
        <item x="159"/>
        <item x="446"/>
        <item x="1266"/>
        <item x="1528"/>
        <item x="1886"/>
        <item x="1425"/>
        <item x="778"/>
        <item x="542"/>
        <item x="1260"/>
        <item x="378"/>
        <item x="847"/>
        <item x="799"/>
        <item x="1371"/>
        <item x="961"/>
        <item x="62"/>
        <item x="1213"/>
        <item x="720"/>
        <item x="1054"/>
        <item x="1474"/>
        <item x="536"/>
        <item x="1616"/>
        <item x="1893"/>
        <item x="973"/>
        <item x="1564"/>
        <item x="745"/>
        <item x="867"/>
        <item x="1108"/>
        <item x="255"/>
        <item x="615"/>
        <item x="1814"/>
        <item x="1224"/>
        <item x="286"/>
        <item x="319"/>
        <item x="419"/>
        <item x="1671"/>
        <item x="826"/>
        <item x="95"/>
        <item x="956"/>
        <item x="468"/>
        <item x="369"/>
        <item x="1233"/>
        <item x="607"/>
        <item x="1085"/>
        <item x="1875"/>
        <item x="1313"/>
        <item x="1342"/>
        <item x="1419"/>
        <item x="246"/>
        <item x="343"/>
        <item x="195"/>
        <item x="1453"/>
        <item x="1848"/>
        <item x="357"/>
        <item x="734"/>
        <item x="912"/>
        <item x="854"/>
        <item x="376"/>
        <item x="1081"/>
        <item x="210"/>
        <item x="1800"/>
        <item x="1931"/>
        <item x="1144"/>
        <item x="537"/>
        <item x="1169"/>
        <item x="133"/>
        <item x="1628"/>
        <item x="1298"/>
        <item x="264"/>
        <item x="895"/>
        <item x="125"/>
        <item x="763"/>
        <item x="213"/>
        <item x="1500"/>
        <item x="750"/>
        <item x="786"/>
        <item x="82"/>
        <item x="970"/>
        <item x="1005"/>
        <item x="843"/>
        <item x="1587"/>
        <item x="64"/>
        <item x="1007"/>
        <item x="1870"/>
        <item x="1435"/>
        <item x="1154"/>
        <item x="1760"/>
        <item x="1685"/>
        <item x="1280"/>
        <item x="70"/>
        <item x="451"/>
        <item x="1011"/>
        <item x="1331"/>
        <item x="1651"/>
        <item x="804"/>
        <item x="1255"/>
        <item x="166"/>
        <item x="300"/>
        <item x="1679"/>
        <item x="416"/>
        <item x="1702"/>
        <item x="1597"/>
        <item x="1440"/>
        <item x="1114"/>
        <item x="1129"/>
        <item x="1431"/>
        <item x="988"/>
        <item x="783"/>
        <item x="1790"/>
        <item x="613"/>
        <item x="490"/>
        <item x="768"/>
        <item x="1672"/>
        <item x="641"/>
        <item x="1441"/>
        <item x="507"/>
        <item x="1048"/>
        <item x="1876"/>
        <item x="229"/>
        <item x="493"/>
        <item x="1494"/>
        <item x="1121"/>
        <item x="942"/>
        <item x="1912"/>
        <item x="715"/>
        <item x="1824"/>
        <item x="923"/>
        <item x="230"/>
        <item x="320"/>
        <item x="1245"/>
        <item x="1181"/>
        <item x="1846"/>
        <item x="205"/>
        <item x="1566"/>
        <item x="283"/>
        <item x="925"/>
        <item x="860"/>
        <item x="52"/>
        <item x="1781"/>
        <item x="1109"/>
        <item x="1362"/>
        <item x="1308"/>
        <item x="531"/>
        <item x="611"/>
        <item x="1838"/>
        <item x="533"/>
        <item x="831"/>
        <item x="1660"/>
        <item x="1584"/>
        <item x="1416"/>
        <item x="508"/>
        <item x="1377"/>
        <item x="1682"/>
        <item x="986"/>
        <item x="1919"/>
        <item x="1339"/>
        <item x="877"/>
        <item x="625"/>
        <item x="1360"/>
        <item x="251"/>
        <item x="1359"/>
        <item x="1171"/>
        <item x="24"/>
        <item x="207"/>
        <item x="1631"/>
        <item x="1805"/>
        <item x="1655"/>
        <item x="926"/>
        <item x="1456"/>
        <item x="1915"/>
        <item x="823"/>
        <item x="439"/>
        <item x="1520"/>
        <item x="540"/>
        <item x="1175"/>
        <item x="547"/>
        <item x="1137"/>
        <item x="337"/>
        <item x="454"/>
        <item x="1238"/>
        <item x="1168"/>
        <item x="30"/>
        <item x="1090"/>
        <item x="1426"/>
        <item x="1965"/>
        <item x="447"/>
        <item x="1461"/>
        <item x="15"/>
        <item x="1480"/>
        <item x="1151"/>
        <item x="466"/>
        <item x="1402"/>
        <item x="1982"/>
        <item x="1971"/>
        <item x="918"/>
        <item x="140"/>
        <item x="1947"/>
        <item x="568"/>
        <item x="1686"/>
        <item x="928"/>
        <item x="772"/>
        <item x="1167"/>
        <item x="1381"/>
        <item x="1627"/>
        <item x="1153"/>
        <item x="1038"/>
        <item x="1162"/>
        <item x="1928"/>
        <item x="54"/>
        <item x="272"/>
        <item x="105"/>
        <item x="164"/>
        <item x="995"/>
        <item x="801"/>
        <item x="775"/>
        <item x="578"/>
        <item x="23"/>
        <item x="1573"/>
        <item x="555"/>
        <item x="470"/>
        <item x="1789"/>
        <item x="1107"/>
        <item x="1680"/>
        <item x="1711"/>
        <item x="305"/>
        <item x="1506"/>
        <item x="123"/>
        <item x="1239"/>
        <item x="1179"/>
        <item x="69"/>
        <item x="302"/>
        <item x="334"/>
        <item x="287"/>
        <item x="1210"/>
        <item x="1906"/>
        <item x="186"/>
        <item x="852"/>
        <item x="93"/>
        <item x="1427"/>
        <item x="83"/>
        <item x="92"/>
        <item x="1796"/>
        <item x="1925"/>
        <item x="985"/>
        <item x="735"/>
        <item x="1576"/>
        <item x="1720"/>
        <item x="395"/>
        <item x="760"/>
        <item x="167"/>
        <item x="1753"/>
        <item x="902"/>
        <item x="962"/>
        <item x="1951"/>
        <item x="1093"/>
        <item x="120"/>
        <item x="1797"/>
        <item x="694"/>
        <item x="168"/>
        <item x="443"/>
        <item x="208"/>
        <item x="1948"/>
        <item x="1358"/>
        <item x="1442"/>
        <item x="1013"/>
        <item x="684"/>
        <item x="203"/>
        <item x="1177"/>
        <item x="975"/>
        <item x="1026"/>
        <item x="259"/>
        <item x="1398"/>
        <item x="377"/>
        <item x="693"/>
        <item x="172"/>
        <item x="1116"/>
        <item x="1621"/>
        <item x="1479"/>
        <item x="21"/>
        <item x="43"/>
        <item x="1650"/>
        <item x="1274"/>
        <item x="1236"/>
        <item x="1714"/>
        <item x="111"/>
        <item x="848"/>
        <item x="1884"/>
        <item x="998"/>
        <item x="1569"/>
        <item x="1879"/>
        <item x="218"/>
        <item x="819"/>
        <item x="1115"/>
        <item x="265"/>
        <item x="1341"/>
        <item x="1113"/>
        <item x="1476"/>
        <item x="1423"/>
        <item x="780"/>
        <item x="863"/>
        <item x="80"/>
        <item x="435"/>
        <item x="945"/>
        <item x="1199"/>
        <item x="1405"/>
        <item x="135"/>
        <item x="452"/>
        <item x="1378"/>
        <item x="1588"/>
        <item x="638"/>
        <item x="238"/>
        <item x="379"/>
        <item x="711"/>
        <item x="631"/>
        <item x="432"/>
        <item x="1304"/>
        <item x="660"/>
        <item x="76"/>
        <item x="1235"/>
        <item x="1712"/>
        <item x="1072"/>
        <item x="402"/>
        <item x="1033"/>
        <item x="236"/>
        <item x="965"/>
        <item x="250"/>
        <item x="332"/>
        <item x="315"/>
        <item x="9"/>
        <item x="1130"/>
        <item x="281"/>
        <item x="1793"/>
        <item x="1408"/>
        <item x="463"/>
        <item x="601"/>
        <item x="1713"/>
        <item x="201"/>
        <item x="1646"/>
        <item x="1688"/>
        <item x="1784"/>
        <item x="630"/>
        <item x="453"/>
        <item x="1619"/>
        <item x="1668"/>
        <item x="964"/>
        <item x="131"/>
        <item x="1867"/>
        <item x="1309"/>
        <item x="809"/>
        <item x="1126"/>
        <item x="162"/>
        <item x="122"/>
        <item x="714"/>
        <item x="1188"/>
        <item x="204"/>
        <item x="1420"/>
        <item x="1214"/>
        <item x="790"/>
        <item x="438"/>
        <item x="1987"/>
        <item x="791"/>
        <item x="688"/>
        <item x="130"/>
        <item x="1735"/>
        <item x="716"/>
        <item x="196"/>
        <item x="1020"/>
        <item x="927"/>
        <item x="1609"/>
        <item x="434"/>
        <item x="1764"/>
        <item x="239"/>
        <item x="586"/>
        <item x="1511"/>
        <item x="686"/>
        <item x="1335"/>
        <item x="48"/>
        <item x="1369"/>
        <item x="1670"/>
        <item x="1662"/>
        <item x="1819"/>
        <item x="19"/>
        <item x="472"/>
        <item x="620"/>
        <item x="1462"/>
        <item x="501"/>
        <item x="560"/>
        <item x="797"/>
        <item x="494"/>
        <item x="729"/>
        <item x="856"/>
        <item x="1677"/>
        <item x="1040"/>
        <item x="1514"/>
        <item x="1445"/>
        <item x="1854"/>
        <item x="1077"/>
        <item x="748"/>
        <item x="882"/>
        <item x="67"/>
        <item x="1966"/>
        <item x="511"/>
        <item x="653"/>
        <item x="1477"/>
        <item x="1958"/>
        <item x="223"/>
        <item x="1002"/>
        <item x="364"/>
        <item x="1859"/>
        <item x="263"/>
        <item x="807"/>
        <item x="1706"/>
        <item x="389"/>
        <item x="226"/>
        <item x="127"/>
        <item x="666"/>
        <item x="1450"/>
        <item x="1264"/>
        <item x="1259"/>
        <item x="258"/>
        <item x="1289"/>
        <item x="473"/>
        <item x="708"/>
        <item x="1407"/>
        <item x="909"/>
        <item x="1767"/>
        <item x="571"/>
        <item x="506"/>
        <item x="1372"/>
        <item x="798"/>
        <item x="828"/>
        <item x="1138"/>
        <item x="614"/>
        <item x="1163"/>
        <item x="853"/>
        <item x="1417"/>
        <item x="1118"/>
        <item x="386"/>
        <item x="521"/>
        <item x="781"/>
        <item x="467"/>
        <item x="920"/>
        <item x="1834"/>
        <item x="374"/>
        <item x="565"/>
        <item x="623"/>
        <item x="1429"/>
        <item x="433"/>
        <item x="699"/>
        <item x="1648"/>
        <item x="899"/>
        <item x="1254"/>
        <item x="1898"/>
        <item x="618"/>
        <item x="431"/>
        <item x="55"/>
        <item x="1241"/>
        <item x="444"/>
        <item x="1204"/>
        <item x="1092"/>
        <item x="1182"/>
        <item x="1003"/>
        <item x="1771"/>
        <item x="221"/>
        <item x="1585"/>
        <item x="104"/>
        <item x="119"/>
        <item x="391"/>
        <item x="755"/>
        <item x="1811"/>
        <item x="1557"/>
        <item x="1891"/>
        <item x="1851"/>
        <item x="387"/>
        <item x="56"/>
        <item x="215"/>
        <item x="1831"/>
        <item x="1920"/>
        <item x="687"/>
        <item x="1809"/>
        <item x="1678"/>
        <item x="1533"/>
        <item x="796"/>
        <item x="1293"/>
        <item x="910"/>
        <item x="176"/>
        <item x="44"/>
        <item x="1439"/>
        <item x="107"/>
        <item x="87"/>
        <item x="1036"/>
        <item x="1043"/>
        <item t="default"/>
      </items>
    </pivotField>
    <pivotField numFmtId="47" showAll="0">
      <items count="2">
        <item x="0"/>
        <item t="default"/>
      </items>
    </pivotField>
    <pivotField showAll="0">
      <items count="4">
        <item x="1"/>
        <item x="2"/>
        <item x="0"/>
        <item t="default"/>
      </items>
    </pivotField>
    <pivotField showAll="0">
      <items count="5">
        <item x="2"/>
        <item x="3"/>
        <item x="1"/>
        <item x="0"/>
        <item t="default"/>
      </items>
    </pivotField>
    <pivotField showAll="0">
      <items count="1794">
        <item x="1323"/>
        <item x="561"/>
        <item x="1108"/>
        <item x="1324"/>
        <item x="947"/>
        <item x="621"/>
        <item x="386"/>
        <item x="762"/>
        <item x="155"/>
        <item x="1462"/>
        <item x="81"/>
        <item x="1415"/>
        <item x="1104"/>
        <item x="324"/>
        <item x="1226"/>
        <item x="50"/>
        <item x="363"/>
        <item x="21"/>
        <item x="1669"/>
        <item x="1413"/>
        <item x="1747"/>
        <item x="124"/>
        <item x="1475"/>
        <item x="1720"/>
        <item x="502"/>
        <item x="823"/>
        <item x="442"/>
        <item x="885"/>
        <item x="1626"/>
        <item x="1216"/>
        <item x="568"/>
        <item x="1688"/>
        <item x="115"/>
        <item x="845"/>
        <item x="765"/>
        <item x="639"/>
        <item x="927"/>
        <item x="208"/>
        <item x="821"/>
        <item x="116"/>
        <item x="789"/>
        <item x="1021"/>
        <item x="791"/>
        <item x="748"/>
        <item x="1168"/>
        <item x="472"/>
        <item x="804"/>
        <item x="1451"/>
        <item x="945"/>
        <item x="455"/>
        <item x="1662"/>
        <item x="1452"/>
        <item x="330"/>
        <item x="751"/>
        <item x="235"/>
        <item x="1739"/>
        <item x="951"/>
        <item x="151"/>
        <item x="850"/>
        <item x="1461"/>
        <item x="313"/>
        <item x="753"/>
        <item x="1655"/>
        <item x="1009"/>
        <item x="1186"/>
        <item x="1006"/>
        <item x="1757"/>
        <item x="617"/>
        <item x="949"/>
        <item x="1745"/>
        <item x="1761"/>
        <item x="133"/>
        <item x="1409"/>
        <item x="1537"/>
        <item x="418"/>
        <item x="893"/>
        <item x="1635"/>
        <item x="102"/>
        <item x="630"/>
        <item x="1725"/>
        <item x="579"/>
        <item x="705"/>
        <item x="1458"/>
        <item x="1163"/>
        <item x="629"/>
        <item x="210"/>
        <item x="1515"/>
        <item x="1561"/>
        <item x="1051"/>
        <item x="745"/>
        <item x="978"/>
        <item x="1439"/>
        <item x="18"/>
        <item x="797"/>
        <item x="1206"/>
        <item x="605"/>
        <item x="1214"/>
        <item x="1730"/>
        <item x="91"/>
        <item x="1143"/>
        <item x="222"/>
        <item x="1035"/>
        <item x="728"/>
        <item x="221"/>
        <item x="883"/>
        <item x="122"/>
        <item x="293"/>
        <item x="1282"/>
        <item x="1760"/>
        <item x="1772"/>
        <item x="1320"/>
        <item x="1559"/>
        <item x="699"/>
        <item x="998"/>
        <item x="1770"/>
        <item x="774"/>
        <item x="538"/>
        <item x="1627"/>
        <item x="136"/>
        <item x="1370"/>
        <item x="416"/>
        <item x="375"/>
        <item x="1110"/>
        <item x="1244"/>
        <item x="541"/>
        <item x="564"/>
        <item x="1307"/>
        <item x="1065"/>
        <item x="655"/>
        <item x="1053"/>
        <item x="973"/>
        <item x="1205"/>
        <item x="587"/>
        <item x="1442"/>
        <item x="83"/>
        <item x="1615"/>
        <item x="1430"/>
        <item x="870"/>
        <item x="343"/>
        <item x="663"/>
        <item x="1184"/>
        <item x="531"/>
        <item x="498"/>
        <item x="490"/>
        <item x="436"/>
        <item x="1288"/>
        <item x="969"/>
        <item x="1695"/>
        <item x="694"/>
        <item x="806"/>
        <item x="1028"/>
        <item x="1530"/>
        <item x="1180"/>
        <item x="792"/>
        <item x="1494"/>
        <item x="1338"/>
        <item x="332"/>
        <item x="1667"/>
        <item x="979"/>
        <item x="1060"/>
        <item x="406"/>
        <item x="118"/>
        <item x="584"/>
        <item x="1464"/>
        <item x="484"/>
        <item x="308"/>
        <item x="359"/>
        <item x="288"/>
        <item x="167"/>
        <item x="992"/>
        <item x="1369"/>
        <item x="732"/>
        <item x="382"/>
        <item x="1435"/>
        <item x="1538"/>
        <item x="608"/>
        <item x="1287"/>
        <item x="1048"/>
        <item x="431"/>
        <item x="57"/>
        <item x="1340"/>
        <item x="1749"/>
        <item x="1059"/>
        <item x="1162"/>
        <item x="1569"/>
        <item x="89"/>
        <item x="1136"/>
        <item x="1642"/>
        <item x="109"/>
        <item x="1001"/>
        <item x="982"/>
        <item x="1325"/>
        <item x="1109"/>
        <item x="393"/>
        <item x="317"/>
        <item x="1120"/>
        <item x="1733"/>
        <item x="244"/>
        <item x="824"/>
        <item x="486"/>
        <item x="1248"/>
        <item x="837"/>
        <item x="304"/>
        <item x="394"/>
        <item x="684"/>
        <item x="223"/>
        <item x="1045"/>
        <item x="1281"/>
        <item x="1581"/>
        <item x="553"/>
        <item x="290"/>
        <item x="712"/>
        <item x="149"/>
        <item x="398"/>
        <item x="204"/>
        <item x="443"/>
        <item x="153"/>
        <item x="889"/>
        <item x="760"/>
        <item x="173"/>
        <item x="98"/>
        <item x="137"/>
        <item x="1388"/>
        <item x="1496"/>
        <item x="1322"/>
        <item x="426"/>
        <item x="904"/>
        <item x="1149"/>
        <item x="807"/>
        <item x="826"/>
        <item x="602"/>
        <item x="282"/>
        <item x="1418"/>
        <item x="1140"/>
        <item x="1358"/>
        <item x="297"/>
        <item x="1251"/>
        <item x="182"/>
        <item x="467"/>
        <item x="1748"/>
        <item x="891"/>
        <item x="191"/>
        <item x="82"/>
        <item x="1178"/>
        <item x="401"/>
        <item x="412"/>
        <item x="734"/>
        <item x="1694"/>
        <item x="215"/>
        <item x="1018"/>
        <item x="1721"/>
        <item x="1431"/>
        <item x="150"/>
        <item x="1682"/>
        <item x="1589"/>
        <item x="1634"/>
        <item x="217"/>
        <item x="985"/>
        <item x="1308"/>
        <item x="1374"/>
        <item x="1257"/>
        <item x="1483"/>
        <item x="1777"/>
        <item x="1587"/>
        <item x="517"/>
        <item x="866"/>
        <item x="505"/>
        <item x="1005"/>
        <item x="661"/>
        <item x="1118"/>
        <item x="831"/>
        <item x="1780"/>
        <item x="1604"/>
        <item x="1111"/>
        <item x="1705"/>
        <item x="1476"/>
        <item x="627"/>
        <item x="880"/>
        <item x="1459"/>
        <item x="620"/>
        <item x="51"/>
        <item x="1270"/>
        <item x="838"/>
        <item x="1588"/>
        <item x="1384"/>
        <item x="110"/>
        <item x="478"/>
        <item x="1501"/>
        <item x="372"/>
        <item x="640"/>
        <item x="1568"/>
        <item x="197"/>
        <item x="107"/>
        <item x="854"/>
        <item x="909"/>
        <item x="1278"/>
        <item x="1222"/>
        <item x="169"/>
        <item x="1148"/>
        <item x="456"/>
        <item x="726"/>
        <item x="6"/>
        <item x="216"/>
        <item x="1295"/>
        <item x="1392"/>
        <item x="662"/>
        <item x="840"/>
        <item x="348"/>
        <item x="1175"/>
        <item x="1728"/>
        <item x="58"/>
        <item x="600"/>
        <item x="367"/>
        <item x="914"/>
        <item x="292"/>
        <item x="749"/>
        <item x="1522"/>
        <item x="590"/>
        <item x="1209"/>
        <item x="140"/>
        <item x="1314"/>
        <item x="900"/>
        <item x="1235"/>
        <item x="106"/>
        <item x="1566"/>
        <item x="1189"/>
        <item x="786"/>
        <item x="1593"/>
        <item x="135"/>
        <item x="1078"/>
        <item x="62"/>
        <item x="1648"/>
        <item x="27"/>
        <item x="1555"/>
        <item x="350"/>
        <item x="441"/>
        <item x="262"/>
        <item x="434"/>
        <item x="991"/>
        <item x="576"/>
        <item x="337"/>
        <item x="1261"/>
        <item x="1062"/>
        <item x="1092"/>
        <item x="1755"/>
        <item x="1164"/>
        <item x="429"/>
        <item x="37"/>
        <item x="929"/>
        <item x="1013"/>
        <item x="60"/>
        <item x="849"/>
        <item x="556"/>
        <item x="76"/>
        <item x="1193"/>
        <item x="770"/>
        <item x="1345"/>
        <item x="79"/>
        <item x="427"/>
        <item x="659"/>
        <item x="687"/>
        <item x="1329"/>
        <item x="816"/>
        <item x="390"/>
        <item x="795"/>
        <item x="667"/>
        <item x="899"/>
        <item x="438"/>
        <item x="1574"/>
        <item x="1218"/>
        <item x="519"/>
        <item x="696"/>
        <item x="557"/>
        <item x="1403"/>
        <item x="45"/>
        <item x="1061"/>
        <item x="892"/>
        <item x="163"/>
        <item x="213"/>
        <item x="582"/>
        <item x="315"/>
        <item x="284"/>
        <item x="1160"/>
        <item x="128"/>
        <item x="1090"/>
        <item x="764"/>
        <item x="1677"/>
        <item x="1022"/>
        <item x="664"/>
        <item x="1098"/>
        <item x="344"/>
        <item x="598"/>
        <item x="377"/>
        <item x="1202"/>
        <item x="1758"/>
        <item x="120"/>
        <item x="1155"/>
        <item x="720"/>
        <item x="75"/>
        <item x="665"/>
        <item x="1703"/>
        <item x="463"/>
        <item x="1029"/>
        <item x="1446"/>
        <item x="801"/>
        <item x="902"/>
        <item x="300"/>
        <item x="1068"/>
        <item x="8"/>
        <item x="1267"/>
        <item x="234"/>
        <item x="0"/>
        <item x="763"/>
        <item x="468"/>
        <item x="1685"/>
        <item x="366"/>
        <item x="1763"/>
        <item x="700"/>
        <item x="1630"/>
        <item x="740"/>
        <item x="1411"/>
        <item x="1599"/>
        <item x="974"/>
        <item x="641"/>
        <item x="433"/>
        <item x="768"/>
        <item x="1273"/>
        <item x="1693"/>
        <item x="1263"/>
        <item x="1584"/>
        <item x="1676"/>
        <item x="1311"/>
        <item x="1213"/>
        <item x="778"/>
        <item x="657"/>
        <item x="1785"/>
        <item x="1133"/>
        <item x="1738"/>
        <item x="1088"/>
        <item x="1367"/>
        <item x="1089"/>
        <item x="1389"/>
        <item x="1617"/>
        <item x="550"/>
        <item x="1582"/>
        <item x="1400"/>
        <item x="1393"/>
        <item x="1116"/>
        <item x="1512"/>
        <item x="623"/>
        <item x="1112"/>
        <item x="1660"/>
        <item x="1147"/>
        <item x="185"/>
        <item x="1469"/>
        <item x="1351"/>
        <item x="1594"/>
        <item x="1788"/>
        <item x="263"/>
        <item x="1448"/>
        <item x="4"/>
        <item x="1714"/>
        <item x="913"/>
        <item x="224"/>
        <item x="638"/>
        <item x="995"/>
        <item x="200"/>
        <item x="13"/>
        <item x="34"/>
        <item x="508"/>
        <item x="1010"/>
        <item x="254"/>
        <item x="1697"/>
        <item x="1210"/>
        <item x="879"/>
        <item x="862"/>
        <item x="643"/>
        <item x="1084"/>
        <item x="943"/>
        <item x="741"/>
        <item x="1414"/>
        <item x="1541"/>
        <item x="334"/>
        <item x="1516"/>
        <item x="1233"/>
        <item x="1390"/>
        <item x="1114"/>
        <item x="514"/>
        <item x="1310"/>
        <item x="1680"/>
        <item x="1067"/>
        <item x="402"/>
        <item x="1158"/>
        <item x="829"/>
        <item x="1207"/>
        <item x="1406"/>
        <item x="912"/>
        <item x="1586"/>
        <item x="7"/>
        <item x="842"/>
        <item x="975"/>
        <item x="1254"/>
        <item x="1646"/>
        <item x="273"/>
        <item x="1330"/>
        <item x="1686"/>
        <item x="652"/>
        <item x="1434"/>
        <item x="238"/>
        <item x="1756"/>
        <item x="1408"/>
        <item x="1253"/>
        <item x="1382"/>
        <item x="1339"/>
        <item x="586"/>
        <item x="171"/>
        <item x="1578"/>
        <item x="528"/>
        <item x="154"/>
        <item x="1376"/>
        <item x="1554"/>
        <item x="1195"/>
        <item x="1786"/>
        <item x="1474"/>
        <item x="683"/>
        <item x="685"/>
        <item x="790"/>
        <item x="647"/>
        <item x="1171"/>
        <item x="1050"/>
        <item x="800"/>
        <item x="1673"/>
        <item x="1321"/>
        <item x="1156"/>
        <item x="742"/>
        <item x="1057"/>
        <item x="500"/>
        <item x="1647"/>
        <item x="955"/>
        <item x="578"/>
        <item x="1360"/>
        <item x="780"/>
        <item x="92"/>
        <item x="1580"/>
        <item x="477"/>
        <item x="836"/>
        <item x="571"/>
        <item x="833"/>
        <item x="1318"/>
        <item x="80"/>
        <item x="818"/>
        <item x="1142"/>
        <item x="851"/>
        <item x="1505"/>
        <item x="1691"/>
        <item x="805"/>
        <item x="1573"/>
        <item x="103"/>
        <item x="1650"/>
        <item x="189"/>
        <item x="1402"/>
        <item x="658"/>
        <item x="462"/>
        <item x="1356"/>
        <item x="357"/>
        <item x="1546"/>
        <item x="1015"/>
        <item x="1665"/>
        <item x="793"/>
        <item x="706"/>
        <item x="544"/>
        <item x="1095"/>
        <item x="1674"/>
        <item x="950"/>
        <item x="237"/>
        <item x="1187"/>
        <item x="1293"/>
        <item x="1426"/>
        <item x="1539"/>
        <item x="841"/>
        <item x="432"/>
        <item x="1337"/>
        <item x="1066"/>
        <item x="347"/>
        <item x="1784"/>
        <item x="465"/>
        <item x="787"/>
        <item x="1628"/>
        <item x="1049"/>
        <item x="1344"/>
        <item x="459"/>
        <item x="32"/>
        <item x="1779"/>
        <item x="487"/>
        <item x="1002"/>
        <item x="1012"/>
        <item x="422"/>
        <item x="1609"/>
        <item x="592"/>
        <item x="474"/>
        <item x="1169"/>
        <item x="1008"/>
        <item x="869"/>
        <item x="482"/>
        <item x="87"/>
        <item x="470"/>
        <item x="613"/>
        <item x="923"/>
        <item x="1453"/>
        <item x="1074"/>
        <item x="370"/>
        <item x="822"/>
        <item x="563"/>
        <item x="1271"/>
        <item x="1729"/>
        <item x="536"/>
        <item x="953"/>
        <item x="198"/>
        <item x="1204"/>
        <item x="100"/>
        <item x="1117"/>
        <item x="679"/>
        <item x="524"/>
        <item x="388"/>
        <item x="1775"/>
        <item x="808"/>
        <item x="49"/>
        <item x="1056"/>
        <item x="269"/>
        <item x="637"/>
        <item x="1372"/>
        <item x="506"/>
        <item x="1752"/>
        <item x="369"/>
        <item x="68"/>
        <item x="1170"/>
        <item x="139"/>
        <item x="1179"/>
        <item x="307"/>
        <item x="1192"/>
        <item x="860"/>
        <item x="674"/>
        <item x="1365"/>
        <item x="1264"/>
        <item x="1221"/>
        <item x="489"/>
        <item x="1086"/>
        <item x="1359"/>
        <item x="385"/>
        <item x="446"/>
        <item x="399"/>
        <item x="1037"/>
        <item x="743"/>
        <item x="1544"/>
        <item x="595"/>
        <item x="1291"/>
        <item x="1385"/>
        <item x="1778"/>
        <item x="1349"/>
        <item x="656"/>
        <item x="72"/>
        <item x="877"/>
        <item x="1211"/>
        <item x="1083"/>
        <item x="1346"/>
        <item x="1774"/>
        <item x="895"/>
        <item x="99"/>
        <item x="635"/>
        <item x="1510"/>
        <item x="672"/>
        <item x="1227"/>
        <item x="1085"/>
        <item x="1607"/>
        <item x="1071"/>
        <item x="552"/>
        <item x="1395"/>
        <item x="419"/>
        <item x="1492"/>
        <item x="701"/>
        <item x="1782"/>
        <item x="1380"/>
        <item x="812"/>
        <item x="686"/>
        <item x="1362"/>
        <item x="614"/>
        <item x="126"/>
        <item x="407"/>
        <item x="1651"/>
        <item x="448"/>
        <item x="997"/>
        <item x="906"/>
        <item x="1286"/>
        <item x="311"/>
        <item x="1319"/>
        <item x="650"/>
        <item x="756"/>
        <item x="1532"/>
        <item x="1456"/>
        <item x="331"/>
        <item x="207"/>
        <item x="522"/>
        <item x="588"/>
        <item x="1447"/>
        <item x="1511"/>
        <item x="1391"/>
        <item x="1781"/>
        <item x="183"/>
        <item x="1176"/>
        <item x="425"/>
        <item x="86"/>
        <item x="1100"/>
        <item x="1493"/>
        <item x="1549"/>
        <item x="785"/>
        <item x="534"/>
        <item x="279"/>
        <item x="1614"/>
        <item x="1731"/>
        <item x="451"/>
        <item x="1659"/>
        <item x="599"/>
        <item x="1255"/>
        <item x="276"/>
        <item x="65"/>
        <item x="964"/>
        <item x="55"/>
        <item x="358"/>
        <item x="141"/>
        <item x="636"/>
        <item x="1436"/>
        <item x="19"/>
        <item x="457"/>
        <item x="713"/>
        <item x="844"/>
        <item x="1489"/>
        <item x="1412"/>
        <item x="569"/>
        <item x="940"/>
        <item x="856"/>
        <item x="852"/>
        <item x="1583"/>
        <item x="503"/>
        <item x="961"/>
        <item x="547"/>
        <item x="1231"/>
        <item x="1347"/>
        <item x="494"/>
        <item x="36"/>
        <item x="937"/>
        <item x="24"/>
        <item x="1683"/>
        <item x="1304"/>
        <item x="201"/>
        <item x="565"/>
        <item x="1792"/>
        <item x="1467"/>
        <item x="1765"/>
        <item x="855"/>
        <item x="886"/>
        <item x="984"/>
        <item x="1723"/>
        <item x="917"/>
        <item x="815"/>
        <item x="1276"/>
        <item x="1375"/>
        <item x="735"/>
        <item x="1605"/>
        <item x="710"/>
        <item x="274"/>
        <item x="230"/>
        <item x="1196"/>
        <item x="101"/>
        <item x="328"/>
        <item x="1520"/>
        <item x="1557"/>
        <item x="203"/>
        <item x="932"/>
        <item x="1657"/>
        <item x="302"/>
        <item x="1220"/>
        <item x="199"/>
        <item x="1649"/>
        <item x="607"/>
        <item x="1197"/>
        <item x="1131"/>
        <item x="1285"/>
        <item x="744"/>
        <item x="1025"/>
        <item x="766"/>
        <item x="1317"/>
        <item x="1684"/>
        <item x="967"/>
        <item x="981"/>
        <item x="1429"/>
        <item x="941"/>
        <item x="782"/>
        <item x="1224"/>
        <item x="1488"/>
        <item x="132"/>
        <item x="1443"/>
        <item x="731"/>
        <item x="1428"/>
        <item x="1366"/>
        <item x="1616"/>
        <item x="1437"/>
        <item x="1423"/>
        <item x="129"/>
        <item x="265"/>
        <item x="504"/>
        <item x="1237"/>
        <item x="1199"/>
        <item x="355"/>
        <item x="94"/>
        <item x="1558"/>
        <item x="645"/>
        <item x="511"/>
        <item x="583"/>
        <item x="1309"/>
        <item x="1701"/>
        <item x="828"/>
        <item x="989"/>
        <item x="1495"/>
        <item x="813"/>
        <item x="131"/>
        <item x="1521"/>
        <item x="594"/>
        <item x="570"/>
        <item x="814"/>
        <item x="971"/>
        <item x="918"/>
        <item x="403"/>
        <item x="874"/>
        <item x="1553"/>
        <item x="1139"/>
        <item x="278"/>
        <item x="924"/>
        <item x="1212"/>
        <item x="1157"/>
        <item x="1023"/>
        <item x="1165"/>
        <item x="911"/>
        <item x="1399"/>
        <item x="881"/>
        <item x="525"/>
        <item x="164"/>
        <item x="1082"/>
        <item x="9"/>
        <item x="573"/>
        <item x="1633"/>
        <item x="1610"/>
        <item x="539"/>
        <item x="280"/>
        <item x="859"/>
        <item x="990"/>
        <item x="405"/>
        <item x="527"/>
        <item x="729"/>
        <item x="277"/>
        <item x="1732"/>
        <item x="719"/>
        <item x="1173"/>
        <item x="480"/>
        <item x="1750"/>
        <item x="316"/>
        <item x="479"/>
        <item x="722"/>
        <item x="968"/>
        <item x="660"/>
        <item x="1299"/>
        <item x="1371"/>
        <item x="1115"/>
        <item x="413"/>
        <item x="1294"/>
        <item x="1381"/>
        <item x="85"/>
        <item x="35"/>
        <item x="1301"/>
        <item x="1531"/>
        <item x="409"/>
        <item x="1038"/>
        <item x="1704"/>
        <item x="247"/>
        <item x="1727"/>
        <item x="1753"/>
        <item x="1455"/>
        <item x="691"/>
        <item x="1064"/>
        <item x="1542"/>
        <item x="678"/>
        <item x="1312"/>
        <item x="12"/>
        <item x="993"/>
        <item x="675"/>
        <item x="773"/>
        <item x="548"/>
        <item x="1268"/>
        <item x="1471"/>
        <item x="28"/>
        <item x="381"/>
        <item x="1652"/>
        <item x="1640"/>
        <item x="232"/>
        <item x="196"/>
        <item x="962"/>
        <item x="176"/>
        <item x="460"/>
        <item x="810"/>
        <item x="958"/>
        <item x="1"/>
        <item x="188"/>
        <item x="896"/>
        <item x="516"/>
        <item x="252"/>
        <item x="574"/>
        <item x="321"/>
        <item x="677"/>
        <item x="466"/>
        <item x="963"/>
        <item x="1477"/>
        <item x="47"/>
        <item x="1079"/>
        <item x="946"/>
        <item x="333"/>
        <item x="389"/>
        <item x="919"/>
        <item x="523"/>
        <item x="597"/>
        <item x="54"/>
        <item x="1331"/>
        <item x="134"/>
        <item x="747"/>
        <item x="1613"/>
        <item x="187"/>
        <item x="540"/>
        <item x="1106"/>
        <item x="1424"/>
        <item x="119"/>
        <item x="1653"/>
        <item x="495"/>
        <item x="603"/>
        <item x="16"/>
        <item x="33"/>
        <item x="601"/>
        <item x="835"/>
        <item x="364"/>
        <item x="1710"/>
        <item x="1208"/>
        <item x="530"/>
        <item x="1161"/>
        <item x="1548"/>
        <item x="281"/>
        <item x="1716"/>
        <item x="264"/>
        <item x="1191"/>
        <item x="130"/>
        <item x="642"/>
        <item x="298"/>
        <item x="26"/>
        <item x="1292"/>
        <item x="702"/>
        <item x="972"/>
        <item x="1484"/>
        <item x="1486"/>
        <item x="143"/>
        <item x="521"/>
        <item x="737"/>
        <item x="1099"/>
        <item x="384"/>
        <item x="1167"/>
        <item x="1789"/>
        <item x="1044"/>
        <item x="1482"/>
        <item x="1529"/>
        <item x="890"/>
        <item x="1354"/>
        <item x="1654"/>
        <item x="1444"/>
        <item x="1039"/>
        <item x="1182"/>
        <item x="1003"/>
        <item x="515"/>
        <item x="250"/>
        <item x="414"/>
        <item x="48"/>
        <item x="1333"/>
        <item x="1645"/>
        <item x="194"/>
        <item x="1478"/>
        <item x="29"/>
        <item x="339"/>
        <item x="1096"/>
        <item x="499"/>
        <item x="708"/>
        <item x="1378"/>
        <item x="562"/>
        <item x="799"/>
        <item x="736"/>
        <item x="1508"/>
        <item x="411"/>
        <item x="988"/>
        <item x="864"/>
        <item x="830"/>
        <item x="626"/>
        <item x="809"/>
        <item x="391"/>
        <item x="1404"/>
        <item x="1432"/>
        <item x="956"/>
        <item x="178"/>
        <item x="1696"/>
        <item x="146"/>
        <item x="1644"/>
        <item x="362"/>
        <item x="444"/>
        <item x="117"/>
        <item x="936"/>
        <item x="147"/>
        <item x="1421"/>
        <item x="1773"/>
        <item x="1121"/>
        <item x="1217"/>
        <item x="1591"/>
        <item x="461"/>
        <item x="1563"/>
        <item x="1487"/>
        <item x="121"/>
        <item x="1533"/>
        <item x="725"/>
        <item x="1144"/>
        <item x="724"/>
        <item x="690"/>
        <item x="930"/>
        <item x="166"/>
        <item x="769"/>
        <item x="1699"/>
        <item x="1668"/>
        <item x="160"/>
        <item x="575"/>
        <item x="1663"/>
        <item x="1105"/>
        <item x="1042"/>
        <item x="512"/>
        <item x="1181"/>
        <item x="648"/>
        <item x="1422"/>
        <item x="625"/>
        <item x="533"/>
        <item x="181"/>
        <item x="518"/>
        <item x="1151"/>
        <item x="1638"/>
        <item x="283"/>
        <item x="1692"/>
        <item x="1631"/>
        <item x="1679"/>
        <item x="1272"/>
        <item x="71"/>
        <item x="1246"/>
        <item x="404"/>
        <item x="267"/>
        <item x="168"/>
        <item x="1063"/>
        <item x="186"/>
        <item x="1154"/>
        <item x="231"/>
        <item x="926"/>
        <item x="322"/>
        <item x="1672"/>
        <item x="440"/>
        <item x="1239"/>
        <item x="567"/>
        <item x="138"/>
        <item x="175"/>
        <item x="1726"/>
        <item x="934"/>
        <item x="535"/>
        <item x="361"/>
        <item x="349"/>
        <item x="342"/>
        <item x="1567"/>
        <item x="1249"/>
        <item x="491"/>
        <item x="1790"/>
        <item x="1126"/>
        <item x="1368"/>
        <item x="368"/>
        <item x="1601"/>
        <item x="209"/>
        <item x="549"/>
        <item x="1527"/>
        <item x="1619"/>
        <item x="15"/>
        <item x="112"/>
        <item x="888"/>
        <item x="935"/>
        <item x="1719"/>
        <item x="105"/>
        <item x="3"/>
        <item x="327"/>
        <item x="952"/>
        <item x="11"/>
        <item x="1470"/>
        <item x="666"/>
        <item x="681"/>
        <item x="430"/>
        <item x="1262"/>
        <item x="1129"/>
        <item x="241"/>
        <item x="144"/>
        <item x="1769"/>
        <item x="1379"/>
        <item x="113"/>
        <item x="682"/>
        <item x="1590"/>
        <item x="646"/>
        <item x="299"/>
        <item x="1490"/>
        <item x="1623"/>
        <item x="718"/>
        <item x="671"/>
        <item x="453"/>
        <item x="1240"/>
        <item x="922"/>
        <item x="1620"/>
        <item x="939"/>
        <item x="1445"/>
        <item x="1612"/>
        <item x="1335"/>
        <item x="693"/>
        <item x="1016"/>
        <item x="589"/>
        <item x="1069"/>
        <item x="248"/>
        <item x="1043"/>
        <item x="1507"/>
        <item x="1305"/>
        <item x="1007"/>
        <item x="1357"/>
        <item x="158"/>
        <item x="999"/>
        <item x="1229"/>
        <item x="1259"/>
        <item x="46"/>
        <item x="1643"/>
        <item x="606"/>
        <item x="1119"/>
        <item x="1219"/>
        <item x="1700"/>
        <item x="884"/>
        <item x="709"/>
        <item x="938"/>
        <item x="286"/>
        <item x="1328"/>
        <item x="1055"/>
        <item x="1734"/>
        <item x="920"/>
        <item x="676"/>
        <item x="303"/>
        <item x="1528"/>
        <item x="959"/>
        <item x="428"/>
        <item x="1713"/>
        <item x="545"/>
        <item x="1622"/>
        <item x="1764"/>
        <item x="148"/>
        <item x="1597"/>
        <item x="261"/>
        <item x="22"/>
        <item x="177"/>
        <item x="1058"/>
        <item x="211"/>
        <item x="1327"/>
        <item x="1353"/>
        <item x="379"/>
        <item x="1258"/>
        <item x="214"/>
        <item x="673"/>
        <item x="1123"/>
        <item x="1290"/>
        <item x="1128"/>
        <item x="351"/>
        <item x="314"/>
        <item x="1499"/>
        <item x="365"/>
        <item x="70"/>
        <item x="1135"/>
        <item x="1550"/>
        <item x="1565"/>
        <item x="1159"/>
        <item x="1670"/>
        <item x="1296"/>
        <item x="1070"/>
        <item x="1724"/>
        <item x="688"/>
        <item x="42"/>
        <item x="1479"/>
        <item x="1134"/>
        <item x="1355"/>
        <item x="371"/>
        <item x="1394"/>
        <item x="1460"/>
        <item x="1091"/>
        <item x="1266"/>
        <item x="977"/>
        <item x="622"/>
        <item x="172"/>
        <item x="1334"/>
        <item x="624"/>
        <item x="832"/>
        <item x="325"/>
        <item x="1702"/>
        <item x="340"/>
        <item x="704"/>
        <item x="376"/>
        <item x="1190"/>
        <item x="41"/>
        <item x="1146"/>
        <item x="1717"/>
        <item x="817"/>
        <item x="159"/>
        <item x="1671"/>
        <item x="1256"/>
        <item x="1315"/>
        <item x="1606"/>
        <item x="776"/>
        <item x="596"/>
        <item x="894"/>
        <item x="319"/>
        <item x="767"/>
        <item x="865"/>
        <item x="1377"/>
        <item x="1183"/>
        <item x="1232"/>
        <item x="236"/>
        <item x="1094"/>
        <item x="669"/>
        <item x="942"/>
        <item x="157"/>
        <item x="1011"/>
        <item x="228"/>
        <item x="847"/>
        <item x="96"/>
        <item x="738"/>
        <item x="1552"/>
        <item x="1741"/>
        <item x="585"/>
        <item x="716"/>
        <item x="798"/>
        <item x="784"/>
        <item x="730"/>
        <item x="483"/>
        <item x="1556"/>
        <item x="226"/>
        <item x="910"/>
        <item x="476"/>
        <item x="246"/>
        <item x="1776"/>
        <item x="14"/>
        <item x="408"/>
        <item x="1754"/>
        <item x="454"/>
        <item x="1026"/>
        <item x="294"/>
        <item x="861"/>
        <item x="1303"/>
        <item x="253"/>
        <item x="1519"/>
        <item x="423"/>
        <item x="1027"/>
        <item x="142"/>
        <item x="1787"/>
        <item x="218"/>
        <item x="983"/>
        <item x="90"/>
        <item x="758"/>
        <item x="711"/>
        <item x="1433"/>
        <item x="1585"/>
        <item x="868"/>
        <item x="1562"/>
        <item x="680"/>
        <item x="908"/>
        <item x="1081"/>
        <item x="1678"/>
        <item x="424"/>
        <item x="1103"/>
        <item x="1297"/>
        <item x="435"/>
        <item x="1656"/>
        <item x="493"/>
        <item x="796"/>
        <item x="1675"/>
        <item x="781"/>
        <item x="616"/>
        <item x="40"/>
        <item x="380"/>
        <item x="1302"/>
        <item x="1316"/>
        <item x="1102"/>
        <item x="750"/>
        <item x="318"/>
        <item x="1000"/>
        <item x="31"/>
        <item x="788"/>
        <item x="291"/>
        <item x="1570"/>
        <item x="125"/>
        <item x="39"/>
        <item x="1198"/>
        <item x="471"/>
        <item x="1543"/>
        <item x="668"/>
        <item x="965"/>
        <item x="819"/>
        <item x="695"/>
        <item x="180"/>
        <item x="275"/>
        <item x="507"/>
        <item x="1283"/>
        <item x="520"/>
        <item x="1034"/>
        <item x="437"/>
        <item x="458"/>
        <item x="219"/>
        <item x="53"/>
        <item x="114"/>
        <item x="803"/>
        <item x="212"/>
        <item x="604"/>
        <item x="25"/>
        <item x="897"/>
        <item x="1194"/>
        <item x="240"/>
        <item x="546"/>
        <item x="987"/>
        <item x="1632"/>
        <item x="986"/>
        <item x="1751"/>
        <item x="873"/>
        <item x="612"/>
        <item x="301"/>
        <item x="1093"/>
        <item x="23"/>
        <item x="1598"/>
        <item x="653"/>
        <item x="396"/>
        <item x="820"/>
        <item x="242"/>
        <item x="1711"/>
        <item x="1243"/>
        <item x="1073"/>
        <item x="697"/>
        <item x="591"/>
        <item x="777"/>
        <item x="839"/>
        <item x="1031"/>
        <item x="867"/>
        <item x="772"/>
        <item x="270"/>
        <item x="165"/>
        <item x="1514"/>
        <item x="245"/>
        <item x="1571"/>
        <item x="1326"/>
        <item x="1707"/>
        <item x="296"/>
        <item x="1238"/>
        <item x="20"/>
        <item x="1742"/>
        <item x="179"/>
        <item x="1438"/>
        <item x="1641"/>
        <item x="615"/>
        <item x="320"/>
        <item x="970"/>
        <item x="1698"/>
        <item x="1472"/>
        <item x="510"/>
        <item x="1419"/>
        <item x="387"/>
        <item x="352"/>
        <item x="66"/>
        <item x="1416"/>
        <item x="1300"/>
        <item x="1041"/>
        <item x="976"/>
        <item x="551"/>
        <item x="1525"/>
        <item x="1564"/>
        <item x="1690"/>
        <item x="77"/>
        <item x="1740"/>
        <item x="759"/>
        <item x="1132"/>
        <item x="1113"/>
        <item x="1234"/>
        <item x="670"/>
        <item x="1417"/>
        <item x="354"/>
        <item x="1709"/>
        <item x="1032"/>
        <item x="1054"/>
        <item x="229"/>
        <item x="717"/>
        <item x="1185"/>
        <item x="739"/>
        <item x="145"/>
        <item x="64"/>
        <item x="271"/>
        <item x="1596"/>
        <item x="1298"/>
        <item x="67"/>
        <item x="1046"/>
        <item x="1279"/>
        <item x="631"/>
        <item x="834"/>
        <item x="628"/>
        <item x="1767"/>
        <item x="1004"/>
        <item x="633"/>
        <item x="771"/>
        <item x="1766"/>
        <item x="1177"/>
        <item x="876"/>
        <item x="1284"/>
        <item x="1762"/>
        <item x="1664"/>
        <item x="1517"/>
        <item x="1047"/>
        <item x="268"/>
        <item x="1466"/>
        <item x="449"/>
        <item x="338"/>
        <item x="1468"/>
        <item x="1708"/>
        <item x="306"/>
        <item x="654"/>
        <item x="346"/>
        <item x="1386"/>
        <item x="1364"/>
        <item x="1265"/>
        <item x="97"/>
        <item x="452"/>
        <item x="1425"/>
        <item x="1547"/>
        <item x="1075"/>
        <item x="1363"/>
        <item x="1398"/>
        <item x="341"/>
        <item x="1637"/>
        <item x="1629"/>
        <item x="1576"/>
        <item x="558"/>
        <item x="1603"/>
        <item x="1130"/>
        <item x="260"/>
        <item x="1625"/>
        <item x="400"/>
        <item x="1735"/>
        <item x="1260"/>
        <item x="30"/>
        <item x="1124"/>
        <item x="59"/>
        <item x="746"/>
        <item x="421"/>
        <item x="206"/>
        <item x="373"/>
        <item x="1592"/>
        <item x="410"/>
        <item x="481"/>
        <item x="1188"/>
        <item x="1341"/>
        <item x="580"/>
        <item x="1575"/>
        <item x="715"/>
        <item x="43"/>
        <item x="752"/>
        <item x="10"/>
        <item x="1236"/>
        <item x="566"/>
        <item x="417"/>
        <item x="392"/>
        <item x="921"/>
        <item x="233"/>
        <item x="714"/>
        <item x="857"/>
        <item x="258"/>
        <item x="853"/>
        <item x="1280"/>
        <item x="111"/>
        <item x="878"/>
        <item x="488"/>
        <item x="610"/>
        <item x="56"/>
        <item x="1579"/>
        <item x="1473"/>
        <item x="469"/>
        <item x="1277"/>
        <item x="1040"/>
        <item x="1783"/>
        <item x="811"/>
        <item x="644"/>
        <item x="559"/>
        <item x="794"/>
        <item x="1245"/>
        <item x="170"/>
        <item x="907"/>
        <item x="1502"/>
        <item x="1618"/>
        <item x="882"/>
        <item x="1348"/>
        <item x="1030"/>
        <item x="397"/>
        <item x="439"/>
        <item x="537"/>
        <item x="243"/>
        <item x="272"/>
        <item x="1250"/>
        <item x="1722"/>
        <item x="227"/>
        <item x="1661"/>
        <item x="1744"/>
        <item x="1621"/>
        <item x="1768"/>
        <item x="1718"/>
        <item x="1420"/>
        <item x="846"/>
        <item x="1024"/>
        <item x="1457"/>
        <item x="256"/>
        <item x="450"/>
        <item x="757"/>
        <item x="1480"/>
        <item x="78"/>
        <item x="1611"/>
        <item x="1361"/>
        <item x="1228"/>
        <item x="577"/>
        <item x="1715"/>
        <item x="1138"/>
        <item x="707"/>
        <item x="1241"/>
        <item x="948"/>
        <item x="1636"/>
        <item x="360"/>
        <item x="1172"/>
        <item x="1440"/>
        <item x="1491"/>
        <item x="960"/>
        <item x="336"/>
        <item x="916"/>
        <item x="1387"/>
        <item x="1791"/>
        <item x="1401"/>
        <item x="492"/>
        <item x="1247"/>
        <item x="52"/>
        <item x="1771"/>
        <item x="754"/>
        <item x="464"/>
        <item x="542"/>
        <item x="875"/>
        <item x="285"/>
        <item x="74"/>
        <item x="485"/>
        <item x="127"/>
        <item x="353"/>
        <item x="1153"/>
        <item x="543"/>
        <item x="312"/>
        <item x="915"/>
        <item x="1080"/>
        <item x="1449"/>
        <item x="190"/>
        <item x="1600"/>
        <item x="827"/>
        <item x="957"/>
        <item x="1077"/>
        <item x="496"/>
        <item x="104"/>
        <item x="593"/>
        <item x="1689"/>
        <item x="335"/>
        <item x="1463"/>
        <item x="1313"/>
        <item x="415"/>
        <item x="1125"/>
        <item x="513"/>
        <item x="1200"/>
        <item x="383"/>
        <item x="1020"/>
        <item x="1019"/>
        <item x="69"/>
        <item x="266"/>
        <item x="2"/>
        <item x="689"/>
        <item x="202"/>
        <item x="1223"/>
        <item x="1306"/>
        <item x="905"/>
        <item x="802"/>
        <item x="251"/>
        <item x="1524"/>
        <item x="775"/>
        <item x="863"/>
        <item x="220"/>
        <item x="1518"/>
        <item x="1137"/>
        <item x="1535"/>
        <item x="825"/>
        <item x="692"/>
        <item x="257"/>
        <item x="858"/>
        <item x="698"/>
        <item x="581"/>
        <item x="5"/>
        <item x="1122"/>
        <item x="1017"/>
        <item x="239"/>
        <item x="651"/>
        <item x="1014"/>
        <item x="38"/>
        <item x="1497"/>
        <item x="1225"/>
        <item x="529"/>
        <item x="1396"/>
        <item x="1242"/>
        <item x="1503"/>
        <item x="420"/>
        <item x="395"/>
        <item x="345"/>
        <item x="954"/>
        <item x="1560"/>
        <item x="1454"/>
        <item x="1737"/>
        <item x="310"/>
        <item x="1639"/>
        <item x="1608"/>
        <item x="848"/>
        <item x="703"/>
        <item x="609"/>
        <item x="1687"/>
        <item x="323"/>
        <item x="996"/>
        <item x="193"/>
        <item x="1269"/>
        <item x="1174"/>
        <item x="1666"/>
        <item x="1127"/>
        <item x="1087"/>
        <item x="1352"/>
        <item x="733"/>
        <item x="928"/>
        <item x="1166"/>
        <item x="871"/>
        <item x="509"/>
        <item x="1145"/>
        <item x="755"/>
        <item x="473"/>
        <item x="93"/>
        <item x="1076"/>
        <item x="901"/>
        <item x="475"/>
        <item x="649"/>
        <item x="931"/>
        <item x="1504"/>
        <item x="63"/>
        <item x="249"/>
        <item x="1289"/>
        <item x="289"/>
        <item x="1215"/>
        <item x="903"/>
        <item x="1150"/>
        <item x="205"/>
        <item x="966"/>
        <item x="1551"/>
        <item x="721"/>
        <item x="195"/>
        <item x="1498"/>
        <item x="61"/>
        <item x="1383"/>
        <item x="447"/>
        <item x="152"/>
        <item x="192"/>
        <item x="1465"/>
        <item x="295"/>
        <item x="1201"/>
        <item x="1759"/>
        <item x="1509"/>
        <item x="1534"/>
        <item x="872"/>
        <item x="1481"/>
        <item x="1274"/>
        <item x="532"/>
        <item x="1706"/>
        <item x="1203"/>
        <item x="933"/>
        <item x="779"/>
        <item x="497"/>
        <item x="1097"/>
        <item x="108"/>
        <item x="1540"/>
        <item x="309"/>
        <item x="944"/>
        <item x="843"/>
        <item x="1595"/>
        <item x="1736"/>
        <item x="156"/>
        <item x="1602"/>
        <item x="123"/>
        <item x="1230"/>
        <item x="994"/>
        <item x="526"/>
        <item x="1336"/>
        <item x="326"/>
        <item x="1397"/>
        <item x="1485"/>
        <item x="445"/>
        <item x="554"/>
        <item x="1500"/>
        <item x="1523"/>
        <item x="1407"/>
        <item x="618"/>
        <item x="1033"/>
        <item x="162"/>
        <item x="287"/>
        <item x="84"/>
        <item x="783"/>
        <item x="1526"/>
        <item x="1343"/>
        <item x="1342"/>
        <item x="723"/>
        <item x="1658"/>
        <item x="572"/>
        <item x="980"/>
        <item x="1350"/>
        <item x="634"/>
        <item x="1141"/>
        <item x="1441"/>
        <item x="560"/>
        <item x="1107"/>
        <item x="95"/>
        <item x="225"/>
        <item x="1545"/>
        <item x="378"/>
        <item x="17"/>
        <item x="925"/>
        <item x="88"/>
        <item x="1450"/>
        <item x="1624"/>
        <item x="555"/>
        <item x="1427"/>
        <item x="259"/>
        <item x="1072"/>
        <item x="329"/>
        <item x="1746"/>
        <item x="1373"/>
        <item x="887"/>
        <item x="1743"/>
        <item x="727"/>
        <item x="898"/>
        <item x="1275"/>
        <item x="501"/>
        <item x="356"/>
        <item x="1332"/>
        <item x="1152"/>
        <item x="1536"/>
        <item x="184"/>
        <item x="1101"/>
        <item x="174"/>
        <item x="1506"/>
        <item x="1712"/>
        <item x="1513"/>
        <item x="1572"/>
        <item x="1036"/>
        <item x="611"/>
        <item x="1252"/>
        <item x="73"/>
        <item x="632"/>
        <item x="255"/>
        <item x="374"/>
        <item x="619"/>
        <item x="1052"/>
        <item x="1410"/>
        <item x="761"/>
        <item x="161"/>
        <item x="1681"/>
        <item x="44"/>
        <item x="305"/>
        <item x="1577"/>
        <item x="1405"/>
        <item t="default"/>
      </items>
    </pivotField>
    <pivotField showAll="0">
      <items count="9">
        <item x="4"/>
        <item x="7"/>
        <item x="2"/>
        <item x="0"/>
        <item x="3"/>
        <item x="6"/>
        <item x="5"/>
        <item x="1"/>
        <item t="default"/>
      </items>
    </pivotField>
    <pivotField showAll="0">
      <items count="7">
        <item x="0"/>
        <item x="2"/>
        <item x="5"/>
        <item x="4"/>
        <item x="3"/>
        <item x="1"/>
        <item t="default"/>
      </items>
    </pivotField>
    <pivotField axis="axisRow" showAll="0" measureFilter="1">
      <items count="5">
        <item x="2"/>
        <item x="1"/>
        <item x="3"/>
        <item x="0"/>
        <item t="default"/>
      </items>
    </pivotField>
    <pivotField showAll="0">
      <items count="6">
        <item x="0"/>
        <item x="4"/>
        <item x="2"/>
        <item x="3"/>
        <item x="1"/>
        <item t="default"/>
      </items>
    </pivotField>
    <pivotField axis="axisPage" dataField="1" showAll="0">
      <items count="13">
        <item x="0"/>
        <item x="10"/>
        <item x="7"/>
        <item x="4"/>
        <item x="8"/>
        <item x="5"/>
        <item x="3"/>
        <item x="1"/>
        <item x="2"/>
        <item x="9"/>
        <item x="11"/>
        <item x="6"/>
        <item t="default"/>
      </items>
    </pivotField>
    <pivotField showAll="0">
      <items count="50">
        <item x="8"/>
        <item x="45"/>
        <item x="38"/>
        <item x="7"/>
        <item x="28"/>
        <item x="46"/>
        <item x="32"/>
        <item x="22"/>
        <item x="17"/>
        <item x="29"/>
        <item x="27"/>
        <item x="18"/>
        <item x="3"/>
        <item x="6"/>
        <item x="19"/>
        <item x="21"/>
        <item x="39"/>
        <item x="25"/>
        <item x="41"/>
        <item x="44"/>
        <item x="43"/>
        <item x="34"/>
        <item x="48"/>
        <item x="14"/>
        <item x="10"/>
        <item x="42"/>
        <item x="47"/>
        <item x="20"/>
        <item x="37"/>
        <item x="15"/>
        <item x="13"/>
        <item x="35"/>
        <item x="5"/>
        <item x="24"/>
        <item x="26"/>
        <item x="30"/>
        <item x="36"/>
        <item x="33"/>
        <item x="16"/>
        <item x="12"/>
        <item x="4"/>
        <item x="23"/>
        <item x="9"/>
        <item x="1"/>
        <item x="2"/>
        <item x="0"/>
        <item x="31"/>
        <item x="11"/>
        <item x="40"/>
        <item t="default"/>
      </items>
    </pivotField>
    <pivotField showAll="0">
      <items count="5">
        <item x="0"/>
        <item x="3"/>
        <item x="2"/>
        <item x="1"/>
        <item t="default"/>
      </items>
    </pivotField>
    <pivotField showAll="0">
      <items count="816">
        <item x="189"/>
        <item x="535"/>
        <item x="298"/>
        <item x="176"/>
        <item x="777"/>
        <item x="762"/>
        <item x="343"/>
        <item x="470"/>
        <item x="170"/>
        <item x="800"/>
        <item x="485"/>
        <item x="25"/>
        <item x="522"/>
        <item x="584"/>
        <item x="182"/>
        <item x="349"/>
        <item x="350"/>
        <item x="729"/>
        <item x="669"/>
        <item x="734"/>
        <item x="202"/>
        <item x="582"/>
        <item x="446"/>
        <item x="794"/>
        <item x="321"/>
        <item x="769"/>
        <item x="656"/>
        <item x="156"/>
        <item x="804"/>
        <item x="320"/>
        <item x="389"/>
        <item x="512"/>
        <item x="506"/>
        <item x="681"/>
        <item x="452"/>
        <item x="9"/>
        <item x="660"/>
        <item x="323"/>
        <item x="665"/>
        <item x="761"/>
        <item x="124"/>
        <item x="440"/>
        <item x="807"/>
        <item x="473"/>
        <item x="3"/>
        <item x="272"/>
        <item x="20"/>
        <item x="505"/>
        <item x="416"/>
        <item x="367"/>
        <item x="287"/>
        <item x="35"/>
        <item x="799"/>
        <item x="382"/>
        <item x="337"/>
        <item x="326"/>
        <item x="771"/>
        <item x="96"/>
        <item x="373"/>
        <item x="163"/>
        <item x="91"/>
        <item x="466"/>
        <item x="458"/>
        <item x="183"/>
        <item x="140"/>
        <item x="322"/>
        <item x="605"/>
        <item x="741"/>
        <item x="171"/>
        <item x="375"/>
        <item x="418"/>
        <item x="255"/>
        <item x="801"/>
        <item x="228"/>
        <item x="733"/>
        <item x="701"/>
        <item x="749"/>
        <item x="230"/>
        <item x="48"/>
        <item x="751"/>
        <item x="555"/>
        <item x="712"/>
        <item x="208"/>
        <item x="620"/>
        <item x="101"/>
        <item x="366"/>
        <item x="689"/>
        <item x="362"/>
        <item x="296"/>
        <item x="86"/>
        <item x="142"/>
        <item x="657"/>
        <item x="808"/>
        <item x="609"/>
        <item x="193"/>
        <item x="403"/>
        <item x="104"/>
        <item x="706"/>
        <item x="574"/>
        <item x="747"/>
        <item x="14"/>
        <item x="7"/>
        <item x="514"/>
        <item x="454"/>
        <item x="145"/>
        <item x="519"/>
        <item x="256"/>
        <item x="27"/>
        <item x="261"/>
        <item x="166"/>
        <item x="402"/>
        <item x="436"/>
        <item x="291"/>
        <item x="787"/>
        <item x="743"/>
        <item x="752"/>
        <item x="703"/>
        <item x="534"/>
        <item x="90"/>
        <item x="334"/>
        <item x="391"/>
        <item x="431"/>
        <item x="634"/>
        <item x="598"/>
        <item x="151"/>
        <item x="607"/>
        <item x="636"/>
        <item x="453"/>
        <item x="100"/>
        <item x="718"/>
        <item x="392"/>
        <item x="585"/>
        <item x="217"/>
        <item x="231"/>
        <item x="257"/>
        <item x="776"/>
        <item x="310"/>
        <item x="314"/>
        <item x="423"/>
        <item x="348"/>
        <item x="557"/>
        <item x="42"/>
        <item x="677"/>
        <item x="591"/>
        <item x="465"/>
        <item x="811"/>
        <item x="218"/>
        <item x="289"/>
        <item x="541"/>
        <item x="661"/>
        <item x="164"/>
        <item x="194"/>
        <item x="405"/>
        <item x="248"/>
        <item x="300"/>
        <item x="439"/>
        <item x="242"/>
        <item x="57"/>
        <item x="521"/>
        <item x="740"/>
        <item x="714"/>
        <item x="449"/>
        <item x="684"/>
        <item x="791"/>
        <item x="408"/>
        <item x="302"/>
        <item x="448"/>
        <item x="338"/>
        <item x="332"/>
        <item x="545"/>
        <item x="490"/>
        <item x="746"/>
        <item x="477"/>
        <item x="766"/>
        <item x="565"/>
        <item x="523"/>
        <item x="539"/>
        <item x="237"/>
        <item x="707"/>
        <item x="693"/>
        <item x="233"/>
        <item x="687"/>
        <item x="191"/>
        <item x="207"/>
        <item x="468"/>
        <item x="679"/>
        <item x="415"/>
        <item x="705"/>
        <item x="77"/>
        <item x="173"/>
        <item x="49"/>
        <item x="383"/>
        <item x="680"/>
        <item x="645"/>
        <item x="659"/>
        <item x="388"/>
        <item x="493"/>
        <item x="780"/>
        <item x="460"/>
        <item x="223"/>
        <item x="311"/>
        <item x="597"/>
        <item x="177"/>
        <item x="447"/>
        <item x="240"/>
        <item x="715"/>
        <item x="409"/>
        <item x="280"/>
        <item x="643"/>
        <item x="623"/>
        <item x="221"/>
        <item x="327"/>
        <item x="186"/>
        <item x="114"/>
        <item x="249"/>
        <item x="118"/>
        <item x="664"/>
        <item x="756"/>
        <item x="646"/>
        <item x="417"/>
        <item x="136"/>
        <item x="724"/>
        <item x="132"/>
        <item x="760"/>
        <item x="241"/>
        <item x="64"/>
        <item x="427"/>
        <item x="195"/>
        <item x="538"/>
        <item x="471"/>
        <item x="196"/>
        <item x="742"/>
        <item x="719"/>
        <item x="558"/>
        <item x="308"/>
        <item x="5"/>
        <item x="543"/>
        <item x="116"/>
        <item x="225"/>
        <item x="428"/>
        <item x="198"/>
        <item x="277"/>
        <item x="784"/>
        <item x="451"/>
        <item x="510"/>
        <item x="215"/>
        <item x="652"/>
        <item x="357"/>
        <item x="112"/>
        <item x="72"/>
        <item x="361"/>
        <item x="691"/>
        <item x="29"/>
        <item x="380"/>
        <item x="34"/>
        <item x="146"/>
        <item x="180"/>
        <item x="58"/>
        <item x="484"/>
        <item x="805"/>
        <item x="586"/>
        <item x="496"/>
        <item x="285"/>
        <item x="711"/>
        <item x="781"/>
        <item x="500"/>
        <item x="279"/>
        <item x="435"/>
        <item x="123"/>
        <item x="290"/>
        <item x="127"/>
        <item x="560"/>
        <item x="572"/>
        <item x="150"/>
        <item x="1"/>
        <item x="102"/>
        <item x="219"/>
        <item x="542"/>
        <item x="340"/>
        <item x="51"/>
        <item x="354"/>
        <item x="782"/>
        <item x="663"/>
        <item x="564"/>
        <item x="117"/>
        <item x="264"/>
        <item x="393"/>
        <item x="341"/>
        <item x="708"/>
        <item x="4"/>
        <item x="456"/>
        <item x="593"/>
        <item x="508"/>
        <item x="267"/>
        <item x="331"/>
        <item x="433"/>
        <item x="352"/>
        <item x="185"/>
        <item x="698"/>
        <item x="779"/>
        <item x="526"/>
        <item x="721"/>
        <item x="789"/>
        <item x="197"/>
        <item x="61"/>
        <item x="305"/>
        <item x="481"/>
        <item x="459"/>
        <item x="273"/>
        <item x="723"/>
        <item x="376"/>
        <item x="434"/>
        <item x="76"/>
        <item x="616"/>
        <item x="639"/>
        <item x="379"/>
        <item x="229"/>
        <item x="602"/>
        <item x="774"/>
        <item x="630"/>
        <item x="596"/>
        <item x="397"/>
        <item x="363"/>
        <item x="731"/>
        <item x="563"/>
        <item x="494"/>
        <item x="479"/>
        <item x="775"/>
        <item x="252"/>
        <item x="345"/>
        <item x="676"/>
        <item x="56"/>
        <item x="359"/>
        <item x="226"/>
        <item x="577"/>
        <item x="175"/>
        <item x="134"/>
        <item x="548"/>
        <item x="97"/>
        <item x="159"/>
        <item x="716"/>
        <item x="160"/>
        <item x="88"/>
        <item x="309"/>
        <item x="806"/>
        <item x="725"/>
        <item x="121"/>
        <item x="369"/>
        <item x="126"/>
        <item x="600"/>
        <item x="612"/>
        <item x="169"/>
        <item x="152"/>
        <item x="527"/>
        <item x="190"/>
        <item x="404"/>
        <item x="79"/>
        <item x="26"/>
        <item x="528"/>
        <item x="413"/>
        <item x="502"/>
        <item x="144"/>
        <item x="377"/>
        <item x="699"/>
        <item x="222"/>
        <item x="260"/>
        <item x="153"/>
        <item x="360"/>
        <item x="590"/>
        <item x="11"/>
        <item x="487"/>
        <item x="786"/>
        <item x="304"/>
        <item x="95"/>
        <item x="89"/>
        <item x="87"/>
        <item x="613"/>
        <item x="158"/>
        <item x="529"/>
        <item x="754"/>
        <item x="346"/>
        <item x="772"/>
        <item x="406"/>
        <item x="181"/>
        <item x="407"/>
        <item x="59"/>
        <item x="536"/>
        <item x="313"/>
        <item x="374"/>
        <item x="531"/>
        <item x="595"/>
        <item x="713"/>
        <item x="268"/>
        <item x="736"/>
        <item x="318"/>
        <item x="251"/>
        <item x="455"/>
        <item x="793"/>
        <item x="398"/>
        <item x="12"/>
        <item x="770"/>
        <item x="212"/>
        <item x="717"/>
        <item x="232"/>
        <item x="148"/>
        <item x="259"/>
        <item x="390"/>
        <item x="601"/>
        <item x="270"/>
        <item x="312"/>
        <item x="614"/>
        <item x="424"/>
        <item x="282"/>
        <item x="342"/>
        <item x="265"/>
        <item x="650"/>
        <item x="429"/>
        <item x="410"/>
        <item x="201"/>
        <item x="709"/>
        <item x="475"/>
        <item x="301"/>
        <item x="28"/>
        <item x="339"/>
        <item x="802"/>
        <item x="688"/>
        <item x="549"/>
        <item x="94"/>
        <item x="384"/>
        <item x="419"/>
        <item x="284"/>
        <item x="395"/>
        <item x="421"/>
        <item x="653"/>
        <item x="562"/>
        <item x="178"/>
        <item x="246"/>
        <item x="213"/>
        <item x="30"/>
        <item x="551"/>
        <item x="204"/>
        <item x="244"/>
        <item x="814"/>
        <item x="81"/>
        <item x="757"/>
        <item x="147"/>
        <item x="763"/>
        <item x="579"/>
        <item x="411"/>
        <item x="128"/>
        <item x="113"/>
        <item x="726"/>
        <item x="482"/>
        <item x="517"/>
        <item x="476"/>
        <item x="174"/>
        <item x="735"/>
        <item x="610"/>
        <item x="498"/>
        <item x="573"/>
        <item x="532"/>
        <item x="662"/>
        <item x="554"/>
        <item x="37"/>
        <item x="442"/>
        <item x="32"/>
        <item x="188"/>
        <item x="286"/>
        <item x="184"/>
        <item x="606"/>
        <item x="200"/>
        <item x="666"/>
        <item x="157"/>
        <item x="93"/>
        <item x="85"/>
        <item x="372"/>
        <item x="503"/>
        <item x="618"/>
        <item x="599"/>
        <item x="732"/>
        <item x="115"/>
        <item x="489"/>
        <item x="790"/>
        <item x="329"/>
        <item x="625"/>
        <item x="245"/>
        <item x="671"/>
        <item x="488"/>
        <item x="617"/>
        <item x="674"/>
        <item x="764"/>
        <item x="262"/>
        <item x="796"/>
        <item x="422"/>
        <item x="224"/>
        <item x="783"/>
        <item x="333"/>
        <item x="730"/>
        <item x="700"/>
        <item x="720"/>
        <item x="78"/>
        <item x="635"/>
        <item x="745"/>
        <item x="540"/>
        <item x="622"/>
        <item x="70"/>
        <item x="637"/>
        <item x="641"/>
        <item x="750"/>
        <item x="187"/>
        <item x="192"/>
        <item x="358"/>
        <item x="364"/>
        <item x="797"/>
        <item x="303"/>
        <item x="603"/>
        <item x="18"/>
        <item x="263"/>
        <item x="21"/>
        <item x="533"/>
        <item x="17"/>
        <item x="580"/>
        <item x="141"/>
        <item x="69"/>
        <item x="683"/>
        <item x="401"/>
        <item x="437"/>
        <item x="214"/>
        <item x="809"/>
        <item x="425"/>
        <item x="133"/>
        <item x="668"/>
        <item x="414"/>
        <item x="571"/>
        <item x="738"/>
        <item x="518"/>
        <item x="744"/>
        <item x="210"/>
        <item x="199"/>
        <item x="651"/>
        <item x="206"/>
        <item x="275"/>
        <item x="295"/>
        <item x="611"/>
        <item x="583"/>
        <item x="92"/>
        <item x="438"/>
        <item x="462"/>
        <item x="457"/>
        <item x="675"/>
        <item x="722"/>
        <item x="355"/>
        <item x="276"/>
        <item x="727"/>
        <item x="108"/>
        <item x="546"/>
        <item x="356"/>
        <item x="23"/>
        <item x="569"/>
        <item x="568"/>
        <item x="654"/>
        <item x="631"/>
        <item x="139"/>
        <item x="385"/>
        <item x="234"/>
        <item x="55"/>
        <item x="15"/>
        <item x="412"/>
        <item x="315"/>
        <item x="371"/>
        <item x="106"/>
        <item x="642"/>
        <item x="507"/>
        <item x="813"/>
        <item x="47"/>
        <item x="670"/>
        <item x="71"/>
        <item x="45"/>
        <item x="673"/>
        <item x="211"/>
        <item x="702"/>
        <item x="778"/>
        <item x="678"/>
        <item x="297"/>
        <item x="258"/>
        <item x="119"/>
        <item x="75"/>
        <item x="399"/>
        <item x="167"/>
        <item x="161"/>
        <item x="658"/>
        <item x="504"/>
        <item x="615"/>
        <item x="396"/>
        <item x="478"/>
        <item x="165"/>
        <item x="619"/>
        <item x="626"/>
        <item x="109"/>
        <item x="103"/>
        <item x="143"/>
        <item x="566"/>
        <item x="694"/>
        <item x="293"/>
        <item x="54"/>
        <item x="135"/>
        <item x="52"/>
        <item x="530"/>
        <item x="130"/>
        <item x="162"/>
        <item x="483"/>
        <item x="578"/>
        <item x="68"/>
        <item x="292"/>
        <item x="216"/>
        <item x="351"/>
        <item x="570"/>
        <item x="640"/>
        <item x="695"/>
        <item x="98"/>
        <item x="31"/>
        <item x="758"/>
        <item x="274"/>
        <item x="105"/>
        <item x="690"/>
        <item x="271"/>
        <item x="209"/>
        <item x="632"/>
        <item x="441"/>
        <item x="628"/>
        <item x="467"/>
        <item x="149"/>
        <item x="474"/>
        <item x="495"/>
        <item x="288"/>
        <item x="686"/>
        <item x="122"/>
        <item x="515"/>
        <item x="227"/>
        <item x="443"/>
        <item x="138"/>
        <item x="53"/>
        <item x="111"/>
        <item x="319"/>
        <item x="294"/>
        <item x="608"/>
        <item x="353"/>
        <item x="499"/>
        <item x="330"/>
        <item x="463"/>
        <item x="486"/>
        <item x="50"/>
        <item x="561"/>
        <item x="525"/>
        <item x="450"/>
        <item x="365"/>
        <item x="511"/>
        <item x="803"/>
        <item x="430"/>
        <item x="710"/>
        <item x="559"/>
        <item x="283"/>
        <item x="317"/>
        <item x="137"/>
        <item x="238"/>
        <item x="589"/>
        <item x="368"/>
        <item x="604"/>
        <item x="62"/>
        <item x="516"/>
        <item x="38"/>
        <item x="347"/>
        <item x="336"/>
        <item x="46"/>
        <item x="469"/>
        <item x="299"/>
        <item x="524"/>
        <item x="461"/>
        <item x="627"/>
        <item x="444"/>
        <item x="378"/>
        <item x="179"/>
        <item x="759"/>
        <item x="696"/>
        <item x="13"/>
        <item x="83"/>
        <item x="168"/>
        <item x="307"/>
        <item x="785"/>
        <item x="325"/>
        <item x="335"/>
        <item x="697"/>
        <item x="544"/>
        <item x="728"/>
        <item x="44"/>
        <item x="692"/>
        <item x="420"/>
        <item x="243"/>
        <item x="547"/>
        <item x="472"/>
        <item x="704"/>
        <item x="236"/>
        <item x="633"/>
        <item x="253"/>
        <item x="39"/>
        <item x="647"/>
        <item x="19"/>
        <item x="2"/>
        <item x="753"/>
        <item x="129"/>
        <item x="99"/>
        <item x="43"/>
        <item x="581"/>
        <item x="324"/>
        <item x="33"/>
        <item x="812"/>
        <item x="370"/>
        <item x="513"/>
        <item x="497"/>
        <item x="386"/>
        <item x="172"/>
        <item x="73"/>
        <item x="16"/>
        <item x="587"/>
        <item x="501"/>
        <item x="328"/>
        <item x="576"/>
        <item x="682"/>
        <item x="755"/>
        <item x="266"/>
        <item x="205"/>
        <item x="381"/>
        <item x="748"/>
        <item x="798"/>
        <item x="685"/>
        <item x="520"/>
        <item x="667"/>
        <item x="432"/>
        <item x="588"/>
        <item x="575"/>
        <item x="40"/>
        <item x="792"/>
        <item x="765"/>
        <item x="624"/>
        <item x="107"/>
        <item x="281"/>
        <item x="621"/>
        <item x="672"/>
        <item x="80"/>
        <item x="810"/>
        <item x="400"/>
        <item x="125"/>
        <item x="648"/>
        <item x="0"/>
        <item x="63"/>
        <item x="737"/>
        <item x="394"/>
        <item x="254"/>
        <item x="768"/>
        <item x="82"/>
        <item x="552"/>
        <item x="306"/>
        <item x="387"/>
        <item x="644"/>
        <item x="480"/>
        <item x="41"/>
        <item x="269"/>
        <item x="65"/>
        <item x="155"/>
        <item x="492"/>
        <item x="556"/>
        <item x="767"/>
        <item x="60"/>
        <item x="567"/>
        <item x="592"/>
        <item x="22"/>
        <item x="84"/>
        <item x="739"/>
        <item x="36"/>
        <item x="464"/>
        <item x="509"/>
        <item x="537"/>
        <item x="66"/>
        <item x="131"/>
        <item x="120"/>
        <item x="74"/>
        <item x="649"/>
        <item x="445"/>
        <item x="795"/>
        <item x="67"/>
        <item x="655"/>
        <item x="344"/>
        <item x="773"/>
        <item x="8"/>
        <item x="491"/>
        <item x="24"/>
        <item x="110"/>
        <item x="220"/>
        <item x="426"/>
        <item x="154"/>
        <item x="629"/>
        <item x="250"/>
        <item x="6"/>
        <item x="594"/>
        <item x="278"/>
        <item x="788"/>
        <item x="203"/>
        <item x="235"/>
        <item x="239"/>
        <item x="553"/>
        <item x="247"/>
        <item x="10"/>
        <item x="550"/>
        <item x="316"/>
        <item x="638"/>
        <item t="default"/>
      </items>
    </pivotField>
    <pivotField showAll="0">
      <items count="6">
        <item x="1"/>
        <item x="2"/>
        <item x="3"/>
        <item x="0"/>
        <item x="4"/>
        <item t="default"/>
      </items>
    </pivotField>
    <pivotField showAll="0">
      <items count="43">
        <item x="9"/>
        <item x="27"/>
        <item x="10"/>
        <item x="26"/>
        <item x="5"/>
        <item x="29"/>
        <item x="11"/>
        <item x="21"/>
        <item x="33"/>
        <item x="35"/>
        <item x="7"/>
        <item x="1"/>
        <item x="0"/>
        <item x="3"/>
        <item x="41"/>
        <item x="24"/>
        <item x="13"/>
        <item x="16"/>
        <item x="6"/>
        <item x="40"/>
        <item x="19"/>
        <item x="12"/>
        <item x="34"/>
        <item x="22"/>
        <item x="18"/>
        <item x="20"/>
        <item x="28"/>
        <item x="17"/>
        <item x="31"/>
        <item x="32"/>
        <item x="36"/>
        <item x="14"/>
        <item x="23"/>
        <item x="15"/>
        <item x="25"/>
        <item x="4"/>
        <item x="38"/>
        <item x="2"/>
        <item x="39"/>
        <item x="30"/>
        <item x="8"/>
        <item x="37"/>
        <item t="default"/>
      </items>
    </pivotField>
    <pivotField showAll="0">
      <items count="6">
        <item x="2"/>
        <item x="3"/>
        <item x="4"/>
        <item x="1"/>
        <item x="0"/>
        <item t="default"/>
      </items>
    </pivotField>
  </pivotFields>
  <rowFields count="1">
    <field x="7"/>
  </rowFields>
  <rowItems count="5">
    <i>
      <x/>
    </i>
    <i>
      <x v="1"/>
    </i>
    <i>
      <x v="2"/>
    </i>
    <i>
      <x v="3"/>
    </i>
    <i t="grand">
      <x/>
    </i>
  </rowItems>
  <colItems count="1">
    <i/>
  </colItems>
  <pageFields count="1">
    <pageField fld="9" hier="-1"/>
  </pageFields>
  <dataFields count="1">
    <dataField name="Sum of Response Time (hrs)" fld="9"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7" count="1" selected="0">
            <x v="0"/>
          </reference>
        </references>
      </pivotArea>
    </chartFormat>
    <chartFormat chart="4" format="12">
      <pivotArea type="data" outline="0" fieldPosition="0">
        <references count="2">
          <reference field="4294967294" count="1" selected="0">
            <x v="0"/>
          </reference>
          <reference field="7" count="1" selected="0">
            <x v="1"/>
          </reference>
        </references>
      </pivotArea>
    </chartFormat>
    <chartFormat chart="4" format="13">
      <pivotArea type="data" outline="0" fieldPosition="0">
        <references count="2">
          <reference field="4294967294" count="1" selected="0">
            <x v="0"/>
          </reference>
          <reference field="7" count="1" selected="0">
            <x v="2"/>
          </reference>
        </references>
      </pivotArea>
    </chartFormat>
    <chartFormat chart="4" format="1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703103-DE87-4EB4-BA51-1CDF286BBCD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81:B186" firstHeaderRow="1" firstDataRow="1" firstDataCol="1" rowPageCount="1" colPageCount="1"/>
  <pivotFields count="16">
    <pivotField showAll="0">
      <items count="2001">
        <item x="144"/>
        <item x="561"/>
        <item x="212"/>
        <item x="110"/>
        <item x="549"/>
        <item x="1486"/>
        <item x="180"/>
        <item x="184"/>
        <item x="1258"/>
        <item x="1897"/>
        <item x="290"/>
        <item x="1942"/>
        <item x="1330"/>
        <item x="733"/>
        <item x="1073"/>
        <item x="717"/>
        <item x="101"/>
        <item x="1981"/>
        <item x="921"/>
        <item x="645"/>
        <item x="1447"/>
        <item x="524"/>
        <item x="980"/>
        <item x="1829"/>
        <item x="1351"/>
        <item x="253"/>
        <item x="1785"/>
        <item x="556"/>
        <item x="628"/>
        <item x="277"/>
        <item x="1970"/>
        <item x="1553"/>
        <item x="341"/>
        <item x="1388"/>
        <item x="554"/>
        <item x="1120"/>
        <item x="1042"/>
        <item x="248"/>
        <item x="883"/>
        <item x="1673"/>
        <item x="1525"/>
        <item x="1817"/>
        <item x="1894"/>
        <item x="455"/>
        <item x="1877"/>
        <item x="903"/>
        <item x="1661"/>
        <item x="1148"/>
        <item x="1166"/>
        <item x="461"/>
        <item x="1443"/>
        <item x="1012"/>
        <item x="665"/>
        <item x="800"/>
        <item x="78"/>
        <item x="1348"/>
        <item x="1810"/>
        <item x="1496"/>
        <item x="1275"/>
        <item x="316"/>
        <item x="22"/>
        <item x="943"/>
        <item x="1690"/>
        <item x="17"/>
        <item x="1527"/>
        <item x="33"/>
        <item x="563"/>
        <item x="1823"/>
        <item x="535"/>
        <item x="979"/>
        <item x="1380"/>
        <item x="1457"/>
        <item x="1745"/>
        <item x="1307"/>
        <item x="327"/>
        <item x="1136"/>
        <item x="397"/>
        <item x="1911"/>
        <item x="1611"/>
        <item x="1541"/>
        <item x="398"/>
        <item x="1657"/>
        <item x="583"/>
        <item x="1065"/>
        <item x="1640"/>
        <item x="821"/>
        <item x="730"/>
        <item x="1815"/>
        <item x="1103"/>
        <item x="36"/>
        <item x="1780"/>
        <item x="372"/>
        <item x="595"/>
        <item x="1917"/>
        <item x="84"/>
        <item x="1643"/>
        <item x="1422"/>
        <item x="581"/>
        <item x="1217"/>
        <item x="90"/>
        <item x="1076"/>
        <item x="742"/>
        <item x="1150"/>
        <item x="834"/>
        <item x="1539"/>
        <item x="1292"/>
        <item x="426"/>
        <item x="394"/>
        <item x="930"/>
        <item x="1955"/>
        <item x="1786"/>
        <item x="1659"/>
        <item x="1446"/>
        <item x="564"/>
        <item x="1016"/>
        <item x="49"/>
        <item x="1017"/>
        <item x="299"/>
        <item x="1349"/>
        <item x="792"/>
        <item x="1448"/>
        <item x="1727"/>
        <item x="1724"/>
        <item x="513"/>
        <item x="546"/>
        <item x="935"/>
        <item x="1733"/>
        <item x="1039"/>
        <item x="79"/>
        <item x="1161"/>
        <item x="137"/>
        <item x="1064"/>
        <item x="706"/>
        <item x="1082"/>
        <item x="656"/>
        <item x="1070"/>
        <item x="865"/>
        <item x="1595"/>
        <item x="1900"/>
        <item x="1910"/>
        <item x="747"/>
        <item x="98"/>
        <item x="1277"/>
        <item x="280"/>
        <item x="951"/>
        <item x="966"/>
        <item x="813"/>
        <item x="539"/>
        <item x="1567"/>
        <item x="663"/>
        <item x="1747"/>
        <item x="340"/>
        <item x="757"/>
        <item x="1929"/>
        <item x="1256"/>
        <item x="1186"/>
        <item x="1355"/>
        <item x="68"/>
        <item x="1612"/>
        <item x="235"/>
        <item x="787"/>
        <item x="1356"/>
        <item x="245"/>
        <item x="599"/>
        <item x="588"/>
        <item x="260"/>
        <item x="1207"/>
        <item x="1401"/>
        <item x="1723"/>
        <item x="608"/>
        <item x="1524"/>
        <item x="1088"/>
        <item x="1334"/>
        <item x="1364"/>
        <item x="1345"/>
        <item x="1645"/>
        <item x="99"/>
        <item x="557"/>
        <item x="1555"/>
        <item x="1385"/>
        <item x="1299"/>
        <item x="1024"/>
        <item x="1367"/>
        <item x="217"/>
        <item x="1193"/>
        <item x="97"/>
        <item x="817"/>
        <item x="1801"/>
        <item x="1432"/>
        <item x="51"/>
        <item x="106"/>
        <item x="1061"/>
        <item x="727"/>
        <item x="1839"/>
        <item x="1159"/>
        <item x="1421"/>
        <item x="225"/>
        <item x="1526"/>
        <item x="1638"/>
        <item x="917"/>
        <item x="606"/>
        <item x="353"/>
        <item x="1856"/>
        <item x="770"/>
        <item x="165"/>
        <item x="756"/>
        <item x="844"/>
        <item x="465"/>
        <item x="548"/>
        <item x="60"/>
        <item x="1225"/>
        <item x="1428"/>
        <item x="436"/>
        <item x="870"/>
        <item x="1963"/>
        <item x="1366"/>
        <item x="1187"/>
        <item x="178"/>
        <item x="626"/>
        <item x="114"/>
        <item x="171"/>
        <item x="1242"/>
        <item x="1411"/>
        <item x="1262"/>
        <item x="849"/>
        <item x="632"/>
        <item x="307"/>
        <item x="836"/>
        <item x="1086"/>
        <item x="1436"/>
        <item x="1481"/>
        <item x="85"/>
        <item x="1755"/>
        <item x="1201"/>
        <item x="680"/>
        <item x="1191"/>
        <item x="388"/>
        <item x="42"/>
        <item x="1517"/>
        <item x="1869"/>
        <item x="759"/>
        <item x="1501"/>
        <item x="1031"/>
        <item x="59"/>
        <item x="1243"/>
        <item x="719"/>
        <item x="1913"/>
        <item x="1483"/>
        <item x="907"/>
        <item x="1803"/>
        <item x="773"/>
        <item x="1710"/>
        <item x="401"/>
        <item x="267"/>
        <item x="1415"/>
        <item x="318"/>
        <item x="1998"/>
        <item x="96"/>
        <item x="1463"/>
        <item x="1841"/>
        <item x="1602"/>
        <item x="243"/>
        <item x="1455"/>
        <item x="651"/>
        <item x="1905"/>
        <item x="1974"/>
        <item x="698"/>
        <item x="1134"/>
        <item x="960"/>
        <item x="1916"/>
        <item x="808"/>
        <item x="1096"/>
        <item x="794"/>
        <item x="459"/>
        <item x="974"/>
        <item x="371"/>
        <item x="1820"/>
        <item x="498"/>
        <item x="47"/>
        <item x="499"/>
        <item x="1857"/>
        <item x="247"/>
        <item x="1581"/>
        <item x="406"/>
        <item x="1438"/>
        <item x="1037"/>
        <item x="1994"/>
        <item x="1821"/>
        <item x="1218"/>
        <item x="1454"/>
        <item x="1352"/>
        <item x="441"/>
        <item x="690"/>
        <item x="1189"/>
        <item x="1907"/>
        <item x="457"/>
        <item x="199"/>
        <item x="1117"/>
        <item x="896"/>
        <item x="842"/>
        <item x="179"/>
        <item x="1575"/>
        <item x="893"/>
        <item x="367"/>
        <item x="1953"/>
        <item x="1228"/>
        <item x="1658"/>
        <item x="603"/>
        <item x="991"/>
        <item x="1812"/>
        <item x="325"/>
        <item x="1312"/>
        <item x="2"/>
        <item x="968"/>
        <item x="1518"/>
        <item x="94"/>
        <item x="1418"/>
        <item x="413"/>
        <item x="1261"/>
        <item x="981"/>
        <item x="944"/>
        <item x="252"/>
        <item x="1112"/>
        <item x="1949"/>
        <item x="284"/>
        <item x="1176"/>
        <item x="1507"/>
        <item x="886"/>
        <item x="1110"/>
        <item x="200"/>
        <item x="776"/>
        <item x="415"/>
        <item x="655"/>
        <item x="1078"/>
        <item x="510"/>
        <item x="1692"/>
        <item x="1281"/>
        <item x="1300"/>
        <item x="1044"/>
        <item x="326"/>
        <item x="1601"/>
        <item x="731"/>
        <item x="1221"/>
        <item x="1904"/>
        <item x="1251"/>
        <item x="795"/>
        <item x="1540"/>
        <item x="1791"/>
        <item x="915"/>
        <item x="1996"/>
        <item x="292"/>
        <item x="427"/>
        <item x="1060"/>
        <item x="669"/>
        <item x="701"/>
        <item x="1804"/>
        <item x="1551"/>
        <item x="151"/>
        <item x="128"/>
        <item x="1192"/>
        <item x="497"/>
        <item x="237"/>
        <item x="29"/>
        <item x="802"/>
        <item x="1976"/>
        <item x="806"/>
        <item x="617"/>
        <item x="1232"/>
        <item x="744"/>
        <item x="34"/>
        <item x="1603"/>
        <item x="1729"/>
        <item x="1229"/>
        <item x="464"/>
        <item x="649"/>
        <item x="700"/>
        <item x="1156"/>
        <item x="192"/>
        <item x="86"/>
        <item x="1858"/>
        <item x="1792"/>
        <item x="1758"/>
        <item x="657"/>
        <item x="1270"/>
        <item x="1046"/>
        <item x="1700"/>
        <item x="298"/>
        <item x="1267"/>
        <item x="1697"/>
        <item x="1220"/>
        <item x="244"/>
        <item x="558"/>
        <item x="1719"/>
        <item x="1393"/>
        <item x="146"/>
        <item x="904"/>
        <item x="605"/>
        <item x="1444"/>
        <item x="1484"/>
        <item x="1125"/>
        <item x="303"/>
        <item x="543"/>
        <item x="871"/>
        <item x="1932"/>
        <item x="1739"/>
        <item x="471"/>
        <item x="481"/>
        <item x="1027"/>
        <item x="1057"/>
        <item x="574"/>
        <item x="1547"/>
        <item x="396"/>
        <item x="363"/>
        <item x="1762"/>
        <item x="1497"/>
        <item x="1936"/>
        <item x="1306"/>
        <item x="18"/>
        <item x="1989"/>
        <item x="1902"/>
        <item x="862"/>
        <item x="269"/>
        <item x="1071"/>
        <item x="1253"/>
        <item x="782"/>
        <item x="838"/>
        <item x="1010"/>
        <item x="469"/>
        <item x="1409"/>
        <item x="1001"/>
        <item x="1624"/>
        <item x="785"/>
        <item x="572"/>
        <item x="1452"/>
        <item x="183"/>
        <item x="1323"/>
        <item x="725"/>
        <item x="330"/>
        <item x="273"/>
        <item x="875"/>
        <item x="959"/>
        <item x="1559"/>
        <item x="484"/>
        <item x="11"/>
        <item x="1927"/>
        <item x="990"/>
        <item x="1246"/>
        <item x="851"/>
        <item x="1041"/>
        <item x="866"/>
        <item x="1754"/>
        <item x="1286"/>
        <item x="879"/>
        <item x="197"/>
        <item x="175"/>
        <item x="1030"/>
        <item x="1694"/>
        <item x="825"/>
        <item x="1178"/>
        <item x="1649"/>
        <item x="228"/>
        <item x="517"/>
        <item x="1328"/>
        <item x="1818"/>
        <item x="1155"/>
        <item x="954"/>
        <item x="141"/>
        <item x="486"/>
        <item x="545"/>
        <item x="279"/>
        <item x="1761"/>
        <item x="784"/>
        <item x="442"/>
        <item x="1303"/>
        <item x="1578"/>
        <item x="1561"/>
        <item x="462"/>
        <item x="526"/>
        <item x="1058"/>
        <item x="1368"/>
        <item x="1503"/>
        <item x="840"/>
        <item x="1340"/>
        <item x="1018"/>
        <item x="1962"/>
        <item x="1430"/>
        <item x="50"/>
        <item x="952"/>
        <item x="1487"/>
        <item x="1122"/>
        <item x="1861"/>
        <item x="635"/>
        <item x="1285"/>
        <item x="654"/>
        <item x="266"/>
        <item x="1802"/>
        <item x="1795"/>
        <item x="762"/>
        <item x="1183"/>
        <item x="1850"/>
        <item x="667"/>
        <item x="1988"/>
        <item x="1538"/>
        <item x="678"/>
        <item x="309"/>
        <item x="1399"/>
        <item x="53"/>
        <item x="634"/>
        <item x="1882"/>
        <item x="1625"/>
        <item x="219"/>
        <item x="458"/>
        <item x="185"/>
        <item x="477"/>
        <item x="1278"/>
        <item x="7"/>
        <item x="1872"/>
        <item x="697"/>
        <item x="602"/>
        <item x="1172"/>
        <item x="1773"/>
        <item x="1164"/>
        <item x="348"/>
        <item x="1227"/>
        <item x="1985"/>
        <item x="1937"/>
        <item x="569"/>
        <item x="1866"/>
        <item x="685"/>
        <item x="1960"/>
        <item x="1173"/>
        <item x="1311"/>
        <item x="346"/>
        <item x="474"/>
        <item x="1028"/>
        <item x="1263"/>
        <item x="1749"/>
        <item x="1004"/>
        <item x="1860"/>
        <item x="827"/>
        <item x="1244"/>
        <item x="1565"/>
        <item x="746"/>
        <item x="437"/>
        <item x="1305"/>
        <item x="1705"/>
        <item x="425"/>
        <item x="864"/>
        <item x="1617"/>
        <item x="1269"/>
        <item x="679"/>
        <item x="1950"/>
        <item x="112"/>
        <item x="1952"/>
        <item x="147"/>
        <item x="1881"/>
        <item x="579"/>
        <item x="1208"/>
        <item x="1413"/>
        <item x="818"/>
        <item x="668"/>
        <item x="187"/>
        <item x="1973"/>
        <item x="1025"/>
        <item x="600"/>
        <item x="1543"/>
        <item x="1726"/>
        <item x="810"/>
        <item x="150"/>
        <item x="1600"/>
        <item x="939"/>
        <item x="450"/>
        <item x="1594"/>
        <item x="102"/>
        <item x="1248"/>
        <item x="1849"/>
        <item x="72"/>
        <item x="492"/>
        <item x="1465"/>
        <item x="1703"/>
        <item x="1032"/>
        <item x="1883"/>
        <item x="430"/>
        <item x="1909"/>
        <item x="45"/>
        <item x="216"/>
        <item x="978"/>
        <item x="1165"/>
        <item x="552"/>
        <item x="1075"/>
        <item x="1282"/>
        <item x="1014"/>
        <item x="1412"/>
        <item x="1290"/>
        <item x="765"/>
        <item x="728"/>
        <item x="938"/>
        <item x="953"/>
        <item x="1669"/>
        <item x="88"/>
        <item x="1216"/>
        <item x="1499"/>
        <item x="1635"/>
        <item x="993"/>
        <item x="832"/>
        <item x="1297"/>
        <item x="1954"/>
        <item x="1571"/>
        <item x="741"/>
        <item x="1984"/>
        <item x="423"/>
        <item x="1202"/>
        <item x="722"/>
        <item x="328"/>
        <item x="1206"/>
        <item x="1782"/>
        <item x="1196"/>
        <item x="1212"/>
        <item x="1536"/>
        <item x="1864"/>
        <item x="335"/>
        <item x="1490"/>
        <item x="739"/>
        <item x="1972"/>
        <item x="1704"/>
        <item x="370"/>
        <item x="40"/>
        <item x="206"/>
        <item x="1744"/>
        <item x="811"/>
        <item x="1957"/>
        <item x="1295"/>
        <item x="1844"/>
        <item x="845"/>
        <item x="403"/>
        <item x="362"/>
        <item x="1610"/>
        <item x="1977"/>
        <item x="551"/>
        <item x="1296"/>
        <item x="1967"/>
        <item x="589"/>
        <item x="1663"/>
        <item x="1613"/>
        <item x="814"/>
        <item x="857"/>
        <item x="1852"/>
        <item x="1343"/>
        <item x="515"/>
        <item x="1959"/>
        <item x="963"/>
        <item x="1946"/>
        <item x="1091"/>
        <item x="1978"/>
        <item x="1556"/>
        <item x="1185"/>
        <item x="495"/>
        <item x="81"/>
        <item x="182"/>
        <item x="559"/>
        <item x="703"/>
        <item x="1099"/>
        <item x="644"/>
        <item x="1728"/>
        <item x="1067"/>
        <item x="1999"/>
        <item x="584"/>
        <item x="1095"/>
        <item x="314"/>
        <item x="829"/>
        <item x="1174"/>
        <item x="1558"/>
        <item x="1084"/>
        <item x="1807"/>
        <item x="1813"/>
        <item x="1890"/>
        <item x="352"/>
        <item x="519"/>
        <item x="1968"/>
        <item x="163"/>
        <item x="1502"/>
        <item x="1736"/>
        <item x="516"/>
        <item x="10"/>
        <item x="528"/>
        <item x="1320"/>
        <item x="1119"/>
        <item x="648"/>
        <item x="789"/>
        <item x="1544"/>
        <item x="61"/>
        <item x="977"/>
        <item x="1265"/>
        <item x="1123"/>
        <item x="152"/>
        <item x="365"/>
        <item x="1288"/>
        <item x="1741"/>
        <item x="914"/>
        <item x="752"/>
        <item x="89"/>
        <item x="1521"/>
        <item x="117"/>
        <item x="1059"/>
        <item x="421"/>
        <item x="1158"/>
        <item x="359"/>
        <item x="529"/>
        <item x="27"/>
        <item x="1370"/>
        <item x="566"/>
        <item x="1132"/>
        <item x="1505"/>
        <item x="1205"/>
        <item x="1997"/>
        <item x="1051"/>
        <item x="1101"/>
        <item x="1799"/>
        <item x="500"/>
        <item x="1604"/>
        <item x="1374"/>
        <item x="37"/>
        <item x="940"/>
        <item x="475"/>
        <item x="1934"/>
        <item x="833"/>
        <item x="211"/>
        <item x="1691"/>
        <item x="271"/>
        <item x="132"/>
        <item x="158"/>
        <item x="256"/>
        <item x="154"/>
        <item x="1523"/>
        <item x="1830"/>
        <item x="46"/>
        <item x="310"/>
        <item x="448"/>
        <item x="1391"/>
        <item x="1068"/>
        <item x="1622"/>
        <item x="1742"/>
        <item x="1664"/>
        <item x="1034"/>
        <item x="639"/>
        <item x="1560"/>
        <item x="1396"/>
        <item x="479"/>
        <item x="1052"/>
        <item x="1629"/>
        <item x="1273"/>
        <item x="1087"/>
        <item x="233"/>
        <item x="512"/>
        <item x="1808"/>
        <item x="616"/>
        <item x="704"/>
        <item x="897"/>
        <item x="411"/>
        <item x="282"/>
        <item x="544"/>
        <item x="971"/>
        <item x="1100"/>
        <item x="913"/>
        <item x="793"/>
        <item x="1868"/>
        <item x="1458"/>
        <item x="1460"/>
        <item x="1783"/>
        <item x="1607"/>
        <item x="1322"/>
        <item x="1190"/>
        <item x="1333"/>
        <item x="109"/>
        <item x="400"/>
        <item x="753"/>
        <item x="1715"/>
        <item x="393"/>
        <item x="1763"/>
        <item x="1964"/>
        <item x="994"/>
        <item x="815"/>
        <item x="1639"/>
        <item x="1644"/>
        <item x="1198"/>
        <item x="1287"/>
        <item x="0"/>
        <item x="900"/>
        <item x="767"/>
        <item x="1321"/>
        <item x="1223"/>
        <item x="1023"/>
        <item x="1104"/>
        <item x="322"/>
        <item x="1636"/>
        <item x="291"/>
        <item x="873"/>
        <item x="732"/>
        <item x="345"/>
        <item x="242"/>
        <item x="381"/>
        <item x="587"/>
        <item x="541"/>
        <item x="855"/>
        <item x="1620"/>
        <item x="1853"/>
        <item x="1373"/>
        <item x="1901"/>
        <item x="969"/>
        <item x="191"/>
        <item x="414"/>
        <item x="1542"/>
        <item x="1035"/>
        <item x="1941"/>
        <item x="749"/>
        <item x="1485"/>
        <item x="989"/>
        <item x="1000"/>
        <item x="1589"/>
        <item x="336"/>
        <item x="901"/>
        <item x="947"/>
        <item x="955"/>
        <item x="313"/>
        <item x="71"/>
        <item x="1240"/>
        <item x="1395"/>
        <item x="375"/>
        <item x="189"/>
        <item x="1257"/>
        <item x="483"/>
        <item x="268"/>
        <item x="751"/>
        <item x="662"/>
        <item x="488"/>
        <item x="1945"/>
        <item x="1468"/>
        <item x="1414"/>
        <item x="1146"/>
        <item x="1384"/>
        <item x="1752"/>
        <item x="142"/>
        <item x="1022"/>
        <item x="724"/>
        <item x="983"/>
        <item x="598"/>
        <item x="1394"/>
        <item x="161"/>
        <item x="1769"/>
        <item x="1816"/>
        <item x="1470"/>
        <item x="220"/>
        <item x="1632"/>
        <item x="689"/>
        <item x="1283"/>
        <item x="1482"/>
        <item x="640"/>
        <item x="157"/>
        <item x="1933"/>
        <item x="1892"/>
        <item x="1531"/>
        <item x="1226"/>
        <item x="1353"/>
        <item x="1316"/>
        <item x="619"/>
        <item x="351"/>
        <item x="1707"/>
        <item x="738"/>
        <item x="1467"/>
        <item x="1775"/>
        <item x="880"/>
        <item x="1570"/>
        <item x="428"/>
        <item x="1284"/>
        <item x="779"/>
        <item x="1105"/>
        <item x="820"/>
        <item x="1390"/>
        <item x="976"/>
        <item x="100"/>
        <item x="1794"/>
        <item x="1066"/>
        <item x="1404"/>
        <item x="874"/>
        <item x="658"/>
        <item x="1770"/>
        <item x="1089"/>
        <item x="1961"/>
        <item x="1128"/>
        <item x="1347"/>
        <item x="1667"/>
        <item x="573"/>
        <item x="399"/>
        <item x="5"/>
        <item x="1062"/>
        <item x="373"/>
        <item x="1406"/>
        <item x="932"/>
        <item x="520"/>
        <item x="410"/>
        <item x="1924"/>
        <item x="408"/>
        <item x="1509"/>
        <item x="691"/>
        <item x="503"/>
        <item x="710"/>
        <item x="116"/>
        <item x="1247"/>
        <item x="1329"/>
        <item x="1666"/>
        <item x="254"/>
        <item x="1630"/>
        <item x="1279"/>
        <item x="1063"/>
        <item x="1464"/>
        <item x="1083"/>
        <item x="296"/>
        <item x="1577"/>
        <item x="75"/>
        <item x="1379"/>
        <item x="1209"/>
        <item x="664"/>
        <item x="349"/>
        <item x="1471"/>
        <item x="803"/>
        <item x="1143"/>
        <item x="1053"/>
        <item x="1433"/>
        <item x="65"/>
        <item x="1618"/>
        <item x="858"/>
        <item x="126"/>
        <item x="1094"/>
        <item x="1522"/>
        <item x="1975"/>
        <item x="709"/>
        <item x="538"/>
        <item x="1127"/>
        <item x="726"/>
        <item x="1546"/>
        <item x="1591"/>
        <item x="1722"/>
        <item x="1049"/>
        <item x="1491"/>
        <item x="629"/>
        <item x="1730"/>
        <item x="504"/>
        <item x="1641"/>
        <item x="1827"/>
        <item x="1294"/>
        <item x="460"/>
        <item x="1642"/>
        <item x="1363"/>
        <item x="1689"/>
        <item x="1993"/>
        <item x="1489"/>
        <item x="532"/>
        <item x="420"/>
        <item x="418"/>
        <item x="1653"/>
        <item x="1332"/>
        <item x="25"/>
        <item x="523"/>
        <item x="257"/>
        <item x="1074"/>
        <item x="347"/>
        <item x="1918"/>
        <item x="999"/>
        <item x="1"/>
        <item x="1737"/>
        <item x="1400"/>
        <item x="1888"/>
        <item x="1675"/>
        <item x="194"/>
        <item x="66"/>
        <item x="868"/>
        <item x="642"/>
        <item x="489"/>
        <item x="1582"/>
        <item x="1721"/>
        <item x="1698"/>
        <item x="1135"/>
        <item x="1219"/>
        <item x="202"/>
        <item x="1768"/>
        <item x="1326"/>
        <item x="577"/>
        <item x="525"/>
        <item x="908"/>
        <item x="331"/>
        <item x="317"/>
        <item x="950"/>
        <item x="1403"/>
        <item x="1548"/>
        <item x="1743"/>
        <item x="1751"/>
        <item x="675"/>
        <item x="1759"/>
        <item x="1472"/>
        <item x="674"/>
        <item x="771"/>
        <item x="1776"/>
        <item x="241"/>
        <item x="1774"/>
        <item x="222"/>
        <item x="1079"/>
        <item x="6"/>
        <item x="306"/>
        <item x="1615"/>
        <item x="1515"/>
        <item x="812"/>
        <item x="1837"/>
        <item x="1693"/>
        <item x="1863"/>
        <item x="1980"/>
        <item x="1015"/>
        <item x="1991"/>
        <item x="982"/>
        <item x="1862"/>
        <item x="887"/>
        <item x="169"/>
        <item x="487"/>
        <item x="190"/>
        <item x="294"/>
        <item x="1498"/>
        <item x="1141"/>
        <item x="153"/>
        <item x="692"/>
        <item x="227"/>
        <item x="933"/>
        <item x="456"/>
        <item x="1940"/>
        <item x="916"/>
        <item x="16"/>
        <item x="758"/>
        <item x="846"/>
        <item x="754"/>
        <item x="293"/>
        <item x="509"/>
        <item x="1019"/>
        <item x="1652"/>
        <item x="485"/>
        <item x="723"/>
        <item x="1512"/>
        <item x="996"/>
        <item x="1170"/>
        <item x="232"/>
        <item x="145"/>
        <item x="713"/>
        <item x="878"/>
        <item x="1746"/>
        <item x="1684"/>
        <item x="1674"/>
        <item x="1337"/>
        <item x="28"/>
        <item x="422"/>
        <item x="103"/>
        <item x="288"/>
        <item x="278"/>
        <item x="384"/>
        <item x="740"/>
        <item x="1647"/>
        <item x="788"/>
        <item x="824"/>
        <item x="1873"/>
        <item x="774"/>
        <item x="766"/>
        <item x="1757"/>
        <item x="898"/>
        <item x="1008"/>
        <item x="1449"/>
        <item x="261"/>
        <item x="156"/>
        <item x="889"/>
        <item x="449"/>
        <item x="1606"/>
        <item x="1140"/>
        <item x="1466"/>
        <item x="1357"/>
        <item x="91"/>
        <item x="1516"/>
        <item x="861"/>
        <item x="1314"/>
        <item x="1006"/>
        <item x="329"/>
        <item x="1200"/>
        <item x="1211"/>
        <item x="1806"/>
        <item x="1788"/>
        <item x="924"/>
        <item x="627"/>
        <item x="355"/>
        <item x="339"/>
        <item x="350"/>
        <item x="816"/>
        <item x="407"/>
        <item x="1234"/>
        <item x="1537"/>
        <item x="1574"/>
        <item x="1637"/>
        <item x="354"/>
        <item x="514"/>
        <item x="1599"/>
        <item x="295"/>
        <item x="534"/>
        <item x="129"/>
        <item x="321"/>
        <item x="1459"/>
        <item x="1346"/>
        <item x="312"/>
        <item x="946"/>
        <item x="1361"/>
        <item x="1871"/>
        <item x="20"/>
        <item x="1716"/>
        <item x="1451"/>
        <item x="604"/>
        <item x="1593"/>
        <item x="1050"/>
        <item x="1029"/>
        <item x="919"/>
        <item x="1833"/>
        <item x="1938"/>
        <item x="1375"/>
        <item x="301"/>
        <item x="174"/>
        <item x="333"/>
        <item x="1923"/>
        <item x="1124"/>
        <item x="476"/>
        <item x="360"/>
        <item x="270"/>
        <item x="1389"/>
        <item x="1580"/>
        <item x="1598"/>
        <item x="1319"/>
        <item x="1133"/>
        <item x="1787"/>
        <item x="234"/>
        <item x="1908"/>
        <item x="1513"/>
        <item x="1798"/>
        <item x="188"/>
        <item x="342"/>
        <item x="922"/>
        <item x="149"/>
        <item x="1874"/>
        <item x="1979"/>
        <item x="721"/>
        <item x="624"/>
        <item x="1250"/>
        <item x="1738"/>
        <item x="929"/>
        <item x="3"/>
        <item x="567"/>
        <item x="249"/>
        <item x="1930"/>
        <item x="891"/>
        <item x="1021"/>
        <item x="1080"/>
        <item x="777"/>
        <item x="1696"/>
        <item x="505"/>
        <item x="934"/>
        <item x="553"/>
        <item x="478"/>
        <item x="440"/>
        <item x="361"/>
        <item x="1828"/>
        <item x="1184"/>
        <item x="1252"/>
        <item x="1318"/>
        <item x="1495"/>
        <item x="1102"/>
        <item x="12"/>
        <item x="671"/>
        <item x="661"/>
        <item x="262"/>
        <item x="383"/>
        <item x="214"/>
        <item x="593"/>
        <item x="905"/>
        <item x="177"/>
        <item x="1519"/>
        <item x="1142"/>
        <item x="1903"/>
        <item x="859"/>
        <item x="231"/>
        <item x="1568"/>
        <item x="1995"/>
        <item x="594"/>
        <item x="702"/>
        <item x="835"/>
        <item x="1222"/>
        <item x="1145"/>
        <item x="181"/>
        <item x="881"/>
        <item x="585"/>
        <item x="830"/>
        <item x="502"/>
        <item x="1424"/>
        <item x="1718"/>
        <item x="576"/>
        <item x="941"/>
        <item x="718"/>
        <item x="1047"/>
        <item x="1826"/>
        <item x="1583"/>
        <item x="1310"/>
        <item x="1889"/>
        <item x="1147"/>
        <item x="997"/>
        <item x="380"/>
        <item x="761"/>
        <item x="705"/>
        <item x="1098"/>
        <item x="1437"/>
        <item x="1327"/>
        <item x="405"/>
        <item x="1983"/>
        <item x="1579"/>
        <item x="1152"/>
        <item x="958"/>
        <item x="1992"/>
        <item x="338"/>
        <item x="1734"/>
        <item x="1896"/>
        <item x="1231"/>
        <item x="57"/>
        <item x="1131"/>
        <item x="1681"/>
        <item x="285"/>
        <item x="1532"/>
        <item x="136"/>
        <item x="841"/>
        <item x="633"/>
        <item x="390"/>
        <item x="670"/>
        <item x="1317"/>
        <item x="1157"/>
        <item x="869"/>
        <item x="1510"/>
        <item x="1545"/>
        <item x="304"/>
        <item x="888"/>
        <item x="596"/>
        <item x="324"/>
        <item x="681"/>
        <item x="1475"/>
        <item x="872"/>
        <item x="31"/>
        <item x="948"/>
        <item x="358"/>
        <item x="113"/>
        <item x="683"/>
        <item x="58"/>
        <item x="1750"/>
        <item x="1534"/>
        <item x="1725"/>
        <item x="1731"/>
        <item x="1835"/>
        <item x="1434"/>
        <item x="1765"/>
        <item x="890"/>
        <item x="1203"/>
        <item x="1097"/>
        <item x="1350"/>
        <item x="323"/>
        <item x="570"/>
        <item x="949"/>
        <item x="1895"/>
        <item x="610"/>
        <item x="1197"/>
        <item x="1530"/>
        <item x="1315"/>
        <item x="1562"/>
        <item x="1665"/>
        <item x="1301"/>
        <item x="1748"/>
        <item x="837"/>
        <item x="582"/>
        <item x="118"/>
        <item x="550"/>
        <item x="894"/>
        <item x="1180"/>
        <item x="274"/>
        <item x="297"/>
        <item x="591"/>
        <item x="527"/>
        <item x="769"/>
        <item x="1832"/>
        <item x="1847"/>
        <item x="41"/>
        <item x="1709"/>
        <item x="1572"/>
        <item x="622"/>
        <item x="518"/>
        <item x="1623"/>
        <item x="1695"/>
        <item x="707"/>
        <item x="612"/>
        <item x="1272"/>
        <item x="737"/>
        <item x="224"/>
        <item x="1914"/>
        <item x="1504"/>
        <item x="1237"/>
        <item x="1325"/>
        <item x="1055"/>
        <item x="1836"/>
        <item x="1843"/>
        <item x="1740"/>
        <item x="13"/>
        <item x="155"/>
        <item x="1717"/>
        <item x="892"/>
        <item x="1708"/>
        <item x="1944"/>
        <item x="392"/>
        <item x="121"/>
        <item x="696"/>
        <item x="1885"/>
        <item x="1268"/>
        <item x="139"/>
        <item x="148"/>
        <item x="1855"/>
        <item x="1732"/>
        <item x="1926"/>
        <item x="1387"/>
        <item x="1111"/>
        <item x="984"/>
        <item x="1386"/>
        <item x="1382"/>
        <item x="1554"/>
        <item x="39"/>
        <item x="366"/>
        <item x="1529"/>
        <item x="1392"/>
        <item x="673"/>
        <item x="1336"/>
        <item x="198"/>
        <item x="650"/>
        <item x="134"/>
        <item x="590"/>
        <item x="491"/>
        <item x="987"/>
        <item x="1009"/>
        <item x="63"/>
        <item x="1605"/>
        <item x="1865"/>
        <item x="1552"/>
        <item x="676"/>
        <item x="992"/>
        <item x="1069"/>
        <item x="1106"/>
        <item x="1840"/>
        <item x="8"/>
        <item x="1291"/>
        <item x="743"/>
        <item x="764"/>
        <item x="1195"/>
        <item x="677"/>
        <item x="643"/>
        <item x="937"/>
        <item x="1139"/>
        <item x="609"/>
        <item x="1935"/>
        <item x="967"/>
        <item x="160"/>
        <item x="1397"/>
        <item x="1160"/>
        <item x="1563"/>
        <item x="1779"/>
        <item x="911"/>
        <item x="636"/>
        <item x="108"/>
        <item x="26"/>
        <item x="1614"/>
        <item x="1939"/>
        <item x="575"/>
        <item x="1215"/>
        <item x="289"/>
        <item x="385"/>
        <item x="562"/>
        <item x="1535"/>
        <item x="1508"/>
        <item x="496"/>
        <item x="672"/>
        <item x="143"/>
        <item x="404"/>
        <item x="652"/>
        <item x="445"/>
        <item x="1493"/>
        <item x="1473"/>
        <item x="1365"/>
        <item x="429"/>
        <item x="1344"/>
        <item x="1045"/>
        <item x="344"/>
        <item x="1676"/>
        <item x="1230"/>
        <item x="482"/>
        <item x="308"/>
        <item x="1410"/>
        <item x="839"/>
        <item x="73"/>
        <item x="682"/>
        <item x="1687"/>
        <item x="38"/>
        <item x="1626"/>
        <item x="1880"/>
        <item x="1478"/>
        <item x="14"/>
        <item x="1766"/>
        <item x="173"/>
        <item x="193"/>
        <item x="1338"/>
        <item x="1842"/>
        <item x="1271"/>
        <item x="115"/>
        <item x="1756"/>
        <item x="1549"/>
        <item x="1699"/>
        <item x="1149"/>
        <item x="1633"/>
        <item x="1194"/>
        <item x="805"/>
        <item x="1469"/>
        <item x="74"/>
        <item x="1822"/>
        <item x="646"/>
        <item x="659"/>
        <item x="1608"/>
        <item x="637"/>
        <item x="417"/>
        <item x="1825"/>
        <item x="1383"/>
        <item x="1990"/>
        <item x="1778"/>
        <item x="1596"/>
        <item x="931"/>
        <item x="480"/>
        <item x="1772"/>
        <item x="1922"/>
        <item x="957"/>
        <item x="209"/>
        <item x="1354"/>
        <item x="1986"/>
        <item x="1550"/>
        <item x="522"/>
        <item x="124"/>
        <item x="1701"/>
        <item x="424"/>
        <item x="276"/>
        <item x="1777"/>
        <item x="35"/>
        <item x="1656"/>
        <item x="736"/>
        <item x="592"/>
        <item x="850"/>
        <item x="1654"/>
        <item x="885"/>
        <item x="1302"/>
        <item x="1969"/>
        <item x="1586"/>
        <item x="1845"/>
        <item x="695"/>
        <item x="1899"/>
        <item x="1943"/>
        <item x="936"/>
        <item x="1956"/>
        <item x="240"/>
        <item x="1921"/>
        <item x="1683"/>
        <item x="1590"/>
        <item x="876"/>
        <item x="1488"/>
        <item x="1249"/>
        <item x="884"/>
        <item x="170"/>
        <item x="647"/>
        <item x="580"/>
        <item x="1492"/>
        <item x="4"/>
        <item x="1878"/>
        <item x="597"/>
        <item x="822"/>
        <item x="1056"/>
        <item x="409"/>
        <item x="138"/>
        <item x="77"/>
        <item x="311"/>
        <item x="906"/>
        <item x="1376"/>
        <item x="1592"/>
        <item x="368"/>
        <item x="32"/>
        <item x="1634"/>
        <item x="412"/>
        <item x="382"/>
        <item x="1324"/>
        <item x="712"/>
        <item x="275"/>
        <item x="972"/>
        <item x="1887"/>
        <item x="356"/>
        <item x="1276"/>
        <item x="621"/>
        <item x="530"/>
        <item x="159"/>
        <item x="446"/>
        <item x="1266"/>
        <item x="1528"/>
        <item x="1886"/>
        <item x="1425"/>
        <item x="778"/>
        <item x="542"/>
        <item x="1260"/>
        <item x="378"/>
        <item x="847"/>
        <item x="799"/>
        <item x="1371"/>
        <item x="961"/>
        <item x="62"/>
        <item x="1213"/>
        <item x="720"/>
        <item x="1054"/>
        <item x="1474"/>
        <item x="536"/>
        <item x="1616"/>
        <item x="1893"/>
        <item x="973"/>
        <item x="1564"/>
        <item x="745"/>
        <item x="867"/>
        <item x="1108"/>
        <item x="255"/>
        <item x="615"/>
        <item x="1814"/>
        <item x="1224"/>
        <item x="286"/>
        <item x="319"/>
        <item x="419"/>
        <item x="1671"/>
        <item x="826"/>
        <item x="95"/>
        <item x="956"/>
        <item x="468"/>
        <item x="369"/>
        <item x="1233"/>
        <item x="607"/>
        <item x="1085"/>
        <item x="1875"/>
        <item x="1313"/>
        <item x="1342"/>
        <item x="1419"/>
        <item x="246"/>
        <item x="343"/>
        <item x="195"/>
        <item x="1453"/>
        <item x="1848"/>
        <item x="357"/>
        <item x="734"/>
        <item x="912"/>
        <item x="854"/>
        <item x="376"/>
        <item x="1081"/>
        <item x="210"/>
        <item x="1800"/>
        <item x="1931"/>
        <item x="1144"/>
        <item x="537"/>
        <item x="1169"/>
        <item x="133"/>
        <item x="1628"/>
        <item x="1298"/>
        <item x="264"/>
        <item x="895"/>
        <item x="125"/>
        <item x="763"/>
        <item x="213"/>
        <item x="1500"/>
        <item x="750"/>
        <item x="786"/>
        <item x="82"/>
        <item x="970"/>
        <item x="1005"/>
        <item x="843"/>
        <item x="1587"/>
        <item x="64"/>
        <item x="1007"/>
        <item x="1870"/>
        <item x="1435"/>
        <item x="1154"/>
        <item x="1760"/>
        <item x="1685"/>
        <item x="1280"/>
        <item x="70"/>
        <item x="451"/>
        <item x="1011"/>
        <item x="1331"/>
        <item x="1651"/>
        <item x="804"/>
        <item x="1255"/>
        <item x="166"/>
        <item x="300"/>
        <item x="1679"/>
        <item x="416"/>
        <item x="1702"/>
        <item x="1597"/>
        <item x="1440"/>
        <item x="1114"/>
        <item x="1129"/>
        <item x="1431"/>
        <item x="988"/>
        <item x="783"/>
        <item x="1790"/>
        <item x="613"/>
        <item x="490"/>
        <item x="768"/>
        <item x="1672"/>
        <item x="641"/>
        <item x="1441"/>
        <item x="507"/>
        <item x="1048"/>
        <item x="1876"/>
        <item x="229"/>
        <item x="493"/>
        <item x="1494"/>
        <item x="1121"/>
        <item x="942"/>
        <item x="1912"/>
        <item x="715"/>
        <item x="1824"/>
        <item x="923"/>
        <item x="230"/>
        <item x="320"/>
        <item x="1245"/>
        <item x="1181"/>
        <item x="1846"/>
        <item x="205"/>
        <item x="1566"/>
        <item x="283"/>
        <item x="925"/>
        <item x="860"/>
        <item x="52"/>
        <item x="1781"/>
        <item x="1109"/>
        <item x="1362"/>
        <item x="1308"/>
        <item x="531"/>
        <item x="611"/>
        <item x="1838"/>
        <item x="533"/>
        <item x="831"/>
        <item x="1660"/>
        <item x="1584"/>
        <item x="1416"/>
        <item x="508"/>
        <item x="1377"/>
        <item x="1682"/>
        <item x="986"/>
        <item x="1919"/>
        <item x="1339"/>
        <item x="877"/>
        <item x="625"/>
        <item x="1360"/>
        <item x="251"/>
        <item x="1359"/>
        <item x="1171"/>
        <item x="24"/>
        <item x="207"/>
        <item x="1631"/>
        <item x="1805"/>
        <item x="1655"/>
        <item x="926"/>
        <item x="1456"/>
        <item x="1915"/>
        <item x="823"/>
        <item x="439"/>
        <item x="1520"/>
        <item x="540"/>
        <item x="1175"/>
        <item x="547"/>
        <item x="1137"/>
        <item x="337"/>
        <item x="454"/>
        <item x="1238"/>
        <item x="1168"/>
        <item x="30"/>
        <item x="1090"/>
        <item x="1426"/>
        <item x="1965"/>
        <item x="447"/>
        <item x="1461"/>
        <item x="15"/>
        <item x="1480"/>
        <item x="1151"/>
        <item x="466"/>
        <item x="1402"/>
        <item x="1982"/>
        <item x="1971"/>
        <item x="918"/>
        <item x="140"/>
        <item x="1947"/>
        <item x="568"/>
        <item x="1686"/>
        <item x="928"/>
        <item x="772"/>
        <item x="1167"/>
        <item x="1381"/>
        <item x="1627"/>
        <item x="1153"/>
        <item x="1038"/>
        <item x="1162"/>
        <item x="1928"/>
        <item x="54"/>
        <item x="272"/>
        <item x="105"/>
        <item x="164"/>
        <item x="995"/>
        <item x="801"/>
        <item x="775"/>
        <item x="578"/>
        <item x="23"/>
        <item x="1573"/>
        <item x="555"/>
        <item x="470"/>
        <item x="1789"/>
        <item x="1107"/>
        <item x="1680"/>
        <item x="1711"/>
        <item x="305"/>
        <item x="1506"/>
        <item x="123"/>
        <item x="1239"/>
        <item x="1179"/>
        <item x="69"/>
        <item x="302"/>
        <item x="334"/>
        <item x="287"/>
        <item x="1210"/>
        <item x="1906"/>
        <item x="186"/>
        <item x="852"/>
        <item x="93"/>
        <item x="1427"/>
        <item x="83"/>
        <item x="92"/>
        <item x="1796"/>
        <item x="1925"/>
        <item x="985"/>
        <item x="735"/>
        <item x="1576"/>
        <item x="1720"/>
        <item x="395"/>
        <item x="760"/>
        <item x="167"/>
        <item x="1753"/>
        <item x="902"/>
        <item x="962"/>
        <item x="1951"/>
        <item x="1093"/>
        <item x="120"/>
        <item x="1797"/>
        <item x="694"/>
        <item x="168"/>
        <item x="443"/>
        <item x="208"/>
        <item x="1948"/>
        <item x="1358"/>
        <item x="1442"/>
        <item x="1013"/>
        <item x="684"/>
        <item x="203"/>
        <item x="1177"/>
        <item x="975"/>
        <item x="1026"/>
        <item x="259"/>
        <item x="1398"/>
        <item x="377"/>
        <item x="693"/>
        <item x="172"/>
        <item x="1116"/>
        <item x="1621"/>
        <item x="1479"/>
        <item x="21"/>
        <item x="43"/>
        <item x="1650"/>
        <item x="1274"/>
        <item x="1236"/>
        <item x="1714"/>
        <item x="111"/>
        <item x="848"/>
        <item x="1884"/>
        <item x="998"/>
        <item x="1569"/>
        <item x="1879"/>
        <item x="218"/>
        <item x="819"/>
        <item x="1115"/>
        <item x="265"/>
        <item x="1341"/>
        <item x="1113"/>
        <item x="1476"/>
        <item x="1423"/>
        <item x="780"/>
        <item x="863"/>
        <item x="80"/>
        <item x="435"/>
        <item x="945"/>
        <item x="1199"/>
        <item x="1405"/>
        <item x="135"/>
        <item x="452"/>
        <item x="1378"/>
        <item x="1588"/>
        <item x="638"/>
        <item x="238"/>
        <item x="379"/>
        <item x="711"/>
        <item x="631"/>
        <item x="432"/>
        <item x="1304"/>
        <item x="660"/>
        <item x="76"/>
        <item x="1235"/>
        <item x="1712"/>
        <item x="1072"/>
        <item x="402"/>
        <item x="1033"/>
        <item x="236"/>
        <item x="965"/>
        <item x="250"/>
        <item x="332"/>
        <item x="315"/>
        <item x="9"/>
        <item x="1130"/>
        <item x="281"/>
        <item x="1793"/>
        <item x="1408"/>
        <item x="463"/>
        <item x="601"/>
        <item x="1713"/>
        <item x="201"/>
        <item x="1646"/>
        <item x="1688"/>
        <item x="1784"/>
        <item x="630"/>
        <item x="453"/>
        <item x="1619"/>
        <item x="1668"/>
        <item x="964"/>
        <item x="131"/>
        <item x="1867"/>
        <item x="1309"/>
        <item x="809"/>
        <item x="1126"/>
        <item x="162"/>
        <item x="122"/>
        <item x="714"/>
        <item x="1188"/>
        <item x="204"/>
        <item x="1420"/>
        <item x="1214"/>
        <item x="790"/>
        <item x="438"/>
        <item x="1987"/>
        <item x="791"/>
        <item x="688"/>
        <item x="130"/>
        <item x="1735"/>
        <item x="716"/>
        <item x="196"/>
        <item x="1020"/>
        <item x="927"/>
        <item x="1609"/>
        <item x="434"/>
        <item x="1764"/>
        <item x="239"/>
        <item x="586"/>
        <item x="1511"/>
        <item x="686"/>
        <item x="1335"/>
        <item x="48"/>
        <item x="1369"/>
        <item x="1670"/>
        <item x="1662"/>
        <item x="1819"/>
        <item x="19"/>
        <item x="472"/>
        <item x="620"/>
        <item x="1462"/>
        <item x="501"/>
        <item x="560"/>
        <item x="797"/>
        <item x="494"/>
        <item x="729"/>
        <item x="856"/>
        <item x="1677"/>
        <item x="1040"/>
        <item x="1514"/>
        <item x="1445"/>
        <item x="1854"/>
        <item x="1077"/>
        <item x="748"/>
        <item x="882"/>
        <item x="67"/>
        <item x="1966"/>
        <item x="511"/>
        <item x="653"/>
        <item x="1477"/>
        <item x="1958"/>
        <item x="223"/>
        <item x="1002"/>
        <item x="364"/>
        <item x="1859"/>
        <item x="263"/>
        <item x="807"/>
        <item x="1706"/>
        <item x="389"/>
        <item x="226"/>
        <item x="127"/>
        <item x="666"/>
        <item x="1450"/>
        <item x="1264"/>
        <item x="1259"/>
        <item x="258"/>
        <item x="1289"/>
        <item x="473"/>
        <item x="708"/>
        <item x="1407"/>
        <item x="909"/>
        <item x="1767"/>
        <item x="571"/>
        <item x="506"/>
        <item x="1372"/>
        <item x="798"/>
        <item x="828"/>
        <item x="1138"/>
        <item x="614"/>
        <item x="1163"/>
        <item x="853"/>
        <item x="1417"/>
        <item x="1118"/>
        <item x="386"/>
        <item x="521"/>
        <item x="781"/>
        <item x="467"/>
        <item x="920"/>
        <item x="1834"/>
        <item x="374"/>
        <item x="565"/>
        <item x="623"/>
        <item x="1429"/>
        <item x="433"/>
        <item x="699"/>
        <item x="1648"/>
        <item x="899"/>
        <item x="1254"/>
        <item x="1898"/>
        <item x="618"/>
        <item x="431"/>
        <item x="55"/>
        <item x="1241"/>
        <item x="444"/>
        <item x="1204"/>
        <item x="1092"/>
        <item x="1182"/>
        <item x="1003"/>
        <item x="1771"/>
        <item x="221"/>
        <item x="1585"/>
        <item x="104"/>
        <item x="119"/>
        <item x="391"/>
        <item x="755"/>
        <item x="1811"/>
        <item x="1557"/>
        <item x="1891"/>
        <item x="1851"/>
        <item x="387"/>
        <item x="56"/>
        <item x="215"/>
        <item x="1831"/>
        <item x="1920"/>
        <item x="687"/>
        <item x="1809"/>
        <item x="1678"/>
        <item x="1533"/>
        <item x="796"/>
        <item x="1293"/>
        <item x="910"/>
        <item x="176"/>
        <item x="44"/>
        <item x="1439"/>
        <item x="107"/>
        <item x="87"/>
        <item x="1036"/>
        <item x="1043"/>
        <item t="default"/>
      </items>
    </pivotField>
    <pivotField numFmtId="47" showAll="0"/>
    <pivotField showAll="0"/>
    <pivotField axis="axisRow" showAll="0">
      <items count="5">
        <item x="2"/>
        <item x="3"/>
        <item x="1"/>
        <item x="0"/>
        <item t="default"/>
      </items>
    </pivotField>
    <pivotField showAll="0">
      <items count="1794">
        <item x="1323"/>
        <item x="561"/>
        <item x="1108"/>
        <item x="1324"/>
        <item x="947"/>
        <item x="621"/>
        <item x="386"/>
        <item x="762"/>
        <item x="155"/>
        <item x="1462"/>
        <item x="81"/>
        <item x="1415"/>
        <item x="1104"/>
        <item x="324"/>
        <item x="1226"/>
        <item x="50"/>
        <item x="363"/>
        <item x="21"/>
        <item x="1669"/>
        <item x="1413"/>
        <item x="1747"/>
        <item x="124"/>
        <item x="1475"/>
        <item x="1720"/>
        <item x="502"/>
        <item x="823"/>
        <item x="442"/>
        <item x="885"/>
        <item x="1626"/>
        <item x="1216"/>
        <item x="568"/>
        <item x="1688"/>
        <item x="115"/>
        <item x="845"/>
        <item x="765"/>
        <item x="639"/>
        <item x="927"/>
        <item x="208"/>
        <item x="821"/>
        <item x="116"/>
        <item x="789"/>
        <item x="1021"/>
        <item x="791"/>
        <item x="748"/>
        <item x="1168"/>
        <item x="472"/>
        <item x="804"/>
        <item x="1451"/>
        <item x="945"/>
        <item x="455"/>
        <item x="1662"/>
        <item x="1452"/>
        <item x="330"/>
        <item x="751"/>
        <item x="235"/>
        <item x="1739"/>
        <item x="951"/>
        <item x="151"/>
        <item x="850"/>
        <item x="1461"/>
        <item x="313"/>
        <item x="753"/>
        <item x="1655"/>
        <item x="1009"/>
        <item x="1186"/>
        <item x="1006"/>
        <item x="1757"/>
        <item x="617"/>
        <item x="949"/>
        <item x="1745"/>
        <item x="1761"/>
        <item x="133"/>
        <item x="1409"/>
        <item x="1537"/>
        <item x="418"/>
        <item x="893"/>
        <item x="1635"/>
        <item x="102"/>
        <item x="630"/>
        <item x="1725"/>
        <item x="579"/>
        <item x="705"/>
        <item x="1458"/>
        <item x="1163"/>
        <item x="629"/>
        <item x="210"/>
        <item x="1515"/>
        <item x="1561"/>
        <item x="1051"/>
        <item x="745"/>
        <item x="978"/>
        <item x="1439"/>
        <item x="18"/>
        <item x="797"/>
        <item x="1206"/>
        <item x="605"/>
        <item x="1214"/>
        <item x="1730"/>
        <item x="91"/>
        <item x="1143"/>
        <item x="222"/>
        <item x="1035"/>
        <item x="728"/>
        <item x="221"/>
        <item x="883"/>
        <item x="122"/>
        <item x="293"/>
        <item x="1282"/>
        <item x="1760"/>
        <item x="1772"/>
        <item x="1320"/>
        <item x="1559"/>
        <item x="699"/>
        <item x="998"/>
        <item x="1770"/>
        <item x="774"/>
        <item x="538"/>
        <item x="1627"/>
        <item x="136"/>
        <item x="1370"/>
        <item x="416"/>
        <item x="375"/>
        <item x="1110"/>
        <item x="1244"/>
        <item x="541"/>
        <item x="564"/>
        <item x="1307"/>
        <item x="1065"/>
        <item x="655"/>
        <item x="1053"/>
        <item x="973"/>
        <item x="1205"/>
        <item x="587"/>
        <item x="1442"/>
        <item x="83"/>
        <item x="1615"/>
        <item x="1430"/>
        <item x="870"/>
        <item x="343"/>
        <item x="663"/>
        <item x="1184"/>
        <item x="531"/>
        <item x="498"/>
        <item x="490"/>
        <item x="436"/>
        <item x="1288"/>
        <item x="969"/>
        <item x="1695"/>
        <item x="694"/>
        <item x="806"/>
        <item x="1028"/>
        <item x="1530"/>
        <item x="1180"/>
        <item x="792"/>
        <item x="1494"/>
        <item x="1338"/>
        <item x="332"/>
        <item x="1667"/>
        <item x="979"/>
        <item x="1060"/>
        <item x="406"/>
        <item x="118"/>
        <item x="584"/>
        <item x="1464"/>
        <item x="484"/>
        <item x="308"/>
        <item x="359"/>
        <item x="288"/>
        <item x="167"/>
        <item x="992"/>
        <item x="1369"/>
        <item x="732"/>
        <item x="382"/>
        <item x="1435"/>
        <item x="1538"/>
        <item x="608"/>
        <item x="1287"/>
        <item x="1048"/>
        <item x="431"/>
        <item x="57"/>
        <item x="1340"/>
        <item x="1749"/>
        <item x="1059"/>
        <item x="1162"/>
        <item x="1569"/>
        <item x="89"/>
        <item x="1136"/>
        <item x="1642"/>
        <item x="109"/>
        <item x="1001"/>
        <item x="982"/>
        <item x="1325"/>
        <item x="1109"/>
        <item x="393"/>
        <item x="317"/>
        <item x="1120"/>
        <item x="1733"/>
        <item x="244"/>
        <item x="824"/>
        <item x="486"/>
        <item x="1248"/>
        <item x="837"/>
        <item x="304"/>
        <item x="394"/>
        <item x="684"/>
        <item x="223"/>
        <item x="1045"/>
        <item x="1281"/>
        <item x="1581"/>
        <item x="553"/>
        <item x="290"/>
        <item x="712"/>
        <item x="149"/>
        <item x="398"/>
        <item x="204"/>
        <item x="443"/>
        <item x="153"/>
        <item x="889"/>
        <item x="760"/>
        <item x="173"/>
        <item x="98"/>
        <item x="137"/>
        <item x="1388"/>
        <item x="1496"/>
        <item x="1322"/>
        <item x="426"/>
        <item x="904"/>
        <item x="1149"/>
        <item x="807"/>
        <item x="826"/>
        <item x="602"/>
        <item x="282"/>
        <item x="1418"/>
        <item x="1140"/>
        <item x="1358"/>
        <item x="297"/>
        <item x="1251"/>
        <item x="182"/>
        <item x="467"/>
        <item x="1748"/>
        <item x="891"/>
        <item x="191"/>
        <item x="82"/>
        <item x="1178"/>
        <item x="401"/>
        <item x="412"/>
        <item x="734"/>
        <item x="1694"/>
        <item x="215"/>
        <item x="1018"/>
        <item x="1721"/>
        <item x="1431"/>
        <item x="150"/>
        <item x="1682"/>
        <item x="1589"/>
        <item x="1634"/>
        <item x="217"/>
        <item x="985"/>
        <item x="1308"/>
        <item x="1374"/>
        <item x="1257"/>
        <item x="1483"/>
        <item x="1777"/>
        <item x="1587"/>
        <item x="517"/>
        <item x="866"/>
        <item x="505"/>
        <item x="1005"/>
        <item x="661"/>
        <item x="1118"/>
        <item x="831"/>
        <item x="1780"/>
        <item x="1604"/>
        <item x="1111"/>
        <item x="1705"/>
        <item x="1476"/>
        <item x="627"/>
        <item x="880"/>
        <item x="1459"/>
        <item x="620"/>
        <item x="51"/>
        <item x="1270"/>
        <item x="838"/>
        <item x="1588"/>
        <item x="1384"/>
        <item x="110"/>
        <item x="478"/>
        <item x="1501"/>
        <item x="372"/>
        <item x="640"/>
        <item x="1568"/>
        <item x="197"/>
        <item x="107"/>
        <item x="854"/>
        <item x="909"/>
        <item x="1278"/>
        <item x="1222"/>
        <item x="169"/>
        <item x="1148"/>
        <item x="456"/>
        <item x="726"/>
        <item x="6"/>
        <item x="216"/>
        <item x="1295"/>
        <item x="1392"/>
        <item x="662"/>
        <item x="840"/>
        <item x="348"/>
        <item x="1175"/>
        <item x="1728"/>
        <item x="58"/>
        <item x="600"/>
        <item x="367"/>
        <item x="914"/>
        <item x="292"/>
        <item x="749"/>
        <item x="1522"/>
        <item x="590"/>
        <item x="1209"/>
        <item x="140"/>
        <item x="1314"/>
        <item x="900"/>
        <item x="1235"/>
        <item x="106"/>
        <item x="1566"/>
        <item x="1189"/>
        <item x="786"/>
        <item x="1593"/>
        <item x="135"/>
        <item x="1078"/>
        <item x="62"/>
        <item x="1648"/>
        <item x="27"/>
        <item x="1555"/>
        <item x="350"/>
        <item x="441"/>
        <item x="262"/>
        <item x="434"/>
        <item x="991"/>
        <item x="576"/>
        <item x="337"/>
        <item x="1261"/>
        <item x="1062"/>
        <item x="1092"/>
        <item x="1755"/>
        <item x="1164"/>
        <item x="429"/>
        <item x="37"/>
        <item x="929"/>
        <item x="1013"/>
        <item x="60"/>
        <item x="849"/>
        <item x="556"/>
        <item x="76"/>
        <item x="1193"/>
        <item x="770"/>
        <item x="1345"/>
        <item x="79"/>
        <item x="427"/>
        <item x="659"/>
        <item x="687"/>
        <item x="1329"/>
        <item x="816"/>
        <item x="390"/>
        <item x="795"/>
        <item x="667"/>
        <item x="899"/>
        <item x="438"/>
        <item x="1574"/>
        <item x="1218"/>
        <item x="519"/>
        <item x="696"/>
        <item x="557"/>
        <item x="1403"/>
        <item x="45"/>
        <item x="1061"/>
        <item x="892"/>
        <item x="163"/>
        <item x="213"/>
        <item x="582"/>
        <item x="315"/>
        <item x="284"/>
        <item x="1160"/>
        <item x="128"/>
        <item x="1090"/>
        <item x="764"/>
        <item x="1677"/>
        <item x="1022"/>
        <item x="664"/>
        <item x="1098"/>
        <item x="344"/>
        <item x="598"/>
        <item x="377"/>
        <item x="1202"/>
        <item x="1758"/>
        <item x="120"/>
        <item x="1155"/>
        <item x="720"/>
        <item x="75"/>
        <item x="665"/>
        <item x="1703"/>
        <item x="463"/>
        <item x="1029"/>
        <item x="1446"/>
        <item x="801"/>
        <item x="902"/>
        <item x="300"/>
        <item x="1068"/>
        <item x="8"/>
        <item x="1267"/>
        <item x="234"/>
        <item x="0"/>
        <item x="763"/>
        <item x="468"/>
        <item x="1685"/>
        <item x="366"/>
        <item x="1763"/>
        <item x="700"/>
        <item x="1630"/>
        <item x="740"/>
        <item x="1411"/>
        <item x="1599"/>
        <item x="974"/>
        <item x="641"/>
        <item x="433"/>
        <item x="768"/>
        <item x="1273"/>
        <item x="1693"/>
        <item x="1263"/>
        <item x="1584"/>
        <item x="1676"/>
        <item x="1311"/>
        <item x="1213"/>
        <item x="778"/>
        <item x="657"/>
        <item x="1785"/>
        <item x="1133"/>
        <item x="1738"/>
        <item x="1088"/>
        <item x="1367"/>
        <item x="1089"/>
        <item x="1389"/>
        <item x="1617"/>
        <item x="550"/>
        <item x="1582"/>
        <item x="1400"/>
        <item x="1393"/>
        <item x="1116"/>
        <item x="1512"/>
        <item x="623"/>
        <item x="1112"/>
        <item x="1660"/>
        <item x="1147"/>
        <item x="185"/>
        <item x="1469"/>
        <item x="1351"/>
        <item x="1594"/>
        <item x="1788"/>
        <item x="263"/>
        <item x="1448"/>
        <item x="4"/>
        <item x="1714"/>
        <item x="913"/>
        <item x="224"/>
        <item x="638"/>
        <item x="995"/>
        <item x="200"/>
        <item x="13"/>
        <item x="34"/>
        <item x="508"/>
        <item x="1010"/>
        <item x="254"/>
        <item x="1697"/>
        <item x="1210"/>
        <item x="879"/>
        <item x="862"/>
        <item x="643"/>
        <item x="1084"/>
        <item x="943"/>
        <item x="741"/>
        <item x="1414"/>
        <item x="1541"/>
        <item x="334"/>
        <item x="1516"/>
        <item x="1233"/>
        <item x="1390"/>
        <item x="1114"/>
        <item x="514"/>
        <item x="1310"/>
        <item x="1680"/>
        <item x="1067"/>
        <item x="402"/>
        <item x="1158"/>
        <item x="829"/>
        <item x="1207"/>
        <item x="1406"/>
        <item x="912"/>
        <item x="1586"/>
        <item x="7"/>
        <item x="842"/>
        <item x="975"/>
        <item x="1254"/>
        <item x="1646"/>
        <item x="273"/>
        <item x="1330"/>
        <item x="1686"/>
        <item x="652"/>
        <item x="1434"/>
        <item x="238"/>
        <item x="1756"/>
        <item x="1408"/>
        <item x="1253"/>
        <item x="1382"/>
        <item x="1339"/>
        <item x="586"/>
        <item x="171"/>
        <item x="1578"/>
        <item x="528"/>
        <item x="154"/>
        <item x="1376"/>
        <item x="1554"/>
        <item x="1195"/>
        <item x="1786"/>
        <item x="1474"/>
        <item x="683"/>
        <item x="685"/>
        <item x="790"/>
        <item x="647"/>
        <item x="1171"/>
        <item x="1050"/>
        <item x="800"/>
        <item x="1673"/>
        <item x="1321"/>
        <item x="1156"/>
        <item x="742"/>
        <item x="1057"/>
        <item x="500"/>
        <item x="1647"/>
        <item x="955"/>
        <item x="578"/>
        <item x="1360"/>
        <item x="780"/>
        <item x="92"/>
        <item x="1580"/>
        <item x="477"/>
        <item x="836"/>
        <item x="571"/>
        <item x="833"/>
        <item x="1318"/>
        <item x="80"/>
        <item x="818"/>
        <item x="1142"/>
        <item x="851"/>
        <item x="1505"/>
        <item x="1691"/>
        <item x="805"/>
        <item x="1573"/>
        <item x="103"/>
        <item x="1650"/>
        <item x="189"/>
        <item x="1402"/>
        <item x="658"/>
        <item x="462"/>
        <item x="1356"/>
        <item x="357"/>
        <item x="1546"/>
        <item x="1015"/>
        <item x="1665"/>
        <item x="793"/>
        <item x="706"/>
        <item x="544"/>
        <item x="1095"/>
        <item x="1674"/>
        <item x="950"/>
        <item x="237"/>
        <item x="1187"/>
        <item x="1293"/>
        <item x="1426"/>
        <item x="1539"/>
        <item x="841"/>
        <item x="432"/>
        <item x="1337"/>
        <item x="1066"/>
        <item x="347"/>
        <item x="1784"/>
        <item x="465"/>
        <item x="787"/>
        <item x="1628"/>
        <item x="1049"/>
        <item x="1344"/>
        <item x="459"/>
        <item x="32"/>
        <item x="1779"/>
        <item x="487"/>
        <item x="1002"/>
        <item x="1012"/>
        <item x="422"/>
        <item x="1609"/>
        <item x="592"/>
        <item x="474"/>
        <item x="1169"/>
        <item x="1008"/>
        <item x="869"/>
        <item x="482"/>
        <item x="87"/>
        <item x="470"/>
        <item x="613"/>
        <item x="923"/>
        <item x="1453"/>
        <item x="1074"/>
        <item x="370"/>
        <item x="822"/>
        <item x="563"/>
        <item x="1271"/>
        <item x="1729"/>
        <item x="536"/>
        <item x="953"/>
        <item x="198"/>
        <item x="1204"/>
        <item x="100"/>
        <item x="1117"/>
        <item x="679"/>
        <item x="524"/>
        <item x="388"/>
        <item x="1775"/>
        <item x="808"/>
        <item x="49"/>
        <item x="1056"/>
        <item x="269"/>
        <item x="637"/>
        <item x="1372"/>
        <item x="506"/>
        <item x="1752"/>
        <item x="369"/>
        <item x="68"/>
        <item x="1170"/>
        <item x="139"/>
        <item x="1179"/>
        <item x="307"/>
        <item x="1192"/>
        <item x="860"/>
        <item x="674"/>
        <item x="1365"/>
        <item x="1264"/>
        <item x="1221"/>
        <item x="489"/>
        <item x="1086"/>
        <item x="1359"/>
        <item x="385"/>
        <item x="446"/>
        <item x="399"/>
        <item x="1037"/>
        <item x="743"/>
        <item x="1544"/>
        <item x="595"/>
        <item x="1291"/>
        <item x="1385"/>
        <item x="1778"/>
        <item x="1349"/>
        <item x="656"/>
        <item x="72"/>
        <item x="877"/>
        <item x="1211"/>
        <item x="1083"/>
        <item x="1346"/>
        <item x="1774"/>
        <item x="895"/>
        <item x="99"/>
        <item x="635"/>
        <item x="1510"/>
        <item x="672"/>
        <item x="1227"/>
        <item x="1085"/>
        <item x="1607"/>
        <item x="1071"/>
        <item x="552"/>
        <item x="1395"/>
        <item x="419"/>
        <item x="1492"/>
        <item x="701"/>
        <item x="1782"/>
        <item x="1380"/>
        <item x="812"/>
        <item x="686"/>
        <item x="1362"/>
        <item x="614"/>
        <item x="126"/>
        <item x="407"/>
        <item x="1651"/>
        <item x="448"/>
        <item x="997"/>
        <item x="906"/>
        <item x="1286"/>
        <item x="311"/>
        <item x="1319"/>
        <item x="650"/>
        <item x="756"/>
        <item x="1532"/>
        <item x="1456"/>
        <item x="331"/>
        <item x="207"/>
        <item x="522"/>
        <item x="588"/>
        <item x="1447"/>
        <item x="1511"/>
        <item x="1391"/>
        <item x="1781"/>
        <item x="183"/>
        <item x="1176"/>
        <item x="425"/>
        <item x="86"/>
        <item x="1100"/>
        <item x="1493"/>
        <item x="1549"/>
        <item x="785"/>
        <item x="534"/>
        <item x="279"/>
        <item x="1614"/>
        <item x="1731"/>
        <item x="451"/>
        <item x="1659"/>
        <item x="599"/>
        <item x="1255"/>
        <item x="276"/>
        <item x="65"/>
        <item x="964"/>
        <item x="55"/>
        <item x="358"/>
        <item x="141"/>
        <item x="636"/>
        <item x="1436"/>
        <item x="19"/>
        <item x="457"/>
        <item x="713"/>
        <item x="844"/>
        <item x="1489"/>
        <item x="1412"/>
        <item x="569"/>
        <item x="940"/>
        <item x="856"/>
        <item x="852"/>
        <item x="1583"/>
        <item x="503"/>
        <item x="961"/>
        <item x="547"/>
        <item x="1231"/>
        <item x="1347"/>
        <item x="494"/>
        <item x="36"/>
        <item x="937"/>
        <item x="24"/>
        <item x="1683"/>
        <item x="1304"/>
        <item x="201"/>
        <item x="565"/>
        <item x="1792"/>
        <item x="1467"/>
        <item x="1765"/>
        <item x="855"/>
        <item x="886"/>
        <item x="984"/>
        <item x="1723"/>
        <item x="917"/>
        <item x="815"/>
        <item x="1276"/>
        <item x="1375"/>
        <item x="735"/>
        <item x="1605"/>
        <item x="710"/>
        <item x="274"/>
        <item x="230"/>
        <item x="1196"/>
        <item x="101"/>
        <item x="328"/>
        <item x="1520"/>
        <item x="1557"/>
        <item x="203"/>
        <item x="932"/>
        <item x="1657"/>
        <item x="302"/>
        <item x="1220"/>
        <item x="199"/>
        <item x="1649"/>
        <item x="607"/>
        <item x="1197"/>
        <item x="1131"/>
        <item x="1285"/>
        <item x="744"/>
        <item x="1025"/>
        <item x="766"/>
        <item x="1317"/>
        <item x="1684"/>
        <item x="967"/>
        <item x="981"/>
        <item x="1429"/>
        <item x="941"/>
        <item x="782"/>
        <item x="1224"/>
        <item x="1488"/>
        <item x="132"/>
        <item x="1443"/>
        <item x="731"/>
        <item x="1428"/>
        <item x="1366"/>
        <item x="1616"/>
        <item x="1437"/>
        <item x="1423"/>
        <item x="129"/>
        <item x="265"/>
        <item x="504"/>
        <item x="1237"/>
        <item x="1199"/>
        <item x="355"/>
        <item x="94"/>
        <item x="1558"/>
        <item x="645"/>
        <item x="511"/>
        <item x="583"/>
        <item x="1309"/>
        <item x="1701"/>
        <item x="828"/>
        <item x="989"/>
        <item x="1495"/>
        <item x="813"/>
        <item x="131"/>
        <item x="1521"/>
        <item x="594"/>
        <item x="570"/>
        <item x="814"/>
        <item x="971"/>
        <item x="918"/>
        <item x="403"/>
        <item x="874"/>
        <item x="1553"/>
        <item x="1139"/>
        <item x="278"/>
        <item x="924"/>
        <item x="1212"/>
        <item x="1157"/>
        <item x="1023"/>
        <item x="1165"/>
        <item x="911"/>
        <item x="1399"/>
        <item x="881"/>
        <item x="525"/>
        <item x="164"/>
        <item x="1082"/>
        <item x="9"/>
        <item x="573"/>
        <item x="1633"/>
        <item x="1610"/>
        <item x="539"/>
        <item x="280"/>
        <item x="859"/>
        <item x="990"/>
        <item x="405"/>
        <item x="527"/>
        <item x="729"/>
        <item x="277"/>
        <item x="1732"/>
        <item x="719"/>
        <item x="1173"/>
        <item x="480"/>
        <item x="1750"/>
        <item x="316"/>
        <item x="479"/>
        <item x="722"/>
        <item x="968"/>
        <item x="660"/>
        <item x="1299"/>
        <item x="1371"/>
        <item x="1115"/>
        <item x="413"/>
        <item x="1294"/>
        <item x="1381"/>
        <item x="85"/>
        <item x="35"/>
        <item x="1301"/>
        <item x="1531"/>
        <item x="409"/>
        <item x="1038"/>
        <item x="1704"/>
        <item x="247"/>
        <item x="1727"/>
        <item x="1753"/>
        <item x="1455"/>
        <item x="691"/>
        <item x="1064"/>
        <item x="1542"/>
        <item x="678"/>
        <item x="1312"/>
        <item x="12"/>
        <item x="993"/>
        <item x="675"/>
        <item x="773"/>
        <item x="548"/>
        <item x="1268"/>
        <item x="1471"/>
        <item x="28"/>
        <item x="381"/>
        <item x="1652"/>
        <item x="1640"/>
        <item x="232"/>
        <item x="196"/>
        <item x="962"/>
        <item x="176"/>
        <item x="460"/>
        <item x="810"/>
        <item x="958"/>
        <item x="1"/>
        <item x="188"/>
        <item x="896"/>
        <item x="516"/>
        <item x="252"/>
        <item x="574"/>
        <item x="321"/>
        <item x="677"/>
        <item x="466"/>
        <item x="963"/>
        <item x="1477"/>
        <item x="47"/>
        <item x="1079"/>
        <item x="946"/>
        <item x="333"/>
        <item x="389"/>
        <item x="919"/>
        <item x="523"/>
        <item x="597"/>
        <item x="54"/>
        <item x="1331"/>
        <item x="134"/>
        <item x="747"/>
        <item x="1613"/>
        <item x="187"/>
        <item x="540"/>
        <item x="1106"/>
        <item x="1424"/>
        <item x="119"/>
        <item x="1653"/>
        <item x="495"/>
        <item x="603"/>
        <item x="16"/>
        <item x="33"/>
        <item x="601"/>
        <item x="835"/>
        <item x="364"/>
        <item x="1710"/>
        <item x="1208"/>
        <item x="530"/>
        <item x="1161"/>
        <item x="1548"/>
        <item x="281"/>
        <item x="1716"/>
        <item x="264"/>
        <item x="1191"/>
        <item x="130"/>
        <item x="642"/>
        <item x="298"/>
        <item x="26"/>
        <item x="1292"/>
        <item x="702"/>
        <item x="972"/>
        <item x="1484"/>
        <item x="1486"/>
        <item x="143"/>
        <item x="521"/>
        <item x="737"/>
        <item x="1099"/>
        <item x="384"/>
        <item x="1167"/>
        <item x="1789"/>
        <item x="1044"/>
        <item x="1482"/>
        <item x="1529"/>
        <item x="890"/>
        <item x="1354"/>
        <item x="1654"/>
        <item x="1444"/>
        <item x="1039"/>
        <item x="1182"/>
        <item x="1003"/>
        <item x="515"/>
        <item x="250"/>
        <item x="414"/>
        <item x="48"/>
        <item x="1333"/>
        <item x="1645"/>
        <item x="194"/>
        <item x="1478"/>
        <item x="29"/>
        <item x="339"/>
        <item x="1096"/>
        <item x="499"/>
        <item x="708"/>
        <item x="1378"/>
        <item x="562"/>
        <item x="799"/>
        <item x="736"/>
        <item x="1508"/>
        <item x="411"/>
        <item x="988"/>
        <item x="864"/>
        <item x="830"/>
        <item x="626"/>
        <item x="809"/>
        <item x="391"/>
        <item x="1404"/>
        <item x="1432"/>
        <item x="956"/>
        <item x="178"/>
        <item x="1696"/>
        <item x="146"/>
        <item x="1644"/>
        <item x="362"/>
        <item x="444"/>
        <item x="117"/>
        <item x="936"/>
        <item x="147"/>
        <item x="1421"/>
        <item x="1773"/>
        <item x="1121"/>
        <item x="1217"/>
        <item x="1591"/>
        <item x="461"/>
        <item x="1563"/>
        <item x="1487"/>
        <item x="121"/>
        <item x="1533"/>
        <item x="725"/>
        <item x="1144"/>
        <item x="724"/>
        <item x="690"/>
        <item x="930"/>
        <item x="166"/>
        <item x="769"/>
        <item x="1699"/>
        <item x="1668"/>
        <item x="160"/>
        <item x="575"/>
        <item x="1663"/>
        <item x="1105"/>
        <item x="1042"/>
        <item x="512"/>
        <item x="1181"/>
        <item x="648"/>
        <item x="1422"/>
        <item x="625"/>
        <item x="533"/>
        <item x="181"/>
        <item x="518"/>
        <item x="1151"/>
        <item x="1638"/>
        <item x="283"/>
        <item x="1692"/>
        <item x="1631"/>
        <item x="1679"/>
        <item x="1272"/>
        <item x="71"/>
        <item x="1246"/>
        <item x="404"/>
        <item x="267"/>
        <item x="168"/>
        <item x="1063"/>
        <item x="186"/>
        <item x="1154"/>
        <item x="231"/>
        <item x="926"/>
        <item x="322"/>
        <item x="1672"/>
        <item x="440"/>
        <item x="1239"/>
        <item x="567"/>
        <item x="138"/>
        <item x="175"/>
        <item x="1726"/>
        <item x="934"/>
        <item x="535"/>
        <item x="361"/>
        <item x="349"/>
        <item x="342"/>
        <item x="1567"/>
        <item x="1249"/>
        <item x="491"/>
        <item x="1790"/>
        <item x="1126"/>
        <item x="1368"/>
        <item x="368"/>
        <item x="1601"/>
        <item x="209"/>
        <item x="549"/>
        <item x="1527"/>
        <item x="1619"/>
        <item x="15"/>
        <item x="112"/>
        <item x="888"/>
        <item x="935"/>
        <item x="1719"/>
        <item x="105"/>
        <item x="3"/>
        <item x="327"/>
        <item x="952"/>
        <item x="11"/>
        <item x="1470"/>
        <item x="666"/>
        <item x="681"/>
        <item x="430"/>
        <item x="1262"/>
        <item x="1129"/>
        <item x="241"/>
        <item x="144"/>
        <item x="1769"/>
        <item x="1379"/>
        <item x="113"/>
        <item x="682"/>
        <item x="1590"/>
        <item x="646"/>
        <item x="299"/>
        <item x="1490"/>
        <item x="1623"/>
        <item x="718"/>
        <item x="671"/>
        <item x="453"/>
        <item x="1240"/>
        <item x="922"/>
        <item x="1620"/>
        <item x="939"/>
        <item x="1445"/>
        <item x="1612"/>
        <item x="1335"/>
        <item x="693"/>
        <item x="1016"/>
        <item x="589"/>
        <item x="1069"/>
        <item x="248"/>
        <item x="1043"/>
        <item x="1507"/>
        <item x="1305"/>
        <item x="1007"/>
        <item x="1357"/>
        <item x="158"/>
        <item x="999"/>
        <item x="1229"/>
        <item x="1259"/>
        <item x="46"/>
        <item x="1643"/>
        <item x="606"/>
        <item x="1119"/>
        <item x="1219"/>
        <item x="1700"/>
        <item x="884"/>
        <item x="709"/>
        <item x="938"/>
        <item x="286"/>
        <item x="1328"/>
        <item x="1055"/>
        <item x="1734"/>
        <item x="920"/>
        <item x="676"/>
        <item x="303"/>
        <item x="1528"/>
        <item x="959"/>
        <item x="428"/>
        <item x="1713"/>
        <item x="545"/>
        <item x="1622"/>
        <item x="1764"/>
        <item x="148"/>
        <item x="1597"/>
        <item x="261"/>
        <item x="22"/>
        <item x="177"/>
        <item x="1058"/>
        <item x="211"/>
        <item x="1327"/>
        <item x="1353"/>
        <item x="379"/>
        <item x="1258"/>
        <item x="214"/>
        <item x="673"/>
        <item x="1123"/>
        <item x="1290"/>
        <item x="1128"/>
        <item x="351"/>
        <item x="314"/>
        <item x="1499"/>
        <item x="365"/>
        <item x="70"/>
        <item x="1135"/>
        <item x="1550"/>
        <item x="1565"/>
        <item x="1159"/>
        <item x="1670"/>
        <item x="1296"/>
        <item x="1070"/>
        <item x="1724"/>
        <item x="688"/>
        <item x="42"/>
        <item x="1479"/>
        <item x="1134"/>
        <item x="1355"/>
        <item x="371"/>
        <item x="1394"/>
        <item x="1460"/>
        <item x="1091"/>
        <item x="1266"/>
        <item x="977"/>
        <item x="622"/>
        <item x="172"/>
        <item x="1334"/>
        <item x="624"/>
        <item x="832"/>
        <item x="325"/>
        <item x="1702"/>
        <item x="340"/>
        <item x="704"/>
        <item x="376"/>
        <item x="1190"/>
        <item x="41"/>
        <item x="1146"/>
        <item x="1717"/>
        <item x="817"/>
        <item x="159"/>
        <item x="1671"/>
        <item x="1256"/>
        <item x="1315"/>
        <item x="1606"/>
        <item x="776"/>
        <item x="596"/>
        <item x="894"/>
        <item x="319"/>
        <item x="767"/>
        <item x="865"/>
        <item x="1377"/>
        <item x="1183"/>
        <item x="1232"/>
        <item x="236"/>
        <item x="1094"/>
        <item x="669"/>
        <item x="942"/>
        <item x="157"/>
        <item x="1011"/>
        <item x="228"/>
        <item x="847"/>
        <item x="96"/>
        <item x="738"/>
        <item x="1552"/>
        <item x="1741"/>
        <item x="585"/>
        <item x="716"/>
        <item x="798"/>
        <item x="784"/>
        <item x="730"/>
        <item x="483"/>
        <item x="1556"/>
        <item x="226"/>
        <item x="910"/>
        <item x="476"/>
        <item x="246"/>
        <item x="1776"/>
        <item x="14"/>
        <item x="408"/>
        <item x="1754"/>
        <item x="454"/>
        <item x="1026"/>
        <item x="294"/>
        <item x="861"/>
        <item x="1303"/>
        <item x="253"/>
        <item x="1519"/>
        <item x="423"/>
        <item x="1027"/>
        <item x="142"/>
        <item x="1787"/>
        <item x="218"/>
        <item x="983"/>
        <item x="90"/>
        <item x="758"/>
        <item x="711"/>
        <item x="1433"/>
        <item x="1585"/>
        <item x="868"/>
        <item x="1562"/>
        <item x="680"/>
        <item x="908"/>
        <item x="1081"/>
        <item x="1678"/>
        <item x="424"/>
        <item x="1103"/>
        <item x="1297"/>
        <item x="435"/>
        <item x="1656"/>
        <item x="493"/>
        <item x="796"/>
        <item x="1675"/>
        <item x="781"/>
        <item x="616"/>
        <item x="40"/>
        <item x="380"/>
        <item x="1302"/>
        <item x="1316"/>
        <item x="1102"/>
        <item x="750"/>
        <item x="318"/>
        <item x="1000"/>
        <item x="31"/>
        <item x="788"/>
        <item x="291"/>
        <item x="1570"/>
        <item x="125"/>
        <item x="39"/>
        <item x="1198"/>
        <item x="471"/>
        <item x="1543"/>
        <item x="668"/>
        <item x="965"/>
        <item x="819"/>
        <item x="695"/>
        <item x="180"/>
        <item x="275"/>
        <item x="507"/>
        <item x="1283"/>
        <item x="520"/>
        <item x="1034"/>
        <item x="437"/>
        <item x="458"/>
        <item x="219"/>
        <item x="53"/>
        <item x="114"/>
        <item x="803"/>
        <item x="212"/>
        <item x="604"/>
        <item x="25"/>
        <item x="897"/>
        <item x="1194"/>
        <item x="240"/>
        <item x="546"/>
        <item x="987"/>
        <item x="1632"/>
        <item x="986"/>
        <item x="1751"/>
        <item x="873"/>
        <item x="612"/>
        <item x="301"/>
        <item x="1093"/>
        <item x="23"/>
        <item x="1598"/>
        <item x="653"/>
        <item x="396"/>
        <item x="820"/>
        <item x="242"/>
        <item x="1711"/>
        <item x="1243"/>
        <item x="1073"/>
        <item x="697"/>
        <item x="591"/>
        <item x="777"/>
        <item x="839"/>
        <item x="1031"/>
        <item x="867"/>
        <item x="772"/>
        <item x="270"/>
        <item x="165"/>
        <item x="1514"/>
        <item x="245"/>
        <item x="1571"/>
        <item x="1326"/>
        <item x="1707"/>
        <item x="296"/>
        <item x="1238"/>
        <item x="20"/>
        <item x="1742"/>
        <item x="179"/>
        <item x="1438"/>
        <item x="1641"/>
        <item x="615"/>
        <item x="320"/>
        <item x="970"/>
        <item x="1698"/>
        <item x="1472"/>
        <item x="510"/>
        <item x="1419"/>
        <item x="387"/>
        <item x="352"/>
        <item x="66"/>
        <item x="1416"/>
        <item x="1300"/>
        <item x="1041"/>
        <item x="976"/>
        <item x="551"/>
        <item x="1525"/>
        <item x="1564"/>
        <item x="1690"/>
        <item x="77"/>
        <item x="1740"/>
        <item x="759"/>
        <item x="1132"/>
        <item x="1113"/>
        <item x="1234"/>
        <item x="670"/>
        <item x="1417"/>
        <item x="354"/>
        <item x="1709"/>
        <item x="1032"/>
        <item x="1054"/>
        <item x="229"/>
        <item x="717"/>
        <item x="1185"/>
        <item x="739"/>
        <item x="145"/>
        <item x="64"/>
        <item x="271"/>
        <item x="1596"/>
        <item x="1298"/>
        <item x="67"/>
        <item x="1046"/>
        <item x="1279"/>
        <item x="631"/>
        <item x="834"/>
        <item x="628"/>
        <item x="1767"/>
        <item x="1004"/>
        <item x="633"/>
        <item x="771"/>
        <item x="1766"/>
        <item x="1177"/>
        <item x="876"/>
        <item x="1284"/>
        <item x="1762"/>
        <item x="1664"/>
        <item x="1517"/>
        <item x="1047"/>
        <item x="268"/>
        <item x="1466"/>
        <item x="449"/>
        <item x="338"/>
        <item x="1468"/>
        <item x="1708"/>
        <item x="306"/>
        <item x="654"/>
        <item x="346"/>
        <item x="1386"/>
        <item x="1364"/>
        <item x="1265"/>
        <item x="97"/>
        <item x="452"/>
        <item x="1425"/>
        <item x="1547"/>
        <item x="1075"/>
        <item x="1363"/>
        <item x="1398"/>
        <item x="341"/>
        <item x="1637"/>
        <item x="1629"/>
        <item x="1576"/>
        <item x="558"/>
        <item x="1603"/>
        <item x="1130"/>
        <item x="260"/>
        <item x="1625"/>
        <item x="400"/>
        <item x="1735"/>
        <item x="1260"/>
        <item x="30"/>
        <item x="1124"/>
        <item x="59"/>
        <item x="746"/>
        <item x="421"/>
        <item x="206"/>
        <item x="373"/>
        <item x="1592"/>
        <item x="410"/>
        <item x="481"/>
        <item x="1188"/>
        <item x="1341"/>
        <item x="580"/>
        <item x="1575"/>
        <item x="715"/>
        <item x="43"/>
        <item x="752"/>
        <item x="10"/>
        <item x="1236"/>
        <item x="566"/>
        <item x="417"/>
        <item x="392"/>
        <item x="921"/>
        <item x="233"/>
        <item x="714"/>
        <item x="857"/>
        <item x="258"/>
        <item x="853"/>
        <item x="1280"/>
        <item x="111"/>
        <item x="878"/>
        <item x="488"/>
        <item x="610"/>
        <item x="56"/>
        <item x="1579"/>
        <item x="1473"/>
        <item x="469"/>
        <item x="1277"/>
        <item x="1040"/>
        <item x="1783"/>
        <item x="811"/>
        <item x="644"/>
        <item x="559"/>
        <item x="794"/>
        <item x="1245"/>
        <item x="170"/>
        <item x="907"/>
        <item x="1502"/>
        <item x="1618"/>
        <item x="882"/>
        <item x="1348"/>
        <item x="1030"/>
        <item x="397"/>
        <item x="439"/>
        <item x="537"/>
        <item x="243"/>
        <item x="272"/>
        <item x="1250"/>
        <item x="1722"/>
        <item x="227"/>
        <item x="1661"/>
        <item x="1744"/>
        <item x="1621"/>
        <item x="1768"/>
        <item x="1718"/>
        <item x="1420"/>
        <item x="846"/>
        <item x="1024"/>
        <item x="1457"/>
        <item x="256"/>
        <item x="450"/>
        <item x="757"/>
        <item x="1480"/>
        <item x="78"/>
        <item x="1611"/>
        <item x="1361"/>
        <item x="1228"/>
        <item x="577"/>
        <item x="1715"/>
        <item x="1138"/>
        <item x="707"/>
        <item x="1241"/>
        <item x="948"/>
        <item x="1636"/>
        <item x="360"/>
        <item x="1172"/>
        <item x="1440"/>
        <item x="1491"/>
        <item x="960"/>
        <item x="336"/>
        <item x="916"/>
        <item x="1387"/>
        <item x="1791"/>
        <item x="1401"/>
        <item x="492"/>
        <item x="1247"/>
        <item x="52"/>
        <item x="1771"/>
        <item x="754"/>
        <item x="464"/>
        <item x="542"/>
        <item x="875"/>
        <item x="285"/>
        <item x="74"/>
        <item x="485"/>
        <item x="127"/>
        <item x="353"/>
        <item x="1153"/>
        <item x="543"/>
        <item x="312"/>
        <item x="915"/>
        <item x="1080"/>
        <item x="1449"/>
        <item x="190"/>
        <item x="1600"/>
        <item x="827"/>
        <item x="957"/>
        <item x="1077"/>
        <item x="496"/>
        <item x="104"/>
        <item x="593"/>
        <item x="1689"/>
        <item x="335"/>
        <item x="1463"/>
        <item x="1313"/>
        <item x="415"/>
        <item x="1125"/>
        <item x="513"/>
        <item x="1200"/>
        <item x="383"/>
        <item x="1020"/>
        <item x="1019"/>
        <item x="69"/>
        <item x="266"/>
        <item x="2"/>
        <item x="689"/>
        <item x="202"/>
        <item x="1223"/>
        <item x="1306"/>
        <item x="905"/>
        <item x="802"/>
        <item x="251"/>
        <item x="1524"/>
        <item x="775"/>
        <item x="863"/>
        <item x="220"/>
        <item x="1518"/>
        <item x="1137"/>
        <item x="1535"/>
        <item x="825"/>
        <item x="692"/>
        <item x="257"/>
        <item x="858"/>
        <item x="698"/>
        <item x="581"/>
        <item x="5"/>
        <item x="1122"/>
        <item x="1017"/>
        <item x="239"/>
        <item x="651"/>
        <item x="1014"/>
        <item x="38"/>
        <item x="1497"/>
        <item x="1225"/>
        <item x="529"/>
        <item x="1396"/>
        <item x="1242"/>
        <item x="1503"/>
        <item x="420"/>
        <item x="395"/>
        <item x="345"/>
        <item x="954"/>
        <item x="1560"/>
        <item x="1454"/>
        <item x="1737"/>
        <item x="310"/>
        <item x="1639"/>
        <item x="1608"/>
        <item x="848"/>
        <item x="703"/>
        <item x="609"/>
        <item x="1687"/>
        <item x="323"/>
        <item x="996"/>
        <item x="193"/>
        <item x="1269"/>
        <item x="1174"/>
        <item x="1666"/>
        <item x="1127"/>
        <item x="1087"/>
        <item x="1352"/>
        <item x="733"/>
        <item x="928"/>
        <item x="1166"/>
        <item x="871"/>
        <item x="509"/>
        <item x="1145"/>
        <item x="755"/>
        <item x="473"/>
        <item x="93"/>
        <item x="1076"/>
        <item x="901"/>
        <item x="475"/>
        <item x="649"/>
        <item x="931"/>
        <item x="1504"/>
        <item x="63"/>
        <item x="249"/>
        <item x="1289"/>
        <item x="289"/>
        <item x="1215"/>
        <item x="903"/>
        <item x="1150"/>
        <item x="205"/>
        <item x="966"/>
        <item x="1551"/>
        <item x="721"/>
        <item x="195"/>
        <item x="1498"/>
        <item x="61"/>
        <item x="1383"/>
        <item x="447"/>
        <item x="152"/>
        <item x="192"/>
        <item x="1465"/>
        <item x="295"/>
        <item x="1201"/>
        <item x="1759"/>
        <item x="1509"/>
        <item x="1534"/>
        <item x="872"/>
        <item x="1481"/>
        <item x="1274"/>
        <item x="532"/>
        <item x="1706"/>
        <item x="1203"/>
        <item x="933"/>
        <item x="779"/>
        <item x="497"/>
        <item x="1097"/>
        <item x="108"/>
        <item x="1540"/>
        <item x="309"/>
        <item x="944"/>
        <item x="843"/>
        <item x="1595"/>
        <item x="1736"/>
        <item x="156"/>
        <item x="1602"/>
        <item x="123"/>
        <item x="1230"/>
        <item x="994"/>
        <item x="526"/>
        <item x="1336"/>
        <item x="326"/>
        <item x="1397"/>
        <item x="1485"/>
        <item x="445"/>
        <item x="554"/>
        <item x="1500"/>
        <item x="1523"/>
        <item x="1407"/>
        <item x="618"/>
        <item x="1033"/>
        <item x="162"/>
        <item x="287"/>
        <item x="84"/>
        <item x="783"/>
        <item x="1526"/>
        <item x="1343"/>
        <item x="1342"/>
        <item x="723"/>
        <item x="1658"/>
        <item x="572"/>
        <item x="980"/>
        <item x="1350"/>
        <item x="634"/>
        <item x="1141"/>
        <item x="1441"/>
        <item x="560"/>
        <item x="1107"/>
        <item x="95"/>
        <item x="225"/>
        <item x="1545"/>
        <item x="378"/>
        <item x="17"/>
        <item x="925"/>
        <item x="88"/>
        <item x="1450"/>
        <item x="1624"/>
        <item x="555"/>
        <item x="1427"/>
        <item x="259"/>
        <item x="1072"/>
        <item x="329"/>
        <item x="1746"/>
        <item x="1373"/>
        <item x="887"/>
        <item x="1743"/>
        <item x="727"/>
        <item x="898"/>
        <item x="1275"/>
        <item x="501"/>
        <item x="356"/>
        <item x="1332"/>
        <item x="1152"/>
        <item x="1536"/>
        <item x="184"/>
        <item x="1101"/>
        <item x="174"/>
        <item x="1506"/>
        <item x="1712"/>
        <item x="1513"/>
        <item x="1572"/>
        <item x="1036"/>
        <item x="611"/>
        <item x="1252"/>
        <item x="73"/>
        <item x="632"/>
        <item x="255"/>
        <item x="374"/>
        <item x="619"/>
        <item x="1052"/>
        <item x="1410"/>
        <item x="761"/>
        <item x="161"/>
        <item x="1681"/>
        <item x="44"/>
        <item x="305"/>
        <item x="1577"/>
        <item x="1405"/>
        <item t="default"/>
      </items>
    </pivotField>
    <pivotField showAll="0"/>
    <pivotField showAll="0"/>
    <pivotField showAll="0"/>
    <pivotField showAll="0"/>
    <pivotField showAll="0"/>
    <pivotField showAll="0"/>
    <pivotField showAll="0"/>
    <pivotField showAll="0"/>
    <pivotField axis="axisPage" dataField="1" multipleItemSelectionAllowed="1" showAll="0">
      <items count="6">
        <item x="1"/>
        <item x="2"/>
        <item x="3"/>
        <item x="0"/>
        <item x="4"/>
        <item t="default"/>
      </items>
    </pivotField>
    <pivotField showAll="0">
      <items count="43">
        <item x="9"/>
        <item x="27"/>
        <item x="10"/>
        <item x="26"/>
        <item x="5"/>
        <item x="29"/>
        <item x="11"/>
        <item x="21"/>
        <item x="33"/>
        <item x="35"/>
        <item x="7"/>
        <item x="1"/>
        <item x="0"/>
        <item x="3"/>
        <item x="41"/>
        <item x="24"/>
        <item x="13"/>
        <item x="16"/>
        <item x="6"/>
        <item x="40"/>
        <item x="19"/>
        <item x="12"/>
        <item x="34"/>
        <item x="22"/>
        <item x="18"/>
        <item x="20"/>
        <item x="28"/>
        <item x="17"/>
        <item x="31"/>
        <item x="32"/>
        <item x="36"/>
        <item x="14"/>
        <item x="23"/>
        <item x="15"/>
        <item x="25"/>
        <item x="4"/>
        <item x="38"/>
        <item x="2"/>
        <item x="39"/>
        <item x="30"/>
        <item x="8"/>
        <item x="37"/>
        <item t="default"/>
      </items>
    </pivotField>
    <pivotField showAll="0">
      <items count="6">
        <item x="2"/>
        <item x="3"/>
        <item x="4"/>
        <item x="1"/>
        <item x="0"/>
        <item t="default"/>
      </items>
    </pivotField>
  </pivotFields>
  <rowFields count="1">
    <field x="3"/>
  </rowFields>
  <rowItems count="5">
    <i>
      <x/>
    </i>
    <i>
      <x v="1"/>
    </i>
    <i>
      <x v="2"/>
    </i>
    <i>
      <x v="3"/>
    </i>
    <i t="grand">
      <x/>
    </i>
  </rowItems>
  <colItems count="1">
    <i/>
  </colItems>
  <pageFields count="1">
    <pageField fld="13" hier="-1"/>
  </pageFields>
  <dataFields count="1">
    <dataField name="Count of Department" fld="13" subtotal="count" baseField="0" baseItem="0"/>
  </dataFields>
  <chartFormats count="10">
    <chartFormat chart="5" format="0"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3" count="1" selected="0">
            <x v="0"/>
          </reference>
        </references>
      </pivotArea>
    </chartFormat>
    <chartFormat chart="14" format="8">
      <pivotArea type="data" outline="0" fieldPosition="0">
        <references count="2">
          <reference field="4294967294" count="1" selected="0">
            <x v="0"/>
          </reference>
          <reference field="3" count="1" selected="0">
            <x v="1"/>
          </reference>
        </references>
      </pivotArea>
    </chartFormat>
    <chartFormat chart="14" format="9">
      <pivotArea type="data" outline="0" fieldPosition="0">
        <references count="2">
          <reference field="4294967294" count="1" selected="0">
            <x v="0"/>
          </reference>
          <reference field="3" count="1" selected="0">
            <x v="2"/>
          </reference>
        </references>
      </pivotArea>
    </chartFormat>
    <chartFormat chart="14" format="10">
      <pivotArea type="data" outline="0" fieldPosition="0">
        <references count="2">
          <reference field="4294967294" count="1" selected="0">
            <x v="0"/>
          </reference>
          <reference field="3" count="1" selected="0">
            <x v="3"/>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1"/>
          </reference>
        </references>
      </pivotArea>
    </chartFormat>
    <chartFormat chart="5" format="3">
      <pivotArea type="data" outline="0" fieldPosition="0">
        <references count="2">
          <reference field="4294967294" count="1" selected="0">
            <x v="0"/>
          </reference>
          <reference field="3" count="1" selected="0">
            <x v="2"/>
          </reference>
        </references>
      </pivotArea>
    </chartFormat>
    <chartFormat chart="5"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280836-EF82-4AFC-9749-4BEE8E10FC6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39:B143" firstHeaderRow="1" firstDataRow="1" firstDataCol="1" rowPageCount="1" colPageCount="1"/>
  <pivotFields count="16">
    <pivotField showAll="0">
      <items count="2001">
        <item x="144"/>
        <item x="561"/>
        <item x="212"/>
        <item x="110"/>
        <item x="549"/>
        <item x="1486"/>
        <item x="180"/>
        <item x="184"/>
        <item x="1258"/>
        <item x="1897"/>
        <item x="290"/>
        <item x="1942"/>
        <item x="1330"/>
        <item x="733"/>
        <item x="1073"/>
        <item x="717"/>
        <item x="101"/>
        <item x="1981"/>
        <item x="921"/>
        <item x="645"/>
        <item x="1447"/>
        <item x="524"/>
        <item x="980"/>
        <item x="1829"/>
        <item x="1351"/>
        <item x="253"/>
        <item x="1785"/>
        <item x="556"/>
        <item x="628"/>
        <item x="277"/>
        <item x="1970"/>
        <item x="1553"/>
        <item x="341"/>
        <item x="1388"/>
        <item x="554"/>
        <item x="1120"/>
        <item x="1042"/>
        <item x="248"/>
        <item x="883"/>
        <item x="1673"/>
        <item x="1525"/>
        <item x="1817"/>
        <item x="1894"/>
        <item x="455"/>
        <item x="1877"/>
        <item x="903"/>
        <item x="1661"/>
        <item x="1148"/>
        <item x="1166"/>
        <item x="461"/>
        <item x="1443"/>
        <item x="1012"/>
        <item x="665"/>
        <item x="800"/>
        <item x="78"/>
        <item x="1348"/>
        <item x="1810"/>
        <item x="1496"/>
        <item x="1275"/>
        <item x="316"/>
        <item x="22"/>
        <item x="943"/>
        <item x="1690"/>
        <item x="17"/>
        <item x="1527"/>
        <item x="33"/>
        <item x="563"/>
        <item x="1823"/>
        <item x="535"/>
        <item x="979"/>
        <item x="1380"/>
        <item x="1457"/>
        <item x="1745"/>
        <item x="1307"/>
        <item x="327"/>
        <item x="1136"/>
        <item x="397"/>
        <item x="1911"/>
        <item x="1611"/>
        <item x="1541"/>
        <item x="398"/>
        <item x="1657"/>
        <item x="583"/>
        <item x="1065"/>
        <item x="1640"/>
        <item x="821"/>
        <item x="730"/>
        <item x="1815"/>
        <item x="1103"/>
        <item x="36"/>
        <item x="1780"/>
        <item x="372"/>
        <item x="595"/>
        <item x="1917"/>
        <item x="84"/>
        <item x="1643"/>
        <item x="1422"/>
        <item x="581"/>
        <item x="1217"/>
        <item x="90"/>
        <item x="1076"/>
        <item x="742"/>
        <item x="1150"/>
        <item x="834"/>
        <item x="1539"/>
        <item x="1292"/>
        <item x="426"/>
        <item x="394"/>
        <item x="930"/>
        <item x="1955"/>
        <item x="1786"/>
        <item x="1659"/>
        <item x="1446"/>
        <item x="564"/>
        <item x="1016"/>
        <item x="49"/>
        <item x="1017"/>
        <item x="299"/>
        <item x="1349"/>
        <item x="792"/>
        <item x="1448"/>
        <item x="1727"/>
        <item x="1724"/>
        <item x="513"/>
        <item x="546"/>
        <item x="935"/>
        <item x="1733"/>
        <item x="1039"/>
        <item x="79"/>
        <item x="1161"/>
        <item x="137"/>
        <item x="1064"/>
        <item x="706"/>
        <item x="1082"/>
        <item x="656"/>
        <item x="1070"/>
        <item x="865"/>
        <item x="1595"/>
        <item x="1900"/>
        <item x="1910"/>
        <item x="747"/>
        <item x="98"/>
        <item x="1277"/>
        <item x="280"/>
        <item x="951"/>
        <item x="966"/>
        <item x="813"/>
        <item x="539"/>
        <item x="1567"/>
        <item x="663"/>
        <item x="1747"/>
        <item x="340"/>
        <item x="757"/>
        <item x="1929"/>
        <item x="1256"/>
        <item x="1186"/>
        <item x="1355"/>
        <item x="68"/>
        <item x="1612"/>
        <item x="235"/>
        <item x="787"/>
        <item x="1356"/>
        <item x="245"/>
        <item x="599"/>
        <item x="588"/>
        <item x="260"/>
        <item x="1207"/>
        <item x="1401"/>
        <item x="1723"/>
        <item x="608"/>
        <item x="1524"/>
        <item x="1088"/>
        <item x="1334"/>
        <item x="1364"/>
        <item x="1345"/>
        <item x="1645"/>
        <item x="99"/>
        <item x="557"/>
        <item x="1555"/>
        <item x="1385"/>
        <item x="1299"/>
        <item x="1024"/>
        <item x="1367"/>
        <item x="217"/>
        <item x="1193"/>
        <item x="97"/>
        <item x="817"/>
        <item x="1801"/>
        <item x="1432"/>
        <item x="51"/>
        <item x="106"/>
        <item x="1061"/>
        <item x="727"/>
        <item x="1839"/>
        <item x="1159"/>
        <item x="1421"/>
        <item x="225"/>
        <item x="1526"/>
        <item x="1638"/>
        <item x="917"/>
        <item x="606"/>
        <item x="353"/>
        <item x="1856"/>
        <item x="770"/>
        <item x="165"/>
        <item x="756"/>
        <item x="844"/>
        <item x="465"/>
        <item x="548"/>
        <item x="60"/>
        <item x="1225"/>
        <item x="1428"/>
        <item x="436"/>
        <item x="870"/>
        <item x="1963"/>
        <item x="1366"/>
        <item x="1187"/>
        <item x="178"/>
        <item x="626"/>
        <item x="114"/>
        <item x="171"/>
        <item x="1242"/>
        <item x="1411"/>
        <item x="1262"/>
        <item x="849"/>
        <item x="632"/>
        <item x="307"/>
        <item x="836"/>
        <item x="1086"/>
        <item x="1436"/>
        <item x="1481"/>
        <item x="85"/>
        <item x="1755"/>
        <item x="1201"/>
        <item x="680"/>
        <item x="1191"/>
        <item x="388"/>
        <item x="42"/>
        <item x="1517"/>
        <item x="1869"/>
        <item x="759"/>
        <item x="1501"/>
        <item x="1031"/>
        <item x="59"/>
        <item x="1243"/>
        <item x="719"/>
        <item x="1913"/>
        <item x="1483"/>
        <item x="907"/>
        <item x="1803"/>
        <item x="773"/>
        <item x="1710"/>
        <item x="401"/>
        <item x="267"/>
        <item x="1415"/>
        <item x="318"/>
        <item x="1998"/>
        <item x="96"/>
        <item x="1463"/>
        <item x="1841"/>
        <item x="1602"/>
        <item x="243"/>
        <item x="1455"/>
        <item x="651"/>
        <item x="1905"/>
        <item x="1974"/>
        <item x="698"/>
        <item x="1134"/>
        <item x="960"/>
        <item x="1916"/>
        <item x="808"/>
        <item x="1096"/>
        <item x="794"/>
        <item x="459"/>
        <item x="974"/>
        <item x="371"/>
        <item x="1820"/>
        <item x="498"/>
        <item x="47"/>
        <item x="499"/>
        <item x="1857"/>
        <item x="247"/>
        <item x="1581"/>
        <item x="406"/>
        <item x="1438"/>
        <item x="1037"/>
        <item x="1994"/>
        <item x="1821"/>
        <item x="1218"/>
        <item x="1454"/>
        <item x="1352"/>
        <item x="441"/>
        <item x="690"/>
        <item x="1189"/>
        <item x="1907"/>
        <item x="457"/>
        <item x="199"/>
        <item x="1117"/>
        <item x="896"/>
        <item x="842"/>
        <item x="179"/>
        <item x="1575"/>
        <item x="893"/>
        <item x="367"/>
        <item x="1953"/>
        <item x="1228"/>
        <item x="1658"/>
        <item x="603"/>
        <item x="991"/>
        <item x="1812"/>
        <item x="325"/>
        <item x="1312"/>
        <item x="2"/>
        <item x="968"/>
        <item x="1518"/>
        <item x="94"/>
        <item x="1418"/>
        <item x="413"/>
        <item x="1261"/>
        <item x="981"/>
        <item x="944"/>
        <item x="252"/>
        <item x="1112"/>
        <item x="1949"/>
        <item x="284"/>
        <item x="1176"/>
        <item x="1507"/>
        <item x="886"/>
        <item x="1110"/>
        <item x="200"/>
        <item x="776"/>
        <item x="415"/>
        <item x="655"/>
        <item x="1078"/>
        <item x="510"/>
        <item x="1692"/>
        <item x="1281"/>
        <item x="1300"/>
        <item x="1044"/>
        <item x="326"/>
        <item x="1601"/>
        <item x="731"/>
        <item x="1221"/>
        <item x="1904"/>
        <item x="1251"/>
        <item x="795"/>
        <item x="1540"/>
        <item x="1791"/>
        <item x="915"/>
        <item x="1996"/>
        <item x="292"/>
        <item x="427"/>
        <item x="1060"/>
        <item x="669"/>
        <item x="701"/>
        <item x="1804"/>
        <item x="1551"/>
        <item x="151"/>
        <item x="128"/>
        <item x="1192"/>
        <item x="497"/>
        <item x="237"/>
        <item x="29"/>
        <item x="802"/>
        <item x="1976"/>
        <item x="806"/>
        <item x="617"/>
        <item x="1232"/>
        <item x="744"/>
        <item x="34"/>
        <item x="1603"/>
        <item x="1729"/>
        <item x="1229"/>
        <item x="464"/>
        <item x="649"/>
        <item x="700"/>
        <item x="1156"/>
        <item x="192"/>
        <item x="86"/>
        <item x="1858"/>
        <item x="1792"/>
        <item x="1758"/>
        <item x="657"/>
        <item x="1270"/>
        <item x="1046"/>
        <item x="1700"/>
        <item x="298"/>
        <item x="1267"/>
        <item x="1697"/>
        <item x="1220"/>
        <item x="244"/>
        <item x="558"/>
        <item x="1719"/>
        <item x="1393"/>
        <item x="146"/>
        <item x="904"/>
        <item x="605"/>
        <item x="1444"/>
        <item x="1484"/>
        <item x="1125"/>
        <item x="303"/>
        <item x="543"/>
        <item x="871"/>
        <item x="1932"/>
        <item x="1739"/>
        <item x="471"/>
        <item x="481"/>
        <item x="1027"/>
        <item x="1057"/>
        <item x="574"/>
        <item x="1547"/>
        <item x="396"/>
        <item x="363"/>
        <item x="1762"/>
        <item x="1497"/>
        <item x="1936"/>
        <item x="1306"/>
        <item x="18"/>
        <item x="1989"/>
        <item x="1902"/>
        <item x="862"/>
        <item x="269"/>
        <item x="1071"/>
        <item x="1253"/>
        <item x="782"/>
        <item x="838"/>
        <item x="1010"/>
        <item x="469"/>
        <item x="1409"/>
        <item x="1001"/>
        <item x="1624"/>
        <item x="785"/>
        <item x="572"/>
        <item x="1452"/>
        <item x="183"/>
        <item x="1323"/>
        <item x="725"/>
        <item x="330"/>
        <item x="273"/>
        <item x="875"/>
        <item x="959"/>
        <item x="1559"/>
        <item x="484"/>
        <item x="11"/>
        <item x="1927"/>
        <item x="990"/>
        <item x="1246"/>
        <item x="851"/>
        <item x="1041"/>
        <item x="866"/>
        <item x="1754"/>
        <item x="1286"/>
        <item x="879"/>
        <item x="197"/>
        <item x="175"/>
        <item x="1030"/>
        <item x="1694"/>
        <item x="825"/>
        <item x="1178"/>
        <item x="1649"/>
        <item x="228"/>
        <item x="517"/>
        <item x="1328"/>
        <item x="1818"/>
        <item x="1155"/>
        <item x="954"/>
        <item x="141"/>
        <item x="486"/>
        <item x="545"/>
        <item x="279"/>
        <item x="1761"/>
        <item x="784"/>
        <item x="442"/>
        <item x="1303"/>
        <item x="1578"/>
        <item x="1561"/>
        <item x="462"/>
        <item x="526"/>
        <item x="1058"/>
        <item x="1368"/>
        <item x="1503"/>
        <item x="840"/>
        <item x="1340"/>
        <item x="1018"/>
        <item x="1962"/>
        <item x="1430"/>
        <item x="50"/>
        <item x="952"/>
        <item x="1487"/>
        <item x="1122"/>
        <item x="1861"/>
        <item x="635"/>
        <item x="1285"/>
        <item x="654"/>
        <item x="266"/>
        <item x="1802"/>
        <item x="1795"/>
        <item x="762"/>
        <item x="1183"/>
        <item x="1850"/>
        <item x="667"/>
        <item x="1988"/>
        <item x="1538"/>
        <item x="678"/>
        <item x="309"/>
        <item x="1399"/>
        <item x="53"/>
        <item x="634"/>
        <item x="1882"/>
        <item x="1625"/>
        <item x="219"/>
        <item x="458"/>
        <item x="185"/>
        <item x="477"/>
        <item x="1278"/>
        <item x="7"/>
        <item x="1872"/>
        <item x="697"/>
        <item x="602"/>
        <item x="1172"/>
        <item x="1773"/>
        <item x="1164"/>
        <item x="348"/>
        <item x="1227"/>
        <item x="1985"/>
        <item x="1937"/>
        <item x="569"/>
        <item x="1866"/>
        <item x="685"/>
        <item x="1960"/>
        <item x="1173"/>
        <item x="1311"/>
        <item x="346"/>
        <item x="474"/>
        <item x="1028"/>
        <item x="1263"/>
        <item x="1749"/>
        <item x="1004"/>
        <item x="1860"/>
        <item x="827"/>
        <item x="1244"/>
        <item x="1565"/>
        <item x="746"/>
        <item x="437"/>
        <item x="1305"/>
        <item x="1705"/>
        <item x="425"/>
        <item x="864"/>
        <item x="1617"/>
        <item x="1269"/>
        <item x="679"/>
        <item x="1950"/>
        <item x="112"/>
        <item x="1952"/>
        <item x="147"/>
        <item x="1881"/>
        <item x="579"/>
        <item x="1208"/>
        <item x="1413"/>
        <item x="818"/>
        <item x="668"/>
        <item x="187"/>
        <item x="1973"/>
        <item x="1025"/>
        <item x="600"/>
        <item x="1543"/>
        <item x="1726"/>
        <item x="810"/>
        <item x="150"/>
        <item x="1600"/>
        <item x="939"/>
        <item x="450"/>
        <item x="1594"/>
        <item x="102"/>
        <item x="1248"/>
        <item x="1849"/>
        <item x="72"/>
        <item x="492"/>
        <item x="1465"/>
        <item x="1703"/>
        <item x="1032"/>
        <item x="1883"/>
        <item x="430"/>
        <item x="1909"/>
        <item x="45"/>
        <item x="216"/>
        <item x="978"/>
        <item x="1165"/>
        <item x="552"/>
        <item x="1075"/>
        <item x="1282"/>
        <item x="1014"/>
        <item x="1412"/>
        <item x="1290"/>
        <item x="765"/>
        <item x="728"/>
        <item x="938"/>
        <item x="953"/>
        <item x="1669"/>
        <item x="88"/>
        <item x="1216"/>
        <item x="1499"/>
        <item x="1635"/>
        <item x="993"/>
        <item x="832"/>
        <item x="1297"/>
        <item x="1954"/>
        <item x="1571"/>
        <item x="741"/>
        <item x="1984"/>
        <item x="423"/>
        <item x="1202"/>
        <item x="722"/>
        <item x="328"/>
        <item x="1206"/>
        <item x="1782"/>
        <item x="1196"/>
        <item x="1212"/>
        <item x="1536"/>
        <item x="1864"/>
        <item x="335"/>
        <item x="1490"/>
        <item x="739"/>
        <item x="1972"/>
        <item x="1704"/>
        <item x="370"/>
        <item x="40"/>
        <item x="206"/>
        <item x="1744"/>
        <item x="811"/>
        <item x="1957"/>
        <item x="1295"/>
        <item x="1844"/>
        <item x="845"/>
        <item x="403"/>
        <item x="362"/>
        <item x="1610"/>
        <item x="1977"/>
        <item x="551"/>
        <item x="1296"/>
        <item x="1967"/>
        <item x="589"/>
        <item x="1663"/>
        <item x="1613"/>
        <item x="814"/>
        <item x="857"/>
        <item x="1852"/>
        <item x="1343"/>
        <item x="515"/>
        <item x="1959"/>
        <item x="963"/>
        <item x="1946"/>
        <item x="1091"/>
        <item x="1978"/>
        <item x="1556"/>
        <item x="1185"/>
        <item x="495"/>
        <item x="81"/>
        <item x="182"/>
        <item x="559"/>
        <item x="703"/>
        <item x="1099"/>
        <item x="644"/>
        <item x="1728"/>
        <item x="1067"/>
        <item x="1999"/>
        <item x="584"/>
        <item x="1095"/>
        <item x="314"/>
        <item x="829"/>
        <item x="1174"/>
        <item x="1558"/>
        <item x="1084"/>
        <item x="1807"/>
        <item x="1813"/>
        <item x="1890"/>
        <item x="352"/>
        <item x="519"/>
        <item x="1968"/>
        <item x="163"/>
        <item x="1502"/>
        <item x="1736"/>
        <item x="516"/>
        <item x="10"/>
        <item x="528"/>
        <item x="1320"/>
        <item x="1119"/>
        <item x="648"/>
        <item x="789"/>
        <item x="1544"/>
        <item x="61"/>
        <item x="977"/>
        <item x="1265"/>
        <item x="1123"/>
        <item x="152"/>
        <item x="365"/>
        <item x="1288"/>
        <item x="1741"/>
        <item x="914"/>
        <item x="752"/>
        <item x="89"/>
        <item x="1521"/>
        <item x="117"/>
        <item x="1059"/>
        <item x="421"/>
        <item x="1158"/>
        <item x="359"/>
        <item x="529"/>
        <item x="27"/>
        <item x="1370"/>
        <item x="566"/>
        <item x="1132"/>
        <item x="1505"/>
        <item x="1205"/>
        <item x="1997"/>
        <item x="1051"/>
        <item x="1101"/>
        <item x="1799"/>
        <item x="500"/>
        <item x="1604"/>
        <item x="1374"/>
        <item x="37"/>
        <item x="940"/>
        <item x="475"/>
        <item x="1934"/>
        <item x="833"/>
        <item x="211"/>
        <item x="1691"/>
        <item x="271"/>
        <item x="132"/>
        <item x="158"/>
        <item x="256"/>
        <item x="154"/>
        <item x="1523"/>
        <item x="1830"/>
        <item x="46"/>
        <item x="310"/>
        <item x="448"/>
        <item x="1391"/>
        <item x="1068"/>
        <item x="1622"/>
        <item x="1742"/>
        <item x="1664"/>
        <item x="1034"/>
        <item x="639"/>
        <item x="1560"/>
        <item x="1396"/>
        <item x="479"/>
        <item x="1052"/>
        <item x="1629"/>
        <item x="1273"/>
        <item x="1087"/>
        <item x="233"/>
        <item x="512"/>
        <item x="1808"/>
        <item x="616"/>
        <item x="704"/>
        <item x="897"/>
        <item x="411"/>
        <item x="282"/>
        <item x="544"/>
        <item x="971"/>
        <item x="1100"/>
        <item x="913"/>
        <item x="793"/>
        <item x="1868"/>
        <item x="1458"/>
        <item x="1460"/>
        <item x="1783"/>
        <item x="1607"/>
        <item x="1322"/>
        <item x="1190"/>
        <item x="1333"/>
        <item x="109"/>
        <item x="400"/>
        <item x="753"/>
        <item x="1715"/>
        <item x="393"/>
        <item x="1763"/>
        <item x="1964"/>
        <item x="994"/>
        <item x="815"/>
        <item x="1639"/>
        <item x="1644"/>
        <item x="1198"/>
        <item x="1287"/>
        <item x="0"/>
        <item x="900"/>
        <item x="767"/>
        <item x="1321"/>
        <item x="1223"/>
        <item x="1023"/>
        <item x="1104"/>
        <item x="322"/>
        <item x="1636"/>
        <item x="291"/>
        <item x="873"/>
        <item x="732"/>
        <item x="345"/>
        <item x="242"/>
        <item x="381"/>
        <item x="587"/>
        <item x="541"/>
        <item x="855"/>
        <item x="1620"/>
        <item x="1853"/>
        <item x="1373"/>
        <item x="1901"/>
        <item x="969"/>
        <item x="191"/>
        <item x="414"/>
        <item x="1542"/>
        <item x="1035"/>
        <item x="1941"/>
        <item x="749"/>
        <item x="1485"/>
        <item x="989"/>
        <item x="1000"/>
        <item x="1589"/>
        <item x="336"/>
        <item x="901"/>
        <item x="947"/>
        <item x="955"/>
        <item x="313"/>
        <item x="71"/>
        <item x="1240"/>
        <item x="1395"/>
        <item x="375"/>
        <item x="189"/>
        <item x="1257"/>
        <item x="483"/>
        <item x="268"/>
        <item x="751"/>
        <item x="662"/>
        <item x="488"/>
        <item x="1945"/>
        <item x="1468"/>
        <item x="1414"/>
        <item x="1146"/>
        <item x="1384"/>
        <item x="1752"/>
        <item x="142"/>
        <item x="1022"/>
        <item x="724"/>
        <item x="983"/>
        <item x="598"/>
        <item x="1394"/>
        <item x="161"/>
        <item x="1769"/>
        <item x="1816"/>
        <item x="1470"/>
        <item x="220"/>
        <item x="1632"/>
        <item x="689"/>
        <item x="1283"/>
        <item x="1482"/>
        <item x="640"/>
        <item x="157"/>
        <item x="1933"/>
        <item x="1892"/>
        <item x="1531"/>
        <item x="1226"/>
        <item x="1353"/>
        <item x="1316"/>
        <item x="619"/>
        <item x="351"/>
        <item x="1707"/>
        <item x="738"/>
        <item x="1467"/>
        <item x="1775"/>
        <item x="880"/>
        <item x="1570"/>
        <item x="428"/>
        <item x="1284"/>
        <item x="779"/>
        <item x="1105"/>
        <item x="820"/>
        <item x="1390"/>
        <item x="976"/>
        <item x="100"/>
        <item x="1794"/>
        <item x="1066"/>
        <item x="1404"/>
        <item x="874"/>
        <item x="658"/>
        <item x="1770"/>
        <item x="1089"/>
        <item x="1961"/>
        <item x="1128"/>
        <item x="1347"/>
        <item x="1667"/>
        <item x="573"/>
        <item x="399"/>
        <item x="5"/>
        <item x="1062"/>
        <item x="373"/>
        <item x="1406"/>
        <item x="932"/>
        <item x="520"/>
        <item x="410"/>
        <item x="1924"/>
        <item x="408"/>
        <item x="1509"/>
        <item x="691"/>
        <item x="503"/>
        <item x="710"/>
        <item x="116"/>
        <item x="1247"/>
        <item x="1329"/>
        <item x="1666"/>
        <item x="254"/>
        <item x="1630"/>
        <item x="1279"/>
        <item x="1063"/>
        <item x="1464"/>
        <item x="1083"/>
        <item x="296"/>
        <item x="1577"/>
        <item x="75"/>
        <item x="1379"/>
        <item x="1209"/>
        <item x="664"/>
        <item x="349"/>
        <item x="1471"/>
        <item x="803"/>
        <item x="1143"/>
        <item x="1053"/>
        <item x="1433"/>
        <item x="65"/>
        <item x="1618"/>
        <item x="858"/>
        <item x="126"/>
        <item x="1094"/>
        <item x="1522"/>
        <item x="1975"/>
        <item x="709"/>
        <item x="538"/>
        <item x="1127"/>
        <item x="726"/>
        <item x="1546"/>
        <item x="1591"/>
        <item x="1722"/>
        <item x="1049"/>
        <item x="1491"/>
        <item x="629"/>
        <item x="1730"/>
        <item x="504"/>
        <item x="1641"/>
        <item x="1827"/>
        <item x="1294"/>
        <item x="460"/>
        <item x="1642"/>
        <item x="1363"/>
        <item x="1689"/>
        <item x="1993"/>
        <item x="1489"/>
        <item x="532"/>
        <item x="420"/>
        <item x="418"/>
        <item x="1653"/>
        <item x="1332"/>
        <item x="25"/>
        <item x="523"/>
        <item x="257"/>
        <item x="1074"/>
        <item x="347"/>
        <item x="1918"/>
        <item x="999"/>
        <item x="1"/>
        <item x="1737"/>
        <item x="1400"/>
        <item x="1888"/>
        <item x="1675"/>
        <item x="194"/>
        <item x="66"/>
        <item x="868"/>
        <item x="642"/>
        <item x="489"/>
        <item x="1582"/>
        <item x="1721"/>
        <item x="1698"/>
        <item x="1135"/>
        <item x="1219"/>
        <item x="202"/>
        <item x="1768"/>
        <item x="1326"/>
        <item x="577"/>
        <item x="525"/>
        <item x="908"/>
        <item x="331"/>
        <item x="317"/>
        <item x="950"/>
        <item x="1403"/>
        <item x="1548"/>
        <item x="1743"/>
        <item x="1751"/>
        <item x="675"/>
        <item x="1759"/>
        <item x="1472"/>
        <item x="674"/>
        <item x="771"/>
        <item x="1776"/>
        <item x="241"/>
        <item x="1774"/>
        <item x="222"/>
        <item x="1079"/>
        <item x="6"/>
        <item x="306"/>
        <item x="1615"/>
        <item x="1515"/>
        <item x="812"/>
        <item x="1837"/>
        <item x="1693"/>
        <item x="1863"/>
        <item x="1980"/>
        <item x="1015"/>
        <item x="1991"/>
        <item x="982"/>
        <item x="1862"/>
        <item x="887"/>
        <item x="169"/>
        <item x="487"/>
        <item x="190"/>
        <item x="294"/>
        <item x="1498"/>
        <item x="1141"/>
        <item x="153"/>
        <item x="692"/>
        <item x="227"/>
        <item x="933"/>
        <item x="456"/>
        <item x="1940"/>
        <item x="916"/>
        <item x="16"/>
        <item x="758"/>
        <item x="846"/>
        <item x="754"/>
        <item x="293"/>
        <item x="509"/>
        <item x="1019"/>
        <item x="1652"/>
        <item x="485"/>
        <item x="723"/>
        <item x="1512"/>
        <item x="996"/>
        <item x="1170"/>
        <item x="232"/>
        <item x="145"/>
        <item x="713"/>
        <item x="878"/>
        <item x="1746"/>
        <item x="1684"/>
        <item x="1674"/>
        <item x="1337"/>
        <item x="28"/>
        <item x="422"/>
        <item x="103"/>
        <item x="288"/>
        <item x="278"/>
        <item x="384"/>
        <item x="740"/>
        <item x="1647"/>
        <item x="788"/>
        <item x="824"/>
        <item x="1873"/>
        <item x="774"/>
        <item x="766"/>
        <item x="1757"/>
        <item x="898"/>
        <item x="1008"/>
        <item x="1449"/>
        <item x="261"/>
        <item x="156"/>
        <item x="889"/>
        <item x="449"/>
        <item x="1606"/>
        <item x="1140"/>
        <item x="1466"/>
        <item x="1357"/>
        <item x="91"/>
        <item x="1516"/>
        <item x="861"/>
        <item x="1314"/>
        <item x="1006"/>
        <item x="329"/>
        <item x="1200"/>
        <item x="1211"/>
        <item x="1806"/>
        <item x="1788"/>
        <item x="924"/>
        <item x="627"/>
        <item x="355"/>
        <item x="339"/>
        <item x="350"/>
        <item x="816"/>
        <item x="407"/>
        <item x="1234"/>
        <item x="1537"/>
        <item x="1574"/>
        <item x="1637"/>
        <item x="354"/>
        <item x="514"/>
        <item x="1599"/>
        <item x="295"/>
        <item x="534"/>
        <item x="129"/>
        <item x="321"/>
        <item x="1459"/>
        <item x="1346"/>
        <item x="312"/>
        <item x="946"/>
        <item x="1361"/>
        <item x="1871"/>
        <item x="20"/>
        <item x="1716"/>
        <item x="1451"/>
        <item x="604"/>
        <item x="1593"/>
        <item x="1050"/>
        <item x="1029"/>
        <item x="919"/>
        <item x="1833"/>
        <item x="1938"/>
        <item x="1375"/>
        <item x="301"/>
        <item x="174"/>
        <item x="333"/>
        <item x="1923"/>
        <item x="1124"/>
        <item x="476"/>
        <item x="360"/>
        <item x="270"/>
        <item x="1389"/>
        <item x="1580"/>
        <item x="1598"/>
        <item x="1319"/>
        <item x="1133"/>
        <item x="1787"/>
        <item x="234"/>
        <item x="1908"/>
        <item x="1513"/>
        <item x="1798"/>
        <item x="188"/>
        <item x="342"/>
        <item x="922"/>
        <item x="149"/>
        <item x="1874"/>
        <item x="1979"/>
        <item x="721"/>
        <item x="624"/>
        <item x="1250"/>
        <item x="1738"/>
        <item x="929"/>
        <item x="3"/>
        <item x="567"/>
        <item x="249"/>
        <item x="1930"/>
        <item x="891"/>
        <item x="1021"/>
        <item x="1080"/>
        <item x="777"/>
        <item x="1696"/>
        <item x="505"/>
        <item x="934"/>
        <item x="553"/>
        <item x="478"/>
        <item x="440"/>
        <item x="361"/>
        <item x="1828"/>
        <item x="1184"/>
        <item x="1252"/>
        <item x="1318"/>
        <item x="1495"/>
        <item x="1102"/>
        <item x="12"/>
        <item x="671"/>
        <item x="661"/>
        <item x="262"/>
        <item x="383"/>
        <item x="214"/>
        <item x="593"/>
        <item x="905"/>
        <item x="177"/>
        <item x="1519"/>
        <item x="1142"/>
        <item x="1903"/>
        <item x="859"/>
        <item x="231"/>
        <item x="1568"/>
        <item x="1995"/>
        <item x="594"/>
        <item x="702"/>
        <item x="835"/>
        <item x="1222"/>
        <item x="1145"/>
        <item x="181"/>
        <item x="881"/>
        <item x="585"/>
        <item x="830"/>
        <item x="502"/>
        <item x="1424"/>
        <item x="1718"/>
        <item x="576"/>
        <item x="941"/>
        <item x="718"/>
        <item x="1047"/>
        <item x="1826"/>
        <item x="1583"/>
        <item x="1310"/>
        <item x="1889"/>
        <item x="1147"/>
        <item x="997"/>
        <item x="380"/>
        <item x="761"/>
        <item x="705"/>
        <item x="1098"/>
        <item x="1437"/>
        <item x="1327"/>
        <item x="405"/>
        <item x="1983"/>
        <item x="1579"/>
        <item x="1152"/>
        <item x="958"/>
        <item x="1992"/>
        <item x="338"/>
        <item x="1734"/>
        <item x="1896"/>
        <item x="1231"/>
        <item x="57"/>
        <item x="1131"/>
        <item x="1681"/>
        <item x="285"/>
        <item x="1532"/>
        <item x="136"/>
        <item x="841"/>
        <item x="633"/>
        <item x="390"/>
        <item x="670"/>
        <item x="1317"/>
        <item x="1157"/>
        <item x="869"/>
        <item x="1510"/>
        <item x="1545"/>
        <item x="304"/>
        <item x="888"/>
        <item x="596"/>
        <item x="324"/>
        <item x="681"/>
        <item x="1475"/>
        <item x="872"/>
        <item x="31"/>
        <item x="948"/>
        <item x="358"/>
        <item x="113"/>
        <item x="683"/>
        <item x="58"/>
        <item x="1750"/>
        <item x="1534"/>
        <item x="1725"/>
        <item x="1731"/>
        <item x="1835"/>
        <item x="1434"/>
        <item x="1765"/>
        <item x="890"/>
        <item x="1203"/>
        <item x="1097"/>
        <item x="1350"/>
        <item x="323"/>
        <item x="570"/>
        <item x="949"/>
        <item x="1895"/>
        <item x="610"/>
        <item x="1197"/>
        <item x="1530"/>
        <item x="1315"/>
        <item x="1562"/>
        <item x="1665"/>
        <item x="1301"/>
        <item x="1748"/>
        <item x="837"/>
        <item x="582"/>
        <item x="118"/>
        <item x="550"/>
        <item x="894"/>
        <item x="1180"/>
        <item x="274"/>
        <item x="297"/>
        <item x="591"/>
        <item x="527"/>
        <item x="769"/>
        <item x="1832"/>
        <item x="1847"/>
        <item x="41"/>
        <item x="1709"/>
        <item x="1572"/>
        <item x="622"/>
        <item x="518"/>
        <item x="1623"/>
        <item x="1695"/>
        <item x="707"/>
        <item x="612"/>
        <item x="1272"/>
        <item x="737"/>
        <item x="224"/>
        <item x="1914"/>
        <item x="1504"/>
        <item x="1237"/>
        <item x="1325"/>
        <item x="1055"/>
        <item x="1836"/>
        <item x="1843"/>
        <item x="1740"/>
        <item x="13"/>
        <item x="155"/>
        <item x="1717"/>
        <item x="892"/>
        <item x="1708"/>
        <item x="1944"/>
        <item x="392"/>
        <item x="121"/>
        <item x="696"/>
        <item x="1885"/>
        <item x="1268"/>
        <item x="139"/>
        <item x="148"/>
        <item x="1855"/>
        <item x="1732"/>
        <item x="1926"/>
        <item x="1387"/>
        <item x="1111"/>
        <item x="984"/>
        <item x="1386"/>
        <item x="1382"/>
        <item x="1554"/>
        <item x="39"/>
        <item x="366"/>
        <item x="1529"/>
        <item x="1392"/>
        <item x="673"/>
        <item x="1336"/>
        <item x="198"/>
        <item x="650"/>
        <item x="134"/>
        <item x="590"/>
        <item x="491"/>
        <item x="987"/>
        <item x="1009"/>
        <item x="63"/>
        <item x="1605"/>
        <item x="1865"/>
        <item x="1552"/>
        <item x="676"/>
        <item x="992"/>
        <item x="1069"/>
        <item x="1106"/>
        <item x="1840"/>
        <item x="8"/>
        <item x="1291"/>
        <item x="743"/>
        <item x="764"/>
        <item x="1195"/>
        <item x="677"/>
        <item x="643"/>
        <item x="937"/>
        <item x="1139"/>
        <item x="609"/>
        <item x="1935"/>
        <item x="967"/>
        <item x="160"/>
        <item x="1397"/>
        <item x="1160"/>
        <item x="1563"/>
        <item x="1779"/>
        <item x="911"/>
        <item x="636"/>
        <item x="108"/>
        <item x="26"/>
        <item x="1614"/>
        <item x="1939"/>
        <item x="575"/>
        <item x="1215"/>
        <item x="289"/>
        <item x="385"/>
        <item x="562"/>
        <item x="1535"/>
        <item x="1508"/>
        <item x="496"/>
        <item x="672"/>
        <item x="143"/>
        <item x="404"/>
        <item x="652"/>
        <item x="445"/>
        <item x="1493"/>
        <item x="1473"/>
        <item x="1365"/>
        <item x="429"/>
        <item x="1344"/>
        <item x="1045"/>
        <item x="344"/>
        <item x="1676"/>
        <item x="1230"/>
        <item x="482"/>
        <item x="308"/>
        <item x="1410"/>
        <item x="839"/>
        <item x="73"/>
        <item x="682"/>
        <item x="1687"/>
        <item x="38"/>
        <item x="1626"/>
        <item x="1880"/>
        <item x="1478"/>
        <item x="14"/>
        <item x="1766"/>
        <item x="173"/>
        <item x="193"/>
        <item x="1338"/>
        <item x="1842"/>
        <item x="1271"/>
        <item x="115"/>
        <item x="1756"/>
        <item x="1549"/>
        <item x="1699"/>
        <item x="1149"/>
        <item x="1633"/>
        <item x="1194"/>
        <item x="805"/>
        <item x="1469"/>
        <item x="74"/>
        <item x="1822"/>
        <item x="646"/>
        <item x="659"/>
        <item x="1608"/>
        <item x="637"/>
        <item x="417"/>
        <item x="1825"/>
        <item x="1383"/>
        <item x="1990"/>
        <item x="1778"/>
        <item x="1596"/>
        <item x="931"/>
        <item x="480"/>
        <item x="1772"/>
        <item x="1922"/>
        <item x="957"/>
        <item x="209"/>
        <item x="1354"/>
        <item x="1986"/>
        <item x="1550"/>
        <item x="522"/>
        <item x="124"/>
        <item x="1701"/>
        <item x="424"/>
        <item x="276"/>
        <item x="1777"/>
        <item x="35"/>
        <item x="1656"/>
        <item x="736"/>
        <item x="592"/>
        <item x="850"/>
        <item x="1654"/>
        <item x="885"/>
        <item x="1302"/>
        <item x="1969"/>
        <item x="1586"/>
        <item x="1845"/>
        <item x="695"/>
        <item x="1899"/>
        <item x="1943"/>
        <item x="936"/>
        <item x="1956"/>
        <item x="240"/>
        <item x="1921"/>
        <item x="1683"/>
        <item x="1590"/>
        <item x="876"/>
        <item x="1488"/>
        <item x="1249"/>
        <item x="884"/>
        <item x="170"/>
        <item x="647"/>
        <item x="580"/>
        <item x="1492"/>
        <item x="4"/>
        <item x="1878"/>
        <item x="597"/>
        <item x="822"/>
        <item x="1056"/>
        <item x="409"/>
        <item x="138"/>
        <item x="77"/>
        <item x="311"/>
        <item x="906"/>
        <item x="1376"/>
        <item x="1592"/>
        <item x="368"/>
        <item x="32"/>
        <item x="1634"/>
        <item x="412"/>
        <item x="382"/>
        <item x="1324"/>
        <item x="712"/>
        <item x="275"/>
        <item x="972"/>
        <item x="1887"/>
        <item x="356"/>
        <item x="1276"/>
        <item x="621"/>
        <item x="530"/>
        <item x="159"/>
        <item x="446"/>
        <item x="1266"/>
        <item x="1528"/>
        <item x="1886"/>
        <item x="1425"/>
        <item x="778"/>
        <item x="542"/>
        <item x="1260"/>
        <item x="378"/>
        <item x="847"/>
        <item x="799"/>
        <item x="1371"/>
        <item x="961"/>
        <item x="62"/>
        <item x="1213"/>
        <item x="720"/>
        <item x="1054"/>
        <item x="1474"/>
        <item x="536"/>
        <item x="1616"/>
        <item x="1893"/>
        <item x="973"/>
        <item x="1564"/>
        <item x="745"/>
        <item x="867"/>
        <item x="1108"/>
        <item x="255"/>
        <item x="615"/>
        <item x="1814"/>
        <item x="1224"/>
        <item x="286"/>
        <item x="319"/>
        <item x="419"/>
        <item x="1671"/>
        <item x="826"/>
        <item x="95"/>
        <item x="956"/>
        <item x="468"/>
        <item x="369"/>
        <item x="1233"/>
        <item x="607"/>
        <item x="1085"/>
        <item x="1875"/>
        <item x="1313"/>
        <item x="1342"/>
        <item x="1419"/>
        <item x="246"/>
        <item x="343"/>
        <item x="195"/>
        <item x="1453"/>
        <item x="1848"/>
        <item x="357"/>
        <item x="734"/>
        <item x="912"/>
        <item x="854"/>
        <item x="376"/>
        <item x="1081"/>
        <item x="210"/>
        <item x="1800"/>
        <item x="1931"/>
        <item x="1144"/>
        <item x="537"/>
        <item x="1169"/>
        <item x="133"/>
        <item x="1628"/>
        <item x="1298"/>
        <item x="264"/>
        <item x="895"/>
        <item x="125"/>
        <item x="763"/>
        <item x="213"/>
        <item x="1500"/>
        <item x="750"/>
        <item x="786"/>
        <item x="82"/>
        <item x="970"/>
        <item x="1005"/>
        <item x="843"/>
        <item x="1587"/>
        <item x="64"/>
        <item x="1007"/>
        <item x="1870"/>
        <item x="1435"/>
        <item x="1154"/>
        <item x="1760"/>
        <item x="1685"/>
        <item x="1280"/>
        <item x="70"/>
        <item x="451"/>
        <item x="1011"/>
        <item x="1331"/>
        <item x="1651"/>
        <item x="804"/>
        <item x="1255"/>
        <item x="166"/>
        <item x="300"/>
        <item x="1679"/>
        <item x="416"/>
        <item x="1702"/>
        <item x="1597"/>
        <item x="1440"/>
        <item x="1114"/>
        <item x="1129"/>
        <item x="1431"/>
        <item x="988"/>
        <item x="783"/>
        <item x="1790"/>
        <item x="613"/>
        <item x="490"/>
        <item x="768"/>
        <item x="1672"/>
        <item x="641"/>
        <item x="1441"/>
        <item x="507"/>
        <item x="1048"/>
        <item x="1876"/>
        <item x="229"/>
        <item x="493"/>
        <item x="1494"/>
        <item x="1121"/>
        <item x="942"/>
        <item x="1912"/>
        <item x="715"/>
        <item x="1824"/>
        <item x="923"/>
        <item x="230"/>
        <item x="320"/>
        <item x="1245"/>
        <item x="1181"/>
        <item x="1846"/>
        <item x="205"/>
        <item x="1566"/>
        <item x="283"/>
        <item x="925"/>
        <item x="860"/>
        <item x="52"/>
        <item x="1781"/>
        <item x="1109"/>
        <item x="1362"/>
        <item x="1308"/>
        <item x="531"/>
        <item x="611"/>
        <item x="1838"/>
        <item x="533"/>
        <item x="831"/>
        <item x="1660"/>
        <item x="1584"/>
        <item x="1416"/>
        <item x="508"/>
        <item x="1377"/>
        <item x="1682"/>
        <item x="986"/>
        <item x="1919"/>
        <item x="1339"/>
        <item x="877"/>
        <item x="625"/>
        <item x="1360"/>
        <item x="251"/>
        <item x="1359"/>
        <item x="1171"/>
        <item x="24"/>
        <item x="207"/>
        <item x="1631"/>
        <item x="1805"/>
        <item x="1655"/>
        <item x="926"/>
        <item x="1456"/>
        <item x="1915"/>
        <item x="823"/>
        <item x="439"/>
        <item x="1520"/>
        <item x="540"/>
        <item x="1175"/>
        <item x="547"/>
        <item x="1137"/>
        <item x="337"/>
        <item x="454"/>
        <item x="1238"/>
        <item x="1168"/>
        <item x="30"/>
        <item x="1090"/>
        <item x="1426"/>
        <item x="1965"/>
        <item x="447"/>
        <item x="1461"/>
        <item x="15"/>
        <item x="1480"/>
        <item x="1151"/>
        <item x="466"/>
        <item x="1402"/>
        <item x="1982"/>
        <item x="1971"/>
        <item x="918"/>
        <item x="140"/>
        <item x="1947"/>
        <item x="568"/>
        <item x="1686"/>
        <item x="928"/>
        <item x="772"/>
        <item x="1167"/>
        <item x="1381"/>
        <item x="1627"/>
        <item x="1153"/>
        <item x="1038"/>
        <item x="1162"/>
        <item x="1928"/>
        <item x="54"/>
        <item x="272"/>
        <item x="105"/>
        <item x="164"/>
        <item x="995"/>
        <item x="801"/>
        <item x="775"/>
        <item x="578"/>
        <item x="23"/>
        <item x="1573"/>
        <item x="555"/>
        <item x="470"/>
        <item x="1789"/>
        <item x="1107"/>
        <item x="1680"/>
        <item x="1711"/>
        <item x="305"/>
        <item x="1506"/>
        <item x="123"/>
        <item x="1239"/>
        <item x="1179"/>
        <item x="69"/>
        <item x="302"/>
        <item x="334"/>
        <item x="287"/>
        <item x="1210"/>
        <item x="1906"/>
        <item x="186"/>
        <item x="852"/>
        <item x="93"/>
        <item x="1427"/>
        <item x="83"/>
        <item x="92"/>
        <item x="1796"/>
        <item x="1925"/>
        <item x="985"/>
        <item x="735"/>
        <item x="1576"/>
        <item x="1720"/>
        <item x="395"/>
        <item x="760"/>
        <item x="167"/>
        <item x="1753"/>
        <item x="902"/>
        <item x="962"/>
        <item x="1951"/>
        <item x="1093"/>
        <item x="120"/>
        <item x="1797"/>
        <item x="694"/>
        <item x="168"/>
        <item x="443"/>
        <item x="208"/>
        <item x="1948"/>
        <item x="1358"/>
        <item x="1442"/>
        <item x="1013"/>
        <item x="684"/>
        <item x="203"/>
        <item x="1177"/>
        <item x="975"/>
        <item x="1026"/>
        <item x="259"/>
        <item x="1398"/>
        <item x="377"/>
        <item x="693"/>
        <item x="172"/>
        <item x="1116"/>
        <item x="1621"/>
        <item x="1479"/>
        <item x="21"/>
        <item x="43"/>
        <item x="1650"/>
        <item x="1274"/>
        <item x="1236"/>
        <item x="1714"/>
        <item x="111"/>
        <item x="848"/>
        <item x="1884"/>
        <item x="998"/>
        <item x="1569"/>
        <item x="1879"/>
        <item x="218"/>
        <item x="819"/>
        <item x="1115"/>
        <item x="265"/>
        <item x="1341"/>
        <item x="1113"/>
        <item x="1476"/>
        <item x="1423"/>
        <item x="780"/>
        <item x="863"/>
        <item x="80"/>
        <item x="435"/>
        <item x="945"/>
        <item x="1199"/>
        <item x="1405"/>
        <item x="135"/>
        <item x="452"/>
        <item x="1378"/>
        <item x="1588"/>
        <item x="638"/>
        <item x="238"/>
        <item x="379"/>
        <item x="711"/>
        <item x="631"/>
        <item x="432"/>
        <item x="1304"/>
        <item x="660"/>
        <item x="76"/>
        <item x="1235"/>
        <item x="1712"/>
        <item x="1072"/>
        <item x="402"/>
        <item x="1033"/>
        <item x="236"/>
        <item x="965"/>
        <item x="250"/>
        <item x="332"/>
        <item x="315"/>
        <item x="9"/>
        <item x="1130"/>
        <item x="281"/>
        <item x="1793"/>
        <item x="1408"/>
        <item x="463"/>
        <item x="601"/>
        <item x="1713"/>
        <item x="201"/>
        <item x="1646"/>
        <item x="1688"/>
        <item x="1784"/>
        <item x="630"/>
        <item x="453"/>
        <item x="1619"/>
        <item x="1668"/>
        <item x="964"/>
        <item x="131"/>
        <item x="1867"/>
        <item x="1309"/>
        <item x="809"/>
        <item x="1126"/>
        <item x="162"/>
        <item x="122"/>
        <item x="714"/>
        <item x="1188"/>
        <item x="204"/>
        <item x="1420"/>
        <item x="1214"/>
        <item x="790"/>
        <item x="438"/>
        <item x="1987"/>
        <item x="791"/>
        <item x="688"/>
        <item x="130"/>
        <item x="1735"/>
        <item x="716"/>
        <item x="196"/>
        <item x="1020"/>
        <item x="927"/>
        <item x="1609"/>
        <item x="434"/>
        <item x="1764"/>
        <item x="239"/>
        <item x="586"/>
        <item x="1511"/>
        <item x="686"/>
        <item x="1335"/>
        <item x="48"/>
        <item x="1369"/>
        <item x="1670"/>
        <item x="1662"/>
        <item x="1819"/>
        <item x="19"/>
        <item x="472"/>
        <item x="620"/>
        <item x="1462"/>
        <item x="501"/>
        <item x="560"/>
        <item x="797"/>
        <item x="494"/>
        <item x="729"/>
        <item x="856"/>
        <item x="1677"/>
        <item x="1040"/>
        <item x="1514"/>
        <item x="1445"/>
        <item x="1854"/>
        <item x="1077"/>
        <item x="748"/>
        <item x="882"/>
        <item x="67"/>
        <item x="1966"/>
        <item x="511"/>
        <item x="653"/>
        <item x="1477"/>
        <item x="1958"/>
        <item x="223"/>
        <item x="1002"/>
        <item x="364"/>
        <item x="1859"/>
        <item x="263"/>
        <item x="807"/>
        <item x="1706"/>
        <item x="389"/>
        <item x="226"/>
        <item x="127"/>
        <item x="666"/>
        <item x="1450"/>
        <item x="1264"/>
        <item x="1259"/>
        <item x="258"/>
        <item x="1289"/>
        <item x="473"/>
        <item x="708"/>
        <item x="1407"/>
        <item x="909"/>
        <item x="1767"/>
        <item x="571"/>
        <item x="506"/>
        <item x="1372"/>
        <item x="798"/>
        <item x="828"/>
        <item x="1138"/>
        <item x="614"/>
        <item x="1163"/>
        <item x="853"/>
        <item x="1417"/>
        <item x="1118"/>
        <item x="386"/>
        <item x="521"/>
        <item x="781"/>
        <item x="467"/>
        <item x="920"/>
        <item x="1834"/>
        <item x="374"/>
        <item x="565"/>
        <item x="623"/>
        <item x="1429"/>
        <item x="433"/>
        <item x="699"/>
        <item x="1648"/>
        <item x="899"/>
        <item x="1254"/>
        <item x="1898"/>
        <item x="618"/>
        <item x="431"/>
        <item x="55"/>
        <item x="1241"/>
        <item x="444"/>
        <item x="1204"/>
        <item x="1092"/>
        <item x="1182"/>
        <item x="1003"/>
        <item x="1771"/>
        <item x="221"/>
        <item x="1585"/>
        <item x="104"/>
        <item x="119"/>
        <item x="391"/>
        <item x="755"/>
        <item x="1811"/>
        <item x="1557"/>
        <item x="1891"/>
        <item x="1851"/>
        <item x="387"/>
        <item x="56"/>
        <item x="215"/>
        <item x="1831"/>
        <item x="1920"/>
        <item x="687"/>
        <item x="1809"/>
        <item x="1678"/>
        <item x="1533"/>
        <item x="796"/>
        <item x="1293"/>
        <item x="910"/>
        <item x="176"/>
        <item x="44"/>
        <item x="1439"/>
        <item x="107"/>
        <item x="87"/>
        <item x="1036"/>
        <item x="1043"/>
        <item t="default"/>
      </items>
    </pivotField>
    <pivotField numFmtId="47" showAll="0">
      <items count="2">
        <item x="0"/>
        <item t="default"/>
      </items>
    </pivotField>
    <pivotField showAll="0"/>
    <pivotField showAll="0">
      <items count="5">
        <item x="2"/>
        <item x="3"/>
        <item x="1"/>
        <item x="0"/>
        <item t="default"/>
      </items>
    </pivotField>
    <pivotField showAll="0">
      <items count="1794">
        <item x="1323"/>
        <item x="561"/>
        <item x="1108"/>
        <item x="1324"/>
        <item x="947"/>
        <item x="621"/>
        <item x="386"/>
        <item x="762"/>
        <item x="155"/>
        <item x="1462"/>
        <item x="81"/>
        <item x="1415"/>
        <item x="1104"/>
        <item x="324"/>
        <item x="1226"/>
        <item x="50"/>
        <item x="363"/>
        <item x="21"/>
        <item x="1669"/>
        <item x="1413"/>
        <item x="1747"/>
        <item x="124"/>
        <item x="1475"/>
        <item x="1720"/>
        <item x="502"/>
        <item x="823"/>
        <item x="442"/>
        <item x="885"/>
        <item x="1626"/>
        <item x="1216"/>
        <item x="568"/>
        <item x="1688"/>
        <item x="115"/>
        <item x="845"/>
        <item x="765"/>
        <item x="639"/>
        <item x="927"/>
        <item x="208"/>
        <item x="821"/>
        <item x="116"/>
        <item x="789"/>
        <item x="1021"/>
        <item x="791"/>
        <item x="748"/>
        <item x="1168"/>
        <item x="472"/>
        <item x="804"/>
        <item x="1451"/>
        <item x="945"/>
        <item x="455"/>
        <item x="1662"/>
        <item x="1452"/>
        <item x="330"/>
        <item x="751"/>
        <item x="235"/>
        <item x="1739"/>
        <item x="951"/>
        <item x="151"/>
        <item x="850"/>
        <item x="1461"/>
        <item x="313"/>
        <item x="753"/>
        <item x="1655"/>
        <item x="1009"/>
        <item x="1186"/>
        <item x="1006"/>
        <item x="1757"/>
        <item x="617"/>
        <item x="949"/>
        <item x="1745"/>
        <item x="1761"/>
        <item x="133"/>
        <item x="1409"/>
        <item x="1537"/>
        <item x="418"/>
        <item x="893"/>
        <item x="1635"/>
        <item x="102"/>
        <item x="630"/>
        <item x="1725"/>
        <item x="579"/>
        <item x="705"/>
        <item x="1458"/>
        <item x="1163"/>
        <item x="629"/>
        <item x="210"/>
        <item x="1515"/>
        <item x="1561"/>
        <item x="1051"/>
        <item x="745"/>
        <item x="978"/>
        <item x="1439"/>
        <item x="18"/>
        <item x="797"/>
        <item x="1206"/>
        <item x="605"/>
        <item x="1214"/>
        <item x="1730"/>
        <item x="91"/>
        <item x="1143"/>
        <item x="222"/>
        <item x="1035"/>
        <item x="728"/>
        <item x="221"/>
        <item x="883"/>
        <item x="122"/>
        <item x="293"/>
        <item x="1282"/>
        <item x="1760"/>
        <item x="1772"/>
        <item x="1320"/>
        <item x="1559"/>
        <item x="699"/>
        <item x="998"/>
        <item x="1770"/>
        <item x="774"/>
        <item x="538"/>
        <item x="1627"/>
        <item x="136"/>
        <item x="1370"/>
        <item x="416"/>
        <item x="375"/>
        <item x="1110"/>
        <item x="1244"/>
        <item x="541"/>
        <item x="564"/>
        <item x="1307"/>
        <item x="1065"/>
        <item x="655"/>
        <item x="1053"/>
        <item x="973"/>
        <item x="1205"/>
        <item x="587"/>
        <item x="1442"/>
        <item x="83"/>
        <item x="1615"/>
        <item x="1430"/>
        <item x="870"/>
        <item x="343"/>
        <item x="663"/>
        <item x="1184"/>
        <item x="531"/>
        <item x="498"/>
        <item x="490"/>
        <item x="436"/>
        <item x="1288"/>
        <item x="969"/>
        <item x="1695"/>
        <item x="694"/>
        <item x="806"/>
        <item x="1028"/>
        <item x="1530"/>
        <item x="1180"/>
        <item x="792"/>
        <item x="1494"/>
        <item x="1338"/>
        <item x="332"/>
        <item x="1667"/>
        <item x="979"/>
        <item x="1060"/>
        <item x="406"/>
        <item x="118"/>
        <item x="584"/>
        <item x="1464"/>
        <item x="484"/>
        <item x="308"/>
        <item x="359"/>
        <item x="288"/>
        <item x="167"/>
        <item x="992"/>
        <item x="1369"/>
        <item x="732"/>
        <item x="382"/>
        <item x="1435"/>
        <item x="1538"/>
        <item x="608"/>
        <item x="1287"/>
        <item x="1048"/>
        <item x="431"/>
        <item x="57"/>
        <item x="1340"/>
        <item x="1749"/>
        <item x="1059"/>
        <item x="1162"/>
        <item x="1569"/>
        <item x="89"/>
        <item x="1136"/>
        <item x="1642"/>
        <item x="109"/>
        <item x="1001"/>
        <item x="982"/>
        <item x="1325"/>
        <item x="1109"/>
        <item x="393"/>
        <item x="317"/>
        <item x="1120"/>
        <item x="1733"/>
        <item x="244"/>
        <item x="824"/>
        <item x="486"/>
        <item x="1248"/>
        <item x="837"/>
        <item x="304"/>
        <item x="394"/>
        <item x="684"/>
        <item x="223"/>
        <item x="1045"/>
        <item x="1281"/>
        <item x="1581"/>
        <item x="553"/>
        <item x="290"/>
        <item x="712"/>
        <item x="149"/>
        <item x="398"/>
        <item x="204"/>
        <item x="443"/>
        <item x="153"/>
        <item x="889"/>
        <item x="760"/>
        <item x="173"/>
        <item x="98"/>
        <item x="137"/>
        <item x="1388"/>
        <item x="1496"/>
        <item x="1322"/>
        <item x="426"/>
        <item x="904"/>
        <item x="1149"/>
        <item x="807"/>
        <item x="826"/>
        <item x="602"/>
        <item x="282"/>
        <item x="1418"/>
        <item x="1140"/>
        <item x="1358"/>
        <item x="297"/>
        <item x="1251"/>
        <item x="182"/>
        <item x="467"/>
        <item x="1748"/>
        <item x="891"/>
        <item x="191"/>
        <item x="82"/>
        <item x="1178"/>
        <item x="401"/>
        <item x="412"/>
        <item x="734"/>
        <item x="1694"/>
        <item x="215"/>
        <item x="1018"/>
        <item x="1721"/>
        <item x="1431"/>
        <item x="150"/>
        <item x="1682"/>
        <item x="1589"/>
        <item x="1634"/>
        <item x="217"/>
        <item x="985"/>
        <item x="1308"/>
        <item x="1374"/>
        <item x="1257"/>
        <item x="1483"/>
        <item x="1777"/>
        <item x="1587"/>
        <item x="517"/>
        <item x="866"/>
        <item x="505"/>
        <item x="1005"/>
        <item x="661"/>
        <item x="1118"/>
        <item x="831"/>
        <item x="1780"/>
        <item x="1604"/>
        <item x="1111"/>
        <item x="1705"/>
        <item x="1476"/>
        <item x="627"/>
        <item x="880"/>
        <item x="1459"/>
        <item x="620"/>
        <item x="51"/>
        <item x="1270"/>
        <item x="838"/>
        <item x="1588"/>
        <item x="1384"/>
        <item x="110"/>
        <item x="478"/>
        <item x="1501"/>
        <item x="372"/>
        <item x="640"/>
        <item x="1568"/>
        <item x="197"/>
        <item x="107"/>
        <item x="854"/>
        <item x="909"/>
        <item x="1278"/>
        <item x="1222"/>
        <item x="169"/>
        <item x="1148"/>
        <item x="456"/>
        <item x="726"/>
        <item x="6"/>
        <item x="216"/>
        <item x="1295"/>
        <item x="1392"/>
        <item x="662"/>
        <item x="840"/>
        <item x="348"/>
        <item x="1175"/>
        <item x="1728"/>
        <item x="58"/>
        <item x="600"/>
        <item x="367"/>
        <item x="914"/>
        <item x="292"/>
        <item x="749"/>
        <item x="1522"/>
        <item x="590"/>
        <item x="1209"/>
        <item x="140"/>
        <item x="1314"/>
        <item x="900"/>
        <item x="1235"/>
        <item x="106"/>
        <item x="1566"/>
        <item x="1189"/>
        <item x="786"/>
        <item x="1593"/>
        <item x="135"/>
        <item x="1078"/>
        <item x="62"/>
        <item x="1648"/>
        <item x="27"/>
        <item x="1555"/>
        <item x="350"/>
        <item x="441"/>
        <item x="262"/>
        <item x="434"/>
        <item x="991"/>
        <item x="576"/>
        <item x="337"/>
        <item x="1261"/>
        <item x="1062"/>
        <item x="1092"/>
        <item x="1755"/>
        <item x="1164"/>
        <item x="429"/>
        <item x="37"/>
        <item x="929"/>
        <item x="1013"/>
        <item x="60"/>
        <item x="849"/>
        <item x="556"/>
        <item x="76"/>
        <item x="1193"/>
        <item x="770"/>
        <item x="1345"/>
        <item x="79"/>
        <item x="427"/>
        <item x="659"/>
        <item x="687"/>
        <item x="1329"/>
        <item x="816"/>
        <item x="390"/>
        <item x="795"/>
        <item x="667"/>
        <item x="899"/>
        <item x="438"/>
        <item x="1574"/>
        <item x="1218"/>
        <item x="519"/>
        <item x="696"/>
        <item x="557"/>
        <item x="1403"/>
        <item x="45"/>
        <item x="1061"/>
        <item x="892"/>
        <item x="163"/>
        <item x="213"/>
        <item x="582"/>
        <item x="315"/>
        <item x="284"/>
        <item x="1160"/>
        <item x="128"/>
        <item x="1090"/>
        <item x="764"/>
        <item x="1677"/>
        <item x="1022"/>
        <item x="664"/>
        <item x="1098"/>
        <item x="344"/>
        <item x="598"/>
        <item x="377"/>
        <item x="1202"/>
        <item x="1758"/>
        <item x="120"/>
        <item x="1155"/>
        <item x="720"/>
        <item x="75"/>
        <item x="665"/>
        <item x="1703"/>
        <item x="463"/>
        <item x="1029"/>
        <item x="1446"/>
        <item x="801"/>
        <item x="902"/>
        <item x="300"/>
        <item x="1068"/>
        <item x="8"/>
        <item x="1267"/>
        <item x="234"/>
        <item x="0"/>
        <item x="763"/>
        <item x="468"/>
        <item x="1685"/>
        <item x="366"/>
        <item x="1763"/>
        <item x="700"/>
        <item x="1630"/>
        <item x="740"/>
        <item x="1411"/>
        <item x="1599"/>
        <item x="974"/>
        <item x="641"/>
        <item x="433"/>
        <item x="768"/>
        <item x="1273"/>
        <item x="1693"/>
        <item x="1263"/>
        <item x="1584"/>
        <item x="1676"/>
        <item x="1311"/>
        <item x="1213"/>
        <item x="778"/>
        <item x="657"/>
        <item x="1785"/>
        <item x="1133"/>
        <item x="1738"/>
        <item x="1088"/>
        <item x="1367"/>
        <item x="1089"/>
        <item x="1389"/>
        <item x="1617"/>
        <item x="550"/>
        <item x="1582"/>
        <item x="1400"/>
        <item x="1393"/>
        <item x="1116"/>
        <item x="1512"/>
        <item x="623"/>
        <item x="1112"/>
        <item x="1660"/>
        <item x="1147"/>
        <item x="185"/>
        <item x="1469"/>
        <item x="1351"/>
        <item x="1594"/>
        <item x="1788"/>
        <item x="263"/>
        <item x="1448"/>
        <item x="4"/>
        <item x="1714"/>
        <item x="913"/>
        <item x="224"/>
        <item x="638"/>
        <item x="995"/>
        <item x="200"/>
        <item x="13"/>
        <item x="34"/>
        <item x="508"/>
        <item x="1010"/>
        <item x="254"/>
        <item x="1697"/>
        <item x="1210"/>
        <item x="879"/>
        <item x="862"/>
        <item x="643"/>
        <item x="1084"/>
        <item x="943"/>
        <item x="741"/>
        <item x="1414"/>
        <item x="1541"/>
        <item x="334"/>
        <item x="1516"/>
        <item x="1233"/>
        <item x="1390"/>
        <item x="1114"/>
        <item x="514"/>
        <item x="1310"/>
        <item x="1680"/>
        <item x="1067"/>
        <item x="402"/>
        <item x="1158"/>
        <item x="829"/>
        <item x="1207"/>
        <item x="1406"/>
        <item x="912"/>
        <item x="1586"/>
        <item x="7"/>
        <item x="842"/>
        <item x="975"/>
        <item x="1254"/>
        <item x="1646"/>
        <item x="273"/>
        <item x="1330"/>
        <item x="1686"/>
        <item x="652"/>
        <item x="1434"/>
        <item x="238"/>
        <item x="1756"/>
        <item x="1408"/>
        <item x="1253"/>
        <item x="1382"/>
        <item x="1339"/>
        <item x="586"/>
        <item x="171"/>
        <item x="1578"/>
        <item x="528"/>
        <item x="154"/>
        <item x="1376"/>
        <item x="1554"/>
        <item x="1195"/>
        <item x="1786"/>
        <item x="1474"/>
        <item x="683"/>
        <item x="685"/>
        <item x="790"/>
        <item x="647"/>
        <item x="1171"/>
        <item x="1050"/>
        <item x="800"/>
        <item x="1673"/>
        <item x="1321"/>
        <item x="1156"/>
        <item x="742"/>
        <item x="1057"/>
        <item x="500"/>
        <item x="1647"/>
        <item x="955"/>
        <item x="578"/>
        <item x="1360"/>
        <item x="780"/>
        <item x="92"/>
        <item x="1580"/>
        <item x="477"/>
        <item x="836"/>
        <item x="571"/>
        <item x="833"/>
        <item x="1318"/>
        <item x="80"/>
        <item x="818"/>
        <item x="1142"/>
        <item x="851"/>
        <item x="1505"/>
        <item x="1691"/>
        <item x="805"/>
        <item x="1573"/>
        <item x="103"/>
        <item x="1650"/>
        <item x="189"/>
        <item x="1402"/>
        <item x="658"/>
        <item x="462"/>
        <item x="1356"/>
        <item x="357"/>
        <item x="1546"/>
        <item x="1015"/>
        <item x="1665"/>
        <item x="793"/>
        <item x="706"/>
        <item x="544"/>
        <item x="1095"/>
        <item x="1674"/>
        <item x="950"/>
        <item x="237"/>
        <item x="1187"/>
        <item x="1293"/>
        <item x="1426"/>
        <item x="1539"/>
        <item x="841"/>
        <item x="432"/>
        <item x="1337"/>
        <item x="1066"/>
        <item x="347"/>
        <item x="1784"/>
        <item x="465"/>
        <item x="787"/>
        <item x="1628"/>
        <item x="1049"/>
        <item x="1344"/>
        <item x="459"/>
        <item x="32"/>
        <item x="1779"/>
        <item x="487"/>
        <item x="1002"/>
        <item x="1012"/>
        <item x="422"/>
        <item x="1609"/>
        <item x="592"/>
        <item x="474"/>
        <item x="1169"/>
        <item x="1008"/>
        <item x="869"/>
        <item x="482"/>
        <item x="87"/>
        <item x="470"/>
        <item x="613"/>
        <item x="923"/>
        <item x="1453"/>
        <item x="1074"/>
        <item x="370"/>
        <item x="822"/>
        <item x="563"/>
        <item x="1271"/>
        <item x="1729"/>
        <item x="536"/>
        <item x="953"/>
        <item x="198"/>
        <item x="1204"/>
        <item x="100"/>
        <item x="1117"/>
        <item x="679"/>
        <item x="524"/>
        <item x="388"/>
        <item x="1775"/>
        <item x="808"/>
        <item x="49"/>
        <item x="1056"/>
        <item x="269"/>
        <item x="637"/>
        <item x="1372"/>
        <item x="506"/>
        <item x="1752"/>
        <item x="369"/>
        <item x="68"/>
        <item x="1170"/>
        <item x="139"/>
        <item x="1179"/>
        <item x="307"/>
        <item x="1192"/>
        <item x="860"/>
        <item x="674"/>
        <item x="1365"/>
        <item x="1264"/>
        <item x="1221"/>
        <item x="489"/>
        <item x="1086"/>
        <item x="1359"/>
        <item x="385"/>
        <item x="446"/>
        <item x="399"/>
        <item x="1037"/>
        <item x="743"/>
        <item x="1544"/>
        <item x="595"/>
        <item x="1291"/>
        <item x="1385"/>
        <item x="1778"/>
        <item x="1349"/>
        <item x="656"/>
        <item x="72"/>
        <item x="877"/>
        <item x="1211"/>
        <item x="1083"/>
        <item x="1346"/>
        <item x="1774"/>
        <item x="895"/>
        <item x="99"/>
        <item x="635"/>
        <item x="1510"/>
        <item x="672"/>
        <item x="1227"/>
        <item x="1085"/>
        <item x="1607"/>
        <item x="1071"/>
        <item x="552"/>
        <item x="1395"/>
        <item x="419"/>
        <item x="1492"/>
        <item x="701"/>
        <item x="1782"/>
        <item x="1380"/>
        <item x="812"/>
        <item x="686"/>
        <item x="1362"/>
        <item x="614"/>
        <item x="126"/>
        <item x="407"/>
        <item x="1651"/>
        <item x="448"/>
        <item x="997"/>
        <item x="906"/>
        <item x="1286"/>
        <item x="311"/>
        <item x="1319"/>
        <item x="650"/>
        <item x="756"/>
        <item x="1532"/>
        <item x="1456"/>
        <item x="331"/>
        <item x="207"/>
        <item x="522"/>
        <item x="588"/>
        <item x="1447"/>
        <item x="1511"/>
        <item x="1391"/>
        <item x="1781"/>
        <item x="183"/>
        <item x="1176"/>
        <item x="425"/>
        <item x="86"/>
        <item x="1100"/>
        <item x="1493"/>
        <item x="1549"/>
        <item x="785"/>
        <item x="534"/>
        <item x="279"/>
        <item x="1614"/>
        <item x="1731"/>
        <item x="451"/>
        <item x="1659"/>
        <item x="599"/>
        <item x="1255"/>
        <item x="276"/>
        <item x="65"/>
        <item x="964"/>
        <item x="55"/>
        <item x="358"/>
        <item x="141"/>
        <item x="636"/>
        <item x="1436"/>
        <item x="19"/>
        <item x="457"/>
        <item x="713"/>
        <item x="844"/>
        <item x="1489"/>
        <item x="1412"/>
        <item x="569"/>
        <item x="940"/>
        <item x="856"/>
        <item x="852"/>
        <item x="1583"/>
        <item x="503"/>
        <item x="961"/>
        <item x="547"/>
        <item x="1231"/>
        <item x="1347"/>
        <item x="494"/>
        <item x="36"/>
        <item x="937"/>
        <item x="24"/>
        <item x="1683"/>
        <item x="1304"/>
        <item x="201"/>
        <item x="565"/>
        <item x="1792"/>
        <item x="1467"/>
        <item x="1765"/>
        <item x="855"/>
        <item x="886"/>
        <item x="984"/>
        <item x="1723"/>
        <item x="917"/>
        <item x="815"/>
        <item x="1276"/>
        <item x="1375"/>
        <item x="735"/>
        <item x="1605"/>
        <item x="710"/>
        <item x="274"/>
        <item x="230"/>
        <item x="1196"/>
        <item x="101"/>
        <item x="328"/>
        <item x="1520"/>
        <item x="1557"/>
        <item x="203"/>
        <item x="932"/>
        <item x="1657"/>
        <item x="302"/>
        <item x="1220"/>
        <item x="199"/>
        <item x="1649"/>
        <item x="607"/>
        <item x="1197"/>
        <item x="1131"/>
        <item x="1285"/>
        <item x="744"/>
        <item x="1025"/>
        <item x="766"/>
        <item x="1317"/>
        <item x="1684"/>
        <item x="967"/>
        <item x="981"/>
        <item x="1429"/>
        <item x="941"/>
        <item x="782"/>
        <item x="1224"/>
        <item x="1488"/>
        <item x="132"/>
        <item x="1443"/>
        <item x="731"/>
        <item x="1428"/>
        <item x="1366"/>
        <item x="1616"/>
        <item x="1437"/>
        <item x="1423"/>
        <item x="129"/>
        <item x="265"/>
        <item x="504"/>
        <item x="1237"/>
        <item x="1199"/>
        <item x="355"/>
        <item x="94"/>
        <item x="1558"/>
        <item x="645"/>
        <item x="511"/>
        <item x="583"/>
        <item x="1309"/>
        <item x="1701"/>
        <item x="828"/>
        <item x="989"/>
        <item x="1495"/>
        <item x="813"/>
        <item x="131"/>
        <item x="1521"/>
        <item x="594"/>
        <item x="570"/>
        <item x="814"/>
        <item x="971"/>
        <item x="918"/>
        <item x="403"/>
        <item x="874"/>
        <item x="1553"/>
        <item x="1139"/>
        <item x="278"/>
        <item x="924"/>
        <item x="1212"/>
        <item x="1157"/>
        <item x="1023"/>
        <item x="1165"/>
        <item x="911"/>
        <item x="1399"/>
        <item x="881"/>
        <item x="525"/>
        <item x="164"/>
        <item x="1082"/>
        <item x="9"/>
        <item x="573"/>
        <item x="1633"/>
        <item x="1610"/>
        <item x="539"/>
        <item x="280"/>
        <item x="859"/>
        <item x="990"/>
        <item x="405"/>
        <item x="527"/>
        <item x="729"/>
        <item x="277"/>
        <item x="1732"/>
        <item x="719"/>
        <item x="1173"/>
        <item x="480"/>
        <item x="1750"/>
        <item x="316"/>
        <item x="479"/>
        <item x="722"/>
        <item x="968"/>
        <item x="660"/>
        <item x="1299"/>
        <item x="1371"/>
        <item x="1115"/>
        <item x="413"/>
        <item x="1294"/>
        <item x="1381"/>
        <item x="85"/>
        <item x="35"/>
        <item x="1301"/>
        <item x="1531"/>
        <item x="409"/>
        <item x="1038"/>
        <item x="1704"/>
        <item x="247"/>
        <item x="1727"/>
        <item x="1753"/>
        <item x="1455"/>
        <item x="691"/>
        <item x="1064"/>
        <item x="1542"/>
        <item x="678"/>
        <item x="1312"/>
        <item x="12"/>
        <item x="993"/>
        <item x="675"/>
        <item x="773"/>
        <item x="548"/>
        <item x="1268"/>
        <item x="1471"/>
        <item x="28"/>
        <item x="381"/>
        <item x="1652"/>
        <item x="1640"/>
        <item x="232"/>
        <item x="196"/>
        <item x="962"/>
        <item x="176"/>
        <item x="460"/>
        <item x="810"/>
        <item x="958"/>
        <item x="1"/>
        <item x="188"/>
        <item x="896"/>
        <item x="516"/>
        <item x="252"/>
        <item x="574"/>
        <item x="321"/>
        <item x="677"/>
        <item x="466"/>
        <item x="963"/>
        <item x="1477"/>
        <item x="47"/>
        <item x="1079"/>
        <item x="946"/>
        <item x="333"/>
        <item x="389"/>
        <item x="919"/>
        <item x="523"/>
        <item x="597"/>
        <item x="54"/>
        <item x="1331"/>
        <item x="134"/>
        <item x="747"/>
        <item x="1613"/>
        <item x="187"/>
        <item x="540"/>
        <item x="1106"/>
        <item x="1424"/>
        <item x="119"/>
        <item x="1653"/>
        <item x="495"/>
        <item x="603"/>
        <item x="16"/>
        <item x="33"/>
        <item x="601"/>
        <item x="835"/>
        <item x="364"/>
        <item x="1710"/>
        <item x="1208"/>
        <item x="530"/>
        <item x="1161"/>
        <item x="1548"/>
        <item x="281"/>
        <item x="1716"/>
        <item x="264"/>
        <item x="1191"/>
        <item x="130"/>
        <item x="642"/>
        <item x="298"/>
        <item x="26"/>
        <item x="1292"/>
        <item x="702"/>
        <item x="972"/>
        <item x="1484"/>
        <item x="1486"/>
        <item x="143"/>
        <item x="521"/>
        <item x="737"/>
        <item x="1099"/>
        <item x="384"/>
        <item x="1167"/>
        <item x="1789"/>
        <item x="1044"/>
        <item x="1482"/>
        <item x="1529"/>
        <item x="890"/>
        <item x="1354"/>
        <item x="1654"/>
        <item x="1444"/>
        <item x="1039"/>
        <item x="1182"/>
        <item x="1003"/>
        <item x="515"/>
        <item x="250"/>
        <item x="414"/>
        <item x="48"/>
        <item x="1333"/>
        <item x="1645"/>
        <item x="194"/>
        <item x="1478"/>
        <item x="29"/>
        <item x="339"/>
        <item x="1096"/>
        <item x="499"/>
        <item x="708"/>
        <item x="1378"/>
        <item x="562"/>
        <item x="799"/>
        <item x="736"/>
        <item x="1508"/>
        <item x="411"/>
        <item x="988"/>
        <item x="864"/>
        <item x="830"/>
        <item x="626"/>
        <item x="809"/>
        <item x="391"/>
        <item x="1404"/>
        <item x="1432"/>
        <item x="956"/>
        <item x="178"/>
        <item x="1696"/>
        <item x="146"/>
        <item x="1644"/>
        <item x="362"/>
        <item x="444"/>
        <item x="117"/>
        <item x="936"/>
        <item x="147"/>
        <item x="1421"/>
        <item x="1773"/>
        <item x="1121"/>
        <item x="1217"/>
        <item x="1591"/>
        <item x="461"/>
        <item x="1563"/>
        <item x="1487"/>
        <item x="121"/>
        <item x="1533"/>
        <item x="725"/>
        <item x="1144"/>
        <item x="724"/>
        <item x="690"/>
        <item x="930"/>
        <item x="166"/>
        <item x="769"/>
        <item x="1699"/>
        <item x="1668"/>
        <item x="160"/>
        <item x="575"/>
        <item x="1663"/>
        <item x="1105"/>
        <item x="1042"/>
        <item x="512"/>
        <item x="1181"/>
        <item x="648"/>
        <item x="1422"/>
        <item x="625"/>
        <item x="533"/>
        <item x="181"/>
        <item x="518"/>
        <item x="1151"/>
        <item x="1638"/>
        <item x="283"/>
        <item x="1692"/>
        <item x="1631"/>
        <item x="1679"/>
        <item x="1272"/>
        <item x="71"/>
        <item x="1246"/>
        <item x="404"/>
        <item x="267"/>
        <item x="168"/>
        <item x="1063"/>
        <item x="186"/>
        <item x="1154"/>
        <item x="231"/>
        <item x="926"/>
        <item x="322"/>
        <item x="1672"/>
        <item x="440"/>
        <item x="1239"/>
        <item x="567"/>
        <item x="138"/>
        <item x="175"/>
        <item x="1726"/>
        <item x="934"/>
        <item x="535"/>
        <item x="361"/>
        <item x="349"/>
        <item x="342"/>
        <item x="1567"/>
        <item x="1249"/>
        <item x="491"/>
        <item x="1790"/>
        <item x="1126"/>
        <item x="1368"/>
        <item x="368"/>
        <item x="1601"/>
        <item x="209"/>
        <item x="549"/>
        <item x="1527"/>
        <item x="1619"/>
        <item x="15"/>
        <item x="112"/>
        <item x="888"/>
        <item x="935"/>
        <item x="1719"/>
        <item x="105"/>
        <item x="3"/>
        <item x="327"/>
        <item x="952"/>
        <item x="11"/>
        <item x="1470"/>
        <item x="666"/>
        <item x="681"/>
        <item x="430"/>
        <item x="1262"/>
        <item x="1129"/>
        <item x="241"/>
        <item x="144"/>
        <item x="1769"/>
        <item x="1379"/>
        <item x="113"/>
        <item x="682"/>
        <item x="1590"/>
        <item x="646"/>
        <item x="299"/>
        <item x="1490"/>
        <item x="1623"/>
        <item x="718"/>
        <item x="671"/>
        <item x="453"/>
        <item x="1240"/>
        <item x="922"/>
        <item x="1620"/>
        <item x="939"/>
        <item x="1445"/>
        <item x="1612"/>
        <item x="1335"/>
        <item x="693"/>
        <item x="1016"/>
        <item x="589"/>
        <item x="1069"/>
        <item x="248"/>
        <item x="1043"/>
        <item x="1507"/>
        <item x="1305"/>
        <item x="1007"/>
        <item x="1357"/>
        <item x="158"/>
        <item x="999"/>
        <item x="1229"/>
        <item x="1259"/>
        <item x="46"/>
        <item x="1643"/>
        <item x="606"/>
        <item x="1119"/>
        <item x="1219"/>
        <item x="1700"/>
        <item x="884"/>
        <item x="709"/>
        <item x="938"/>
        <item x="286"/>
        <item x="1328"/>
        <item x="1055"/>
        <item x="1734"/>
        <item x="920"/>
        <item x="676"/>
        <item x="303"/>
        <item x="1528"/>
        <item x="959"/>
        <item x="428"/>
        <item x="1713"/>
        <item x="545"/>
        <item x="1622"/>
        <item x="1764"/>
        <item x="148"/>
        <item x="1597"/>
        <item x="261"/>
        <item x="22"/>
        <item x="177"/>
        <item x="1058"/>
        <item x="211"/>
        <item x="1327"/>
        <item x="1353"/>
        <item x="379"/>
        <item x="1258"/>
        <item x="214"/>
        <item x="673"/>
        <item x="1123"/>
        <item x="1290"/>
        <item x="1128"/>
        <item x="351"/>
        <item x="314"/>
        <item x="1499"/>
        <item x="365"/>
        <item x="70"/>
        <item x="1135"/>
        <item x="1550"/>
        <item x="1565"/>
        <item x="1159"/>
        <item x="1670"/>
        <item x="1296"/>
        <item x="1070"/>
        <item x="1724"/>
        <item x="688"/>
        <item x="42"/>
        <item x="1479"/>
        <item x="1134"/>
        <item x="1355"/>
        <item x="371"/>
        <item x="1394"/>
        <item x="1460"/>
        <item x="1091"/>
        <item x="1266"/>
        <item x="977"/>
        <item x="622"/>
        <item x="172"/>
        <item x="1334"/>
        <item x="624"/>
        <item x="832"/>
        <item x="325"/>
        <item x="1702"/>
        <item x="340"/>
        <item x="704"/>
        <item x="376"/>
        <item x="1190"/>
        <item x="41"/>
        <item x="1146"/>
        <item x="1717"/>
        <item x="817"/>
        <item x="159"/>
        <item x="1671"/>
        <item x="1256"/>
        <item x="1315"/>
        <item x="1606"/>
        <item x="776"/>
        <item x="596"/>
        <item x="894"/>
        <item x="319"/>
        <item x="767"/>
        <item x="865"/>
        <item x="1377"/>
        <item x="1183"/>
        <item x="1232"/>
        <item x="236"/>
        <item x="1094"/>
        <item x="669"/>
        <item x="942"/>
        <item x="157"/>
        <item x="1011"/>
        <item x="228"/>
        <item x="847"/>
        <item x="96"/>
        <item x="738"/>
        <item x="1552"/>
        <item x="1741"/>
        <item x="585"/>
        <item x="716"/>
        <item x="798"/>
        <item x="784"/>
        <item x="730"/>
        <item x="483"/>
        <item x="1556"/>
        <item x="226"/>
        <item x="910"/>
        <item x="476"/>
        <item x="246"/>
        <item x="1776"/>
        <item x="14"/>
        <item x="408"/>
        <item x="1754"/>
        <item x="454"/>
        <item x="1026"/>
        <item x="294"/>
        <item x="861"/>
        <item x="1303"/>
        <item x="253"/>
        <item x="1519"/>
        <item x="423"/>
        <item x="1027"/>
        <item x="142"/>
        <item x="1787"/>
        <item x="218"/>
        <item x="983"/>
        <item x="90"/>
        <item x="758"/>
        <item x="711"/>
        <item x="1433"/>
        <item x="1585"/>
        <item x="868"/>
        <item x="1562"/>
        <item x="680"/>
        <item x="908"/>
        <item x="1081"/>
        <item x="1678"/>
        <item x="424"/>
        <item x="1103"/>
        <item x="1297"/>
        <item x="435"/>
        <item x="1656"/>
        <item x="493"/>
        <item x="796"/>
        <item x="1675"/>
        <item x="781"/>
        <item x="616"/>
        <item x="40"/>
        <item x="380"/>
        <item x="1302"/>
        <item x="1316"/>
        <item x="1102"/>
        <item x="750"/>
        <item x="318"/>
        <item x="1000"/>
        <item x="31"/>
        <item x="788"/>
        <item x="291"/>
        <item x="1570"/>
        <item x="125"/>
        <item x="39"/>
        <item x="1198"/>
        <item x="471"/>
        <item x="1543"/>
        <item x="668"/>
        <item x="965"/>
        <item x="819"/>
        <item x="695"/>
        <item x="180"/>
        <item x="275"/>
        <item x="507"/>
        <item x="1283"/>
        <item x="520"/>
        <item x="1034"/>
        <item x="437"/>
        <item x="458"/>
        <item x="219"/>
        <item x="53"/>
        <item x="114"/>
        <item x="803"/>
        <item x="212"/>
        <item x="604"/>
        <item x="25"/>
        <item x="897"/>
        <item x="1194"/>
        <item x="240"/>
        <item x="546"/>
        <item x="987"/>
        <item x="1632"/>
        <item x="986"/>
        <item x="1751"/>
        <item x="873"/>
        <item x="612"/>
        <item x="301"/>
        <item x="1093"/>
        <item x="23"/>
        <item x="1598"/>
        <item x="653"/>
        <item x="396"/>
        <item x="820"/>
        <item x="242"/>
        <item x="1711"/>
        <item x="1243"/>
        <item x="1073"/>
        <item x="697"/>
        <item x="591"/>
        <item x="777"/>
        <item x="839"/>
        <item x="1031"/>
        <item x="867"/>
        <item x="772"/>
        <item x="270"/>
        <item x="165"/>
        <item x="1514"/>
        <item x="245"/>
        <item x="1571"/>
        <item x="1326"/>
        <item x="1707"/>
        <item x="296"/>
        <item x="1238"/>
        <item x="20"/>
        <item x="1742"/>
        <item x="179"/>
        <item x="1438"/>
        <item x="1641"/>
        <item x="615"/>
        <item x="320"/>
        <item x="970"/>
        <item x="1698"/>
        <item x="1472"/>
        <item x="510"/>
        <item x="1419"/>
        <item x="387"/>
        <item x="352"/>
        <item x="66"/>
        <item x="1416"/>
        <item x="1300"/>
        <item x="1041"/>
        <item x="976"/>
        <item x="551"/>
        <item x="1525"/>
        <item x="1564"/>
        <item x="1690"/>
        <item x="77"/>
        <item x="1740"/>
        <item x="759"/>
        <item x="1132"/>
        <item x="1113"/>
        <item x="1234"/>
        <item x="670"/>
        <item x="1417"/>
        <item x="354"/>
        <item x="1709"/>
        <item x="1032"/>
        <item x="1054"/>
        <item x="229"/>
        <item x="717"/>
        <item x="1185"/>
        <item x="739"/>
        <item x="145"/>
        <item x="64"/>
        <item x="271"/>
        <item x="1596"/>
        <item x="1298"/>
        <item x="67"/>
        <item x="1046"/>
        <item x="1279"/>
        <item x="631"/>
        <item x="834"/>
        <item x="628"/>
        <item x="1767"/>
        <item x="1004"/>
        <item x="633"/>
        <item x="771"/>
        <item x="1766"/>
        <item x="1177"/>
        <item x="876"/>
        <item x="1284"/>
        <item x="1762"/>
        <item x="1664"/>
        <item x="1517"/>
        <item x="1047"/>
        <item x="268"/>
        <item x="1466"/>
        <item x="449"/>
        <item x="338"/>
        <item x="1468"/>
        <item x="1708"/>
        <item x="306"/>
        <item x="654"/>
        <item x="346"/>
        <item x="1386"/>
        <item x="1364"/>
        <item x="1265"/>
        <item x="97"/>
        <item x="452"/>
        <item x="1425"/>
        <item x="1547"/>
        <item x="1075"/>
        <item x="1363"/>
        <item x="1398"/>
        <item x="341"/>
        <item x="1637"/>
        <item x="1629"/>
        <item x="1576"/>
        <item x="558"/>
        <item x="1603"/>
        <item x="1130"/>
        <item x="260"/>
        <item x="1625"/>
        <item x="400"/>
        <item x="1735"/>
        <item x="1260"/>
        <item x="30"/>
        <item x="1124"/>
        <item x="59"/>
        <item x="746"/>
        <item x="421"/>
        <item x="206"/>
        <item x="373"/>
        <item x="1592"/>
        <item x="410"/>
        <item x="481"/>
        <item x="1188"/>
        <item x="1341"/>
        <item x="580"/>
        <item x="1575"/>
        <item x="715"/>
        <item x="43"/>
        <item x="752"/>
        <item x="10"/>
        <item x="1236"/>
        <item x="566"/>
        <item x="417"/>
        <item x="392"/>
        <item x="921"/>
        <item x="233"/>
        <item x="714"/>
        <item x="857"/>
        <item x="258"/>
        <item x="853"/>
        <item x="1280"/>
        <item x="111"/>
        <item x="878"/>
        <item x="488"/>
        <item x="610"/>
        <item x="56"/>
        <item x="1579"/>
        <item x="1473"/>
        <item x="469"/>
        <item x="1277"/>
        <item x="1040"/>
        <item x="1783"/>
        <item x="811"/>
        <item x="644"/>
        <item x="559"/>
        <item x="794"/>
        <item x="1245"/>
        <item x="170"/>
        <item x="907"/>
        <item x="1502"/>
        <item x="1618"/>
        <item x="882"/>
        <item x="1348"/>
        <item x="1030"/>
        <item x="397"/>
        <item x="439"/>
        <item x="537"/>
        <item x="243"/>
        <item x="272"/>
        <item x="1250"/>
        <item x="1722"/>
        <item x="227"/>
        <item x="1661"/>
        <item x="1744"/>
        <item x="1621"/>
        <item x="1768"/>
        <item x="1718"/>
        <item x="1420"/>
        <item x="846"/>
        <item x="1024"/>
        <item x="1457"/>
        <item x="256"/>
        <item x="450"/>
        <item x="757"/>
        <item x="1480"/>
        <item x="78"/>
        <item x="1611"/>
        <item x="1361"/>
        <item x="1228"/>
        <item x="577"/>
        <item x="1715"/>
        <item x="1138"/>
        <item x="707"/>
        <item x="1241"/>
        <item x="948"/>
        <item x="1636"/>
        <item x="360"/>
        <item x="1172"/>
        <item x="1440"/>
        <item x="1491"/>
        <item x="960"/>
        <item x="336"/>
        <item x="916"/>
        <item x="1387"/>
        <item x="1791"/>
        <item x="1401"/>
        <item x="492"/>
        <item x="1247"/>
        <item x="52"/>
        <item x="1771"/>
        <item x="754"/>
        <item x="464"/>
        <item x="542"/>
        <item x="875"/>
        <item x="285"/>
        <item x="74"/>
        <item x="485"/>
        <item x="127"/>
        <item x="353"/>
        <item x="1153"/>
        <item x="543"/>
        <item x="312"/>
        <item x="915"/>
        <item x="1080"/>
        <item x="1449"/>
        <item x="190"/>
        <item x="1600"/>
        <item x="827"/>
        <item x="957"/>
        <item x="1077"/>
        <item x="496"/>
        <item x="104"/>
        <item x="593"/>
        <item x="1689"/>
        <item x="335"/>
        <item x="1463"/>
        <item x="1313"/>
        <item x="415"/>
        <item x="1125"/>
        <item x="513"/>
        <item x="1200"/>
        <item x="383"/>
        <item x="1020"/>
        <item x="1019"/>
        <item x="69"/>
        <item x="266"/>
        <item x="2"/>
        <item x="689"/>
        <item x="202"/>
        <item x="1223"/>
        <item x="1306"/>
        <item x="905"/>
        <item x="802"/>
        <item x="251"/>
        <item x="1524"/>
        <item x="775"/>
        <item x="863"/>
        <item x="220"/>
        <item x="1518"/>
        <item x="1137"/>
        <item x="1535"/>
        <item x="825"/>
        <item x="692"/>
        <item x="257"/>
        <item x="858"/>
        <item x="698"/>
        <item x="581"/>
        <item x="5"/>
        <item x="1122"/>
        <item x="1017"/>
        <item x="239"/>
        <item x="651"/>
        <item x="1014"/>
        <item x="38"/>
        <item x="1497"/>
        <item x="1225"/>
        <item x="529"/>
        <item x="1396"/>
        <item x="1242"/>
        <item x="1503"/>
        <item x="420"/>
        <item x="395"/>
        <item x="345"/>
        <item x="954"/>
        <item x="1560"/>
        <item x="1454"/>
        <item x="1737"/>
        <item x="310"/>
        <item x="1639"/>
        <item x="1608"/>
        <item x="848"/>
        <item x="703"/>
        <item x="609"/>
        <item x="1687"/>
        <item x="323"/>
        <item x="996"/>
        <item x="193"/>
        <item x="1269"/>
        <item x="1174"/>
        <item x="1666"/>
        <item x="1127"/>
        <item x="1087"/>
        <item x="1352"/>
        <item x="733"/>
        <item x="928"/>
        <item x="1166"/>
        <item x="871"/>
        <item x="509"/>
        <item x="1145"/>
        <item x="755"/>
        <item x="473"/>
        <item x="93"/>
        <item x="1076"/>
        <item x="901"/>
        <item x="475"/>
        <item x="649"/>
        <item x="931"/>
        <item x="1504"/>
        <item x="63"/>
        <item x="249"/>
        <item x="1289"/>
        <item x="289"/>
        <item x="1215"/>
        <item x="903"/>
        <item x="1150"/>
        <item x="205"/>
        <item x="966"/>
        <item x="1551"/>
        <item x="721"/>
        <item x="195"/>
        <item x="1498"/>
        <item x="61"/>
        <item x="1383"/>
        <item x="447"/>
        <item x="152"/>
        <item x="192"/>
        <item x="1465"/>
        <item x="295"/>
        <item x="1201"/>
        <item x="1759"/>
        <item x="1509"/>
        <item x="1534"/>
        <item x="872"/>
        <item x="1481"/>
        <item x="1274"/>
        <item x="532"/>
        <item x="1706"/>
        <item x="1203"/>
        <item x="933"/>
        <item x="779"/>
        <item x="497"/>
        <item x="1097"/>
        <item x="108"/>
        <item x="1540"/>
        <item x="309"/>
        <item x="944"/>
        <item x="843"/>
        <item x="1595"/>
        <item x="1736"/>
        <item x="156"/>
        <item x="1602"/>
        <item x="123"/>
        <item x="1230"/>
        <item x="994"/>
        <item x="526"/>
        <item x="1336"/>
        <item x="326"/>
        <item x="1397"/>
        <item x="1485"/>
        <item x="445"/>
        <item x="554"/>
        <item x="1500"/>
        <item x="1523"/>
        <item x="1407"/>
        <item x="618"/>
        <item x="1033"/>
        <item x="162"/>
        <item x="287"/>
        <item x="84"/>
        <item x="783"/>
        <item x="1526"/>
        <item x="1343"/>
        <item x="1342"/>
        <item x="723"/>
        <item x="1658"/>
        <item x="572"/>
        <item x="980"/>
        <item x="1350"/>
        <item x="634"/>
        <item x="1141"/>
        <item x="1441"/>
        <item x="560"/>
        <item x="1107"/>
        <item x="95"/>
        <item x="225"/>
        <item x="1545"/>
        <item x="378"/>
        <item x="17"/>
        <item x="925"/>
        <item x="88"/>
        <item x="1450"/>
        <item x="1624"/>
        <item x="555"/>
        <item x="1427"/>
        <item x="259"/>
        <item x="1072"/>
        <item x="329"/>
        <item x="1746"/>
        <item x="1373"/>
        <item x="887"/>
        <item x="1743"/>
        <item x="727"/>
        <item x="898"/>
        <item x="1275"/>
        <item x="501"/>
        <item x="356"/>
        <item x="1332"/>
        <item x="1152"/>
        <item x="1536"/>
        <item x="184"/>
        <item x="1101"/>
        <item x="174"/>
        <item x="1506"/>
        <item x="1712"/>
        <item x="1513"/>
        <item x="1572"/>
        <item x="1036"/>
        <item x="611"/>
        <item x="1252"/>
        <item x="73"/>
        <item x="632"/>
        <item x="255"/>
        <item x="374"/>
        <item x="619"/>
        <item x="1052"/>
        <item x="1410"/>
        <item x="761"/>
        <item x="161"/>
        <item x="1681"/>
        <item x="44"/>
        <item x="305"/>
        <item x="1577"/>
        <item x="1405"/>
        <item t="default"/>
      </items>
    </pivotField>
    <pivotField showAll="0">
      <items count="9">
        <item x="4"/>
        <item x="7"/>
        <item x="2"/>
        <item x="0"/>
        <item x="3"/>
        <item x="6"/>
        <item x="5"/>
        <item x="1"/>
        <item t="default"/>
      </items>
    </pivotField>
    <pivotField showAll="0">
      <items count="7">
        <item x="0"/>
        <item x="2"/>
        <item x="5"/>
        <item x="4"/>
        <item x="3"/>
        <item x="1"/>
        <item t="default"/>
      </items>
    </pivotField>
    <pivotField showAll="0">
      <items count="5">
        <item x="2"/>
        <item x="1"/>
        <item x="3"/>
        <item x="0"/>
        <item t="default"/>
      </items>
    </pivotField>
    <pivotField axis="axisRow" showAll="0" measureFilter="1">
      <items count="6">
        <item x="0"/>
        <item x="4"/>
        <item x="2"/>
        <item x="3"/>
        <item x="1"/>
        <item t="default"/>
      </items>
    </pivotField>
    <pivotField axis="axisPage" dataField="1" showAll="0">
      <items count="13">
        <item x="0"/>
        <item x="10"/>
        <item x="7"/>
        <item x="4"/>
        <item x="8"/>
        <item x="5"/>
        <item x="3"/>
        <item x="1"/>
        <item x="2"/>
        <item x="9"/>
        <item x="11"/>
        <item x="6"/>
        <item t="default"/>
      </items>
    </pivotField>
    <pivotField showAll="0">
      <items count="50">
        <item x="8"/>
        <item x="45"/>
        <item x="38"/>
        <item x="7"/>
        <item x="28"/>
        <item x="46"/>
        <item x="32"/>
        <item x="22"/>
        <item x="17"/>
        <item x="29"/>
        <item x="27"/>
        <item x="18"/>
        <item x="3"/>
        <item x="6"/>
        <item x="19"/>
        <item x="21"/>
        <item x="39"/>
        <item x="25"/>
        <item x="41"/>
        <item x="44"/>
        <item x="43"/>
        <item x="34"/>
        <item x="48"/>
        <item x="14"/>
        <item x="10"/>
        <item x="42"/>
        <item x="47"/>
        <item x="20"/>
        <item x="37"/>
        <item x="15"/>
        <item x="13"/>
        <item x="35"/>
        <item x="5"/>
        <item x="24"/>
        <item x="26"/>
        <item x="30"/>
        <item x="36"/>
        <item x="33"/>
        <item x="16"/>
        <item x="12"/>
        <item x="4"/>
        <item x="23"/>
        <item x="9"/>
        <item x="1"/>
        <item x="2"/>
        <item x="0"/>
        <item x="31"/>
        <item x="11"/>
        <item x="40"/>
        <item t="default"/>
      </items>
    </pivotField>
    <pivotField showAll="0">
      <items count="5">
        <item x="0"/>
        <item x="3"/>
        <item x="2"/>
        <item x="1"/>
        <item t="default"/>
      </items>
    </pivotField>
    <pivotField showAll="0">
      <items count="816">
        <item x="189"/>
        <item x="535"/>
        <item x="298"/>
        <item x="176"/>
        <item x="777"/>
        <item x="762"/>
        <item x="343"/>
        <item x="470"/>
        <item x="170"/>
        <item x="800"/>
        <item x="485"/>
        <item x="25"/>
        <item x="522"/>
        <item x="584"/>
        <item x="182"/>
        <item x="349"/>
        <item x="350"/>
        <item x="729"/>
        <item x="669"/>
        <item x="734"/>
        <item x="202"/>
        <item x="582"/>
        <item x="446"/>
        <item x="794"/>
        <item x="321"/>
        <item x="769"/>
        <item x="656"/>
        <item x="156"/>
        <item x="804"/>
        <item x="320"/>
        <item x="389"/>
        <item x="512"/>
        <item x="506"/>
        <item x="681"/>
        <item x="452"/>
        <item x="9"/>
        <item x="660"/>
        <item x="323"/>
        <item x="665"/>
        <item x="761"/>
        <item x="124"/>
        <item x="440"/>
        <item x="807"/>
        <item x="473"/>
        <item x="3"/>
        <item x="272"/>
        <item x="20"/>
        <item x="505"/>
        <item x="416"/>
        <item x="367"/>
        <item x="287"/>
        <item x="35"/>
        <item x="799"/>
        <item x="382"/>
        <item x="337"/>
        <item x="326"/>
        <item x="771"/>
        <item x="96"/>
        <item x="373"/>
        <item x="163"/>
        <item x="91"/>
        <item x="466"/>
        <item x="458"/>
        <item x="183"/>
        <item x="140"/>
        <item x="322"/>
        <item x="605"/>
        <item x="741"/>
        <item x="171"/>
        <item x="375"/>
        <item x="418"/>
        <item x="255"/>
        <item x="801"/>
        <item x="228"/>
        <item x="733"/>
        <item x="701"/>
        <item x="749"/>
        <item x="230"/>
        <item x="48"/>
        <item x="751"/>
        <item x="555"/>
        <item x="712"/>
        <item x="208"/>
        <item x="620"/>
        <item x="101"/>
        <item x="366"/>
        <item x="689"/>
        <item x="362"/>
        <item x="296"/>
        <item x="86"/>
        <item x="142"/>
        <item x="657"/>
        <item x="808"/>
        <item x="609"/>
        <item x="193"/>
        <item x="403"/>
        <item x="104"/>
        <item x="706"/>
        <item x="574"/>
        <item x="747"/>
        <item x="14"/>
        <item x="7"/>
        <item x="514"/>
        <item x="454"/>
        <item x="145"/>
        <item x="519"/>
        <item x="256"/>
        <item x="27"/>
        <item x="261"/>
        <item x="166"/>
        <item x="402"/>
        <item x="436"/>
        <item x="291"/>
        <item x="787"/>
        <item x="743"/>
        <item x="752"/>
        <item x="703"/>
        <item x="534"/>
        <item x="90"/>
        <item x="334"/>
        <item x="391"/>
        <item x="431"/>
        <item x="634"/>
        <item x="598"/>
        <item x="151"/>
        <item x="607"/>
        <item x="636"/>
        <item x="453"/>
        <item x="100"/>
        <item x="718"/>
        <item x="392"/>
        <item x="585"/>
        <item x="217"/>
        <item x="231"/>
        <item x="257"/>
        <item x="776"/>
        <item x="310"/>
        <item x="314"/>
        <item x="423"/>
        <item x="348"/>
        <item x="557"/>
        <item x="42"/>
        <item x="677"/>
        <item x="591"/>
        <item x="465"/>
        <item x="811"/>
        <item x="218"/>
        <item x="289"/>
        <item x="541"/>
        <item x="661"/>
        <item x="164"/>
        <item x="194"/>
        <item x="405"/>
        <item x="248"/>
        <item x="300"/>
        <item x="439"/>
        <item x="242"/>
        <item x="57"/>
        <item x="521"/>
        <item x="740"/>
        <item x="714"/>
        <item x="449"/>
        <item x="684"/>
        <item x="791"/>
        <item x="408"/>
        <item x="302"/>
        <item x="448"/>
        <item x="338"/>
        <item x="332"/>
        <item x="545"/>
        <item x="490"/>
        <item x="746"/>
        <item x="477"/>
        <item x="766"/>
        <item x="565"/>
        <item x="523"/>
        <item x="539"/>
        <item x="237"/>
        <item x="707"/>
        <item x="693"/>
        <item x="233"/>
        <item x="687"/>
        <item x="191"/>
        <item x="207"/>
        <item x="468"/>
        <item x="679"/>
        <item x="415"/>
        <item x="705"/>
        <item x="77"/>
        <item x="173"/>
        <item x="49"/>
        <item x="383"/>
        <item x="680"/>
        <item x="645"/>
        <item x="659"/>
        <item x="388"/>
        <item x="493"/>
        <item x="780"/>
        <item x="460"/>
        <item x="223"/>
        <item x="311"/>
        <item x="597"/>
        <item x="177"/>
        <item x="447"/>
        <item x="240"/>
        <item x="715"/>
        <item x="409"/>
        <item x="280"/>
        <item x="643"/>
        <item x="623"/>
        <item x="221"/>
        <item x="327"/>
        <item x="186"/>
        <item x="114"/>
        <item x="249"/>
        <item x="118"/>
        <item x="664"/>
        <item x="756"/>
        <item x="646"/>
        <item x="417"/>
        <item x="136"/>
        <item x="724"/>
        <item x="132"/>
        <item x="760"/>
        <item x="241"/>
        <item x="64"/>
        <item x="427"/>
        <item x="195"/>
        <item x="538"/>
        <item x="471"/>
        <item x="196"/>
        <item x="742"/>
        <item x="719"/>
        <item x="558"/>
        <item x="308"/>
        <item x="5"/>
        <item x="543"/>
        <item x="116"/>
        <item x="225"/>
        <item x="428"/>
        <item x="198"/>
        <item x="277"/>
        <item x="784"/>
        <item x="451"/>
        <item x="510"/>
        <item x="215"/>
        <item x="652"/>
        <item x="357"/>
        <item x="112"/>
        <item x="72"/>
        <item x="361"/>
        <item x="691"/>
        <item x="29"/>
        <item x="380"/>
        <item x="34"/>
        <item x="146"/>
        <item x="180"/>
        <item x="58"/>
        <item x="484"/>
        <item x="805"/>
        <item x="586"/>
        <item x="496"/>
        <item x="285"/>
        <item x="711"/>
        <item x="781"/>
        <item x="500"/>
        <item x="279"/>
        <item x="435"/>
        <item x="123"/>
        <item x="290"/>
        <item x="127"/>
        <item x="560"/>
        <item x="572"/>
        <item x="150"/>
        <item x="1"/>
        <item x="102"/>
        <item x="219"/>
        <item x="542"/>
        <item x="340"/>
        <item x="51"/>
        <item x="354"/>
        <item x="782"/>
        <item x="663"/>
        <item x="564"/>
        <item x="117"/>
        <item x="264"/>
        <item x="393"/>
        <item x="341"/>
        <item x="708"/>
        <item x="4"/>
        <item x="456"/>
        <item x="593"/>
        <item x="508"/>
        <item x="267"/>
        <item x="331"/>
        <item x="433"/>
        <item x="352"/>
        <item x="185"/>
        <item x="698"/>
        <item x="779"/>
        <item x="526"/>
        <item x="721"/>
        <item x="789"/>
        <item x="197"/>
        <item x="61"/>
        <item x="305"/>
        <item x="481"/>
        <item x="459"/>
        <item x="273"/>
        <item x="723"/>
        <item x="376"/>
        <item x="434"/>
        <item x="76"/>
        <item x="616"/>
        <item x="639"/>
        <item x="379"/>
        <item x="229"/>
        <item x="602"/>
        <item x="774"/>
        <item x="630"/>
        <item x="596"/>
        <item x="397"/>
        <item x="363"/>
        <item x="731"/>
        <item x="563"/>
        <item x="494"/>
        <item x="479"/>
        <item x="775"/>
        <item x="252"/>
        <item x="345"/>
        <item x="676"/>
        <item x="56"/>
        <item x="359"/>
        <item x="226"/>
        <item x="577"/>
        <item x="175"/>
        <item x="134"/>
        <item x="548"/>
        <item x="97"/>
        <item x="159"/>
        <item x="716"/>
        <item x="160"/>
        <item x="88"/>
        <item x="309"/>
        <item x="806"/>
        <item x="725"/>
        <item x="121"/>
        <item x="369"/>
        <item x="126"/>
        <item x="600"/>
        <item x="612"/>
        <item x="169"/>
        <item x="152"/>
        <item x="527"/>
        <item x="190"/>
        <item x="404"/>
        <item x="79"/>
        <item x="26"/>
        <item x="528"/>
        <item x="413"/>
        <item x="502"/>
        <item x="144"/>
        <item x="377"/>
        <item x="699"/>
        <item x="222"/>
        <item x="260"/>
        <item x="153"/>
        <item x="360"/>
        <item x="590"/>
        <item x="11"/>
        <item x="487"/>
        <item x="786"/>
        <item x="304"/>
        <item x="95"/>
        <item x="89"/>
        <item x="87"/>
        <item x="613"/>
        <item x="158"/>
        <item x="529"/>
        <item x="754"/>
        <item x="346"/>
        <item x="772"/>
        <item x="406"/>
        <item x="181"/>
        <item x="407"/>
        <item x="59"/>
        <item x="536"/>
        <item x="313"/>
        <item x="374"/>
        <item x="531"/>
        <item x="595"/>
        <item x="713"/>
        <item x="268"/>
        <item x="736"/>
        <item x="318"/>
        <item x="251"/>
        <item x="455"/>
        <item x="793"/>
        <item x="398"/>
        <item x="12"/>
        <item x="770"/>
        <item x="212"/>
        <item x="717"/>
        <item x="232"/>
        <item x="148"/>
        <item x="259"/>
        <item x="390"/>
        <item x="601"/>
        <item x="270"/>
        <item x="312"/>
        <item x="614"/>
        <item x="424"/>
        <item x="282"/>
        <item x="342"/>
        <item x="265"/>
        <item x="650"/>
        <item x="429"/>
        <item x="410"/>
        <item x="201"/>
        <item x="709"/>
        <item x="475"/>
        <item x="301"/>
        <item x="28"/>
        <item x="339"/>
        <item x="802"/>
        <item x="688"/>
        <item x="549"/>
        <item x="94"/>
        <item x="384"/>
        <item x="419"/>
        <item x="284"/>
        <item x="395"/>
        <item x="421"/>
        <item x="653"/>
        <item x="562"/>
        <item x="178"/>
        <item x="246"/>
        <item x="213"/>
        <item x="30"/>
        <item x="551"/>
        <item x="204"/>
        <item x="244"/>
        <item x="814"/>
        <item x="81"/>
        <item x="757"/>
        <item x="147"/>
        <item x="763"/>
        <item x="579"/>
        <item x="411"/>
        <item x="128"/>
        <item x="113"/>
        <item x="726"/>
        <item x="482"/>
        <item x="517"/>
        <item x="476"/>
        <item x="174"/>
        <item x="735"/>
        <item x="610"/>
        <item x="498"/>
        <item x="573"/>
        <item x="532"/>
        <item x="662"/>
        <item x="554"/>
        <item x="37"/>
        <item x="442"/>
        <item x="32"/>
        <item x="188"/>
        <item x="286"/>
        <item x="184"/>
        <item x="606"/>
        <item x="200"/>
        <item x="666"/>
        <item x="157"/>
        <item x="93"/>
        <item x="85"/>
        <item x="372"/>
        <item x="503"/>
        <item x="618"/>
        <item x="599"/>
        <item x="732"/>
        <item x="115"/>
        <item x="489"/>
        <item x="790"/>
        <item x="329"/>
        <item x="625"/>
        <item x="245"/>
        <item x="671"/>
        <item x="488"/>
        <item x="617"/>
        <item x="674"/>
        <item x="764"/>
        <item x="262"/>
        <item x="796"/>
        <item x="422"/>
        <item x="224"/>
        <item x="783"/>
        <item x="333"/>
        <item x="730"/>
        <item x="700"/>
        <item x="720"/>
        <item x="78"/>
        <item x="635"/>
        <item x="745"/>
        <item x="540"/>
        <item x="622"/>
        <item x="70"/>
        <item x="637"/>
        <item x="641"/>
        <item x="750"/>
        <item x="187"/>
        <item x="192"/>
        <item x="358"/>
        <item x="364"/>
        <item x="797"/>
        <item x="303"/>
        <item x="603"/>
        <item x="18"/>
        <item x="263"/>
        <item x="21"/>
        <item x="533"/>
        <item x="17"/>
        <item x="580"/>
        <item x="141"/>
        <item x="69"/>
        <item x="683"/>
        <item x="401"/>
        <item x="437"/>
        <item x="214"/>
        <item x="809"/>
        <item x="425"/>
        <item x="133"/>
        <item x="668"/>
        <item x="414"/>
        <item x="571"/>
        <item x="738"/>
        <item x="518"/>
        <item x="744"/>
        <item x="210"/>
        <item x="199"/>
        <item x="651"/>
        <item x="206"/>
        <item x="275"/>
        <item x="295"/>
        <item x="611"/>
        <item x="583"/>
        <item x="92"/>
        <item x="438"/>
        <item x="462"/>
        <item x="457"/>
        <item x="675"/>
        <item x="722"/>
        <item x="355"/>
        <item x="276"/>
        <item x="727"/>
        <item x="108"/>
        <item x="546"/>
        <item x="356"/>
        <item x="23"/>
        <item x="569"/>
        <item x="568"/>
        <item x="654"/>
        <item x="631"/>
        <item x="139"/>
        <item x="385"/>
        <item x="234"/>
        <item x="55"/>
        <item x="15"/>
        <item x="412"/>
        <item x="315"/>
        <item x="371"/>
        <item x="106"/>
        <item x="642"/>
        <item x="507"/>
        <item x="813"/>
        <item x="47"/>
        <item x="670"/>
        <item x="71"/>
        <item x="45"/>
        <item x="673"/>
        <item x="211"/>
        <item x="702"/>
        <item x="778"/>
        <item x="678"/>
        <item x="297"/>
        <item x="258"/>
        <item x="119"/>
        <item x="75"/>
        <item x="399"/>
        <item x="167"/>
        <item x="161"/>
        <item x="658"/>
        <item x="504"/>
        <item x="615"/>
        <item x="396"/>
        <item x="478"/>
        <item x="165"/>
        <item x="619"/>
        <item x="626"/>
        <item x="109"/>
        <item x="103"/>
        <item x="143"/>
        <item x="566"/>
        <item x="694"/>
        <item x="293"/>
        <item x="54"/>
        <item x="135"/>
        <item x="52"/>
        <item x="530"/>
        <item x="130"/>
        <item x="162"/>
        <item x="483"/>
        <item x="578"/>
        <item x="68"/>
        <item x="292"/>
        <item x="216"/>
        <item x="351"/>
        <item x="570"/>
        <item x="640"/>
        <item x="695"/>
        <item x="98"/>
        <item x="31"/>
        <item x="758"/>
        <item x="274"/>
        <item x="105"/>
        <item x="690"/>
        <item x="271"/>
        <item x="209"/>
        <item x="632"/>
        <item x="441"/>
        <item x="628"/>
        <item x="467"/>
        <item x="149"/>
        <item x="474"/>
        <item x="495"/>
        <item x="288"/>
        <item x="686"/>
        <item x="122"/>
        <item x="515"/>
        <item x="227"/>
        <item x="443"/>
        <item x="138"/>
        <item x="53"/>
        <item x="111"/>
        <item x="319"/>
        <item x="294"/>
        <item x="608"/>
        <item x="353"/>
        <item x="499"/>
        <item x="330"/>
        <item x="463"/>
        <item x="486"/>
        <item x="50"/>
        <item x="561"/>
        <item x="525"/>
        <item x="450"/>
        <item x="365"/>
        <item x="511"/>
        <item x="803"/>
        <item x="430"/>
        <item x="710"/>
        <item x="559"/>
        <item x="283"/>
        <item x="317"/>
        <item x="137"/>
        <item x="238"/>
        <item x="589"/>
        <item x="368"/>
        <item x="604"/>
        <item x="62"/>
        <item x="516"/>
        <item x="38"/>
        <item x="347"/>
        <item x="336"/>
        <item x="46"/>
        <item x="469"/>
        <item x="299"/>
        <item x="524"/>
        <item x="461"/>
        <item x="627"/>
        <item x="444"/>
        <item x="378"/>
        <item x="179"/>
        <item x="759"/>
        <item x="696"/>
        <item x="13"/>
        <item x="83"/>
        <item x="168"/>
        <item x="307"/>
        <item x="785"/>
        <item x="325"/>
        <item x="335"/>
        <item x="697"/>
        <item x="544"/>
        <item x="728"/>
        <item x="44"/>
        <item x="692"/>
        <item x="420"/>
        <item x="243"/>
        <item x="547"/>
        <item x="472"/>
        <item x="704"/>
        <item x="236"/>
        <item x="633"/>
        <item x="253"/>
        <item x="39"/>
        <item x="647"/>
        <item x="19"/>
        <item x="2"/>
        <item x="753"/>
        <item x="129"/>
        <item x="99"/>
        <item x="43"/>
        <item x="581"/>
        <item x="324"/>
        <item x="33"/>
        <item x="812"/>
        <item x="370"/>
        <item x="513"/>
        <item x="497"/>
        <item x="386"/>
        <item x="172"/>
        <item x="73"/>
        <item x="16"/>
        <item x="587"/>
        <item x="501"/>
        <item x="328"/>
        <item x="576"/>
        <item x="682"/>
        <item x="755"/>
        <item x="266"/>
        <item x="205"/>
        <item x="381"/>
        <item x="748"/>
        <item x="798"/>
        <item x="685"/>
        <item x="520"/>
        <item x="667"/>
        <item x="432"/>
        <item x="588"/>
        <item x="575"/>
        <item x="40"/>
        <item x="792"/>
        <item x="765"/>
        <item x="624"/>
        <item x="107"/>
        <item x="281"/>
        <item x="621"/>
        <item x="672"/>
        <item x="80"/>
        <item x="810"/>
        <item x="400"/>
        <item x="125"/>
        <item x="648"/>
        <item x="0"/>
        <item x="63"/>
        <item x="737"/>
        <item x="394"/>
        <item x="254"/>
        <item x="768"/>
        <item x="82"/>
        <item x="552"/>
        <item x="306"/>
        <item x="387"/>
        <item x="644"/>
        <item x="480"/>
        <item x="41"/>
        <item x="269"/>
        <item x="65"/>
        <item x="155"/>
        <item x="492"/>
        <item x="556"/>
        <item x="767"/>
        <item x="60"/>
        <item x="567"/>
        <item x="592"/>
        <item x="22"/>
        <item x="84"/>
        <item x="739"/>
        <item x="36"/>
        <item x="464"/>
        <item x="509"/>
        <item x="537"/>
        <item x="66"/>
        <item x="131"/>
        <item x="120"/>
        <item x="74"/>
        <item x="649"/>
        <item x="445"/>
        <item x="795"/>
        <item x="67"/>
        <item x="655"/>
        <item x="344"/>
        <item x="773"/>
        <item x="8"/>
        <item x="491"/>
        <item x="24"/>
        <item x="110"/>
        <item x="220"/>
        <item x="426"/>
        <item x="154"/>
        <item x="629"/>
        <item x="250"/>
        <item x="6"/>
        <item x="594"/>
        <item x="278"/>
        <item x="788"/>
        <item x="203"/>
        <item x="235"/>
        <item x="239"/>
        <item x="553"/>
        <item x="247"/>
        <item x="10"/>
        <item x="550"/>
        <item x="316"/>
        <item x="638"/>
        <item t="default"/>
      </items>
    </pivotField>
    <pivotField showAll="0">
      <items count="6">
        <item x="1"/>
        <item x="2"/>
        <item x="3"/>
        <item x="0"/>
        <item x="4"/>
        <item t="default"/>
      </items>
    </pivotField>
    <pivotField showAll="0">
      <items count="43">
        <item x="9"/>
        <item x="27"/>
        <item x="10"/>
        <item x="26"/>
        <item x="5"/>
        <item x="29"/>
        <item x="11"/>
        <item x="21"/>
        <item x="33"/>
        <item x="35"/>
        <item x="7"/>
        <item x="1"/>
        <item x="0"/>
        <item x="3"/>
        <item x="41"/>
        <item x="24"/>
        <item x="13"/>
        <item x="16"/>
        <item x="6"/>
        <item x="40"/>
        <item x="19"/>
        <item x="12"/>
        <item x="34"/>
        <item x="22"/>
        <item x="18"/>
        <item x="20"/>
        <item x="28"/>
        <item x="17"/>
        <item x="31"/>
        <item x="32"/>
        <item x="36"/>
        <item x="14"/>
        <item x="23"/>
        <item x="15"/>
        <item x="25"/>
        <item x="4"/>
        <item x="38"/>
        <item x="2"/>
        <item x="39"/>
        <item x="30"/>
        <item x="8"/>
        <item x="37"/>
        <item t="default"/>
      </items>
    </pivotField>
    <pivotField showAll="0">
      <items count="6">
        <item x="2"/>
        <item x="3"/>
        <item x="4"/>
        <item x="1"/>
        <item x="0"/>
        <item t="default"/>
      </items>
    </pivotField>
  </pivotFields>
  <rowFields count="1">
    <field x="8"/>
  </rowFields>
  <rowItems count="4">
    <i>
      <x/>
    </i>
    <i>
      <x v="1"/>
    </i>
    <i>
      <x v="3"/>
    </i>
    <i t="grand">
      <x/>
    </i>
  </rowItems>
  <colItems count="1">
    <i/>
  </colItems>
  <pageFields count="1">
    <pageField fld="9" hier="-1"/>
  </pageFields>
  <dataFields count="1">
    <dataField name="Sum of Response Time (hrs)" fld="9"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8" count="1" selected="0">
            <x v="0"/>
          </reference>
        </references>
      </pivotArea>
    </chartFormat>
    <chartFormat chart="4" format="10">
      <pivotArea type="data" outline="0" fieldPosition="0">
        <references count="2">
          <reference field="4294967294" count="1" selected="0">
            <x v="0"/>
          </reference>
          <reference field="8" count="1" selected="0">
            <x v="1"/>
          </reference>
        </references>
      </pivotArea>
    </chartFormat>
    <chartFormat chart="4" format="11">
      <pivotArea type="data" outline="0" fieldPosition="0">
        <references count="2">
          <reference field="4294967294" count="1" selected="0">
            <x v="0"/>
          </reference>
          <reference field="8" count="1" selected="0">
            <x v="3"/>
          </reference>
        </references>
      </pivotArea>
    </chartFormat>
    <chartFormat chart="4" format="12">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E12E468-8CA3-4473-BB6F-FF1BF7889B0F}" sourceName="Department">
  <pivotTables>
    <pivotTable tabId="2" name="PivotTable1"/>
    <pivotTable tabId="2" name="PivotTable2"/>
    <pivotTable tabId="2" name="PivotTable3"/>
    <pivotTable tabId="2" name="PivotTable4"/>
    <pivotTable tabId="2" name="PivotTable5"/>
    <pivotTable tabId="2" name="PivotTable6"/>
    <pivotTable tabId="2" name="PivotTable8"/>
    <pivotTable tabId="2" name="PivotTable9"/>
    <pivotTable tabId="2" name="PivotTable7"/>
  </pivotTables>
  <data>
    <tabular pivotCacheId="1614628496">
      <items count="5">
        <i x="1" s="1"/>
        <i x="2" s="1"/>
        <i x="3" s="1"/>
        <i x="0" s="1"/>
        <i x="4"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lution_Time__hrs" xr10:uid="{4FA61BBE-A3AF-45D2-8AF6-ED9323BE7586}" sourceName="Resolution Time (hrs)">
  <pivotTables>
    <pivotTable tabId="2" name="PivotTable2"/>
  </pivotTables>
  <data>
    <tabular pivotCacheId="1614628496">
      <items count="49">
        <i x="8" s="1"/>
        <i x="45" s="1"/>
        <i x="38" s="1"/>
        <i x="7" s="1"/>
        <i x="28" s="1"/>
        <i x="46" s="1"/>
        <i x="32" s="1"/>
        <i x="22" s="1"/>
        <i x="17" s="1"/>
        <i x="29" s="1"/>
        <i x="27" s="1"/>
        <i x="18" s="1"/>
        <i x="3" s="1"/>
        <i x="6" s="1"/>
        <i x="19" s="1"/>
        <i x="21" s="1"/>
        <i x="39" s="1"/>
        <i x="25" s="1"/>
        <i x="41" s="1"/>
        <i x="44" s="1"/>
        <i x="43" s="1"/>
        <i x="34" s="1"/>
        <i x="48" s="1"/>
        <i x="14" s="1"/>
        <i x="10" s="1"/>
        <i x="42" s="1"/>
        <i x="47" s="1"/>
        <i x="20" s="1"/>
        <i x="37" s="1"/>
        <i x="15" s="1"/>
        <i x="13" s="1"/>
        <i x="35" s="1"/>
        <i x="5" s="1"/>
        <i x="24" s="1"/>
        <i x="26" s="1"/>
        <i x="30" s="1"/>
        <i x="36" s="1"/>
        <i x="33" s="1"/>
        <i x="16" s="1"/>
        <i x="12" s="1"/>
        <i x="4" s="1"/>
        <i x="23" s="1"/>
        <i x="9" s="1"/>
        <i x="1" s="1"/>
        <i x="2" s="1"/>
        <i x="0" s="1"/>
        <i x="31" s="1"/>
        <i x="11" s="1"/>
        <i x="4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264F8AEE-3A14-4231-B9D5-53FD8808E550}" sourceName="Customer ID">
  <pivotTables>
    <pivotTable tabId="2" name="PivotTable6"/>
    <pivotTable tabId="2" name="PivotTable8"/>
    <pivotTable tabId="2" name="PivotTable9"/>
  </pivotTables>
  <data>
    <tabular pivotCacheId="1614628496">
      <items count="1793">
        <i x="1323" s="1"/>
        <i x="561" s="1"/>
        <i x="1108" s="1"/>
        <i x="1324" s="1"/>
        <i x="947" s="1"/>
        <i x="621" s="1"/>
        <i x="386" s="1"/>
        <i x="762" s="1"/>
        <i x="155" s="1"/>
        <i x="1462" s="1"/>
        <i x="81" s="1"/>
        <i x="1415" s="1"/>
        <i x="1104" s="1"/>
        <i x="324" s="1"/>
        <i x="1226" s="1"/>
        <i x="50" s="1"/>
        <i x="363" s="1"/>
        <i x="21" s="1"/>
        <i x="1669" s="1"/>
        <i x="1413" s="1"/>
        <i x="1747" s="1"/>
        <i x="124" s="1"/>
        <i x="1475" s="1"/>
        <i x="1720" s="1"/>
        <i x="502" s="1"/>
        <i x="823" s="1"/>
        <i x="442" s="1"/>
        <i x="885" s="1"/>
        <i x="1626" s="1"/>
        <i x="1216" s="1"/>
        <i x="568" s="1"/>
        <i x="1688" s="1"/>
        <i x="115" s="1"/>
        <i x="845" s="1"/>
        <i x="765" s="1"/>
        <i x="639" s="1"/>
        <i x="927" s="1"/>
        <i x="208" s="1"/>
        <i x="821" s="1"/>
        <i x="116" s="1"/>
        <i x="789" s="1"/>
        <i x="1021" s="1"/>
        <i x="791" s="1"/>
        <i x="748" s="1"/>
        <i x="1168" s="1"/>
        <i x="472" s="1"/>
        <i x="804" s="1"/>
        <i x="1451" s="1"/>
        <i x="945" s="1"/>
        <i x="455" s="1"/>
        <i x="1662" s="1"/>
        <i x="1452" s="1"/>
        <i x="330" s="1"/>
        <i x="751" s="1"/>
        <i x="235" s="1"/>
        <i x="1739" s="1"/>
        <i x="951" s="1"/>
        <i x="151" s="1"/>
        <i x="850" s="1"/>
        <i x="1461" s="1"/>
        <i x="313" s="1"/>
        <i x="753" s="1"/>
        <i x="1655" s="1"/>
        <i x="1009" s="1"/>
        <i x="1186" s="1"/>
        <i x="1006" s="1"/>
        <i x="1757" s="1"/>
        <i x="617" s="1"/>
        <i x="949" s="1"/>
        <i x="1745" s="1"/>
        <i x="1761" s="1"/>
        <i x="133" s="1"/>
        <i x="1409" s="1"/>
        <i x="1537" s="1"/>
        <i x="418" s="1"/>
        <i x="893" s="1"/>
        <i x="1635" s="1"/>
        <i x="102" s="1"/>
        <i x="630" s="1"/>
        <i x="1725" s="1"/>
        <i x="579" s="1"/>
        <i x="705" s="1"/>
        <i x="1458" s="1"/>
        <i x="1163" s="1"/>
        <i x="629" s="1"/>
        <i x="210" s="1"/>
        <i x="1515" s="1"/>
        <i x="1561" s="1"/>
        <i x="1051" s="1"/>
        <i x="745" s="1"/>
        <i x="978" s="1"/>
        <i x="1439" s="1"/>
        <i x="18" s="1"/>
        <i x="797" s="1"/>
        <i x="1206" s="1"/>
        <i x="605" s="1"/>
        <i x="1214" s="1"/>
        <i x="1730" s="1"/>
        <i x="91" s="1"/>
        <i x="1143" s="1"/>
        <i x="222" s="1"/>
        <i x="1035" s="1"/>
        <i x="728" s="1"/>
        <i x="221" s="1"/>
        <i x="883" s="1"/>
        <i x="122" s="1"/>
        <i x="293" s="1"/>
        <i x="1282" s="1"/>
        <i x="1760" s="1"/>
        <i x="1772" s="1"/>
        <i x="1320" s="1"/>
        <i x="1559" s="1"/>
        <i x="699" s="1"/>
        <i x="998" s="1"/>
        <i x="1770" s="1"/>
        <i x="774" s="1"/>
        <i x="538" s="1"/>
        <i x="1627" s="1"/>
        <i x="136" s="1"/>
        <i x="1370" s="1"/>
        <i x="416" s="1"/>
        <i x="375" s="1"/>
        <i x="1110" s="1"/>
        <i x="1244" s="1"/>
        <i x="541" s="1"/>
        <i x="564" s="1"/>
        <i x="1307" s="1"/>
        <i x="1065" s="1"/>
        <i x="655" s="1"/>
        <i x="1053" s="1"/>
        <i x="973" s="1"/>
        <i x="1205" s="1"/>
        <i x="587" s="1"/>
        <i x="1442" s="1"/>
        <i x="83" s="1"/>
        <i x="1615" s="1"/>
        <i x="1430" s="1"/>
        <i x="870" s="1"/>
        <i x="343" s="1"/>
        <i x="663" s="1"/>
        <i x="1184" s="1"/>
        <i x="531" s="1"/>
        <i x="498" s="1"/>
        <i x="490" s="1"/>
        <i x="436" s="1"/>
        <i x="1288" s="1"/>
        <i x="969" s="1"/>
        <i x="1695" s="1"/>
        <i x="694" s="1"/>
        <i x="806" s="1"/>
        <i x="1028" s="1"/>
        <i x="1530" s="1"/>
        <i x="1180" s="1"/>
        <i x="792" s="1"/>
        <i x="1494" s="1"/>
        <i x="1338" s="1"/>
        <i x="332" s="1"/>
        <i x="1667" s="1"/>
        <i x="979" s="1"/>
        <i x="1060" s="1"/>
        <i x="406" s="1"/>
        <i x="118" s="1"/>
        <i x="584" s="1"/>
        <i x="1464" s="1"/>
        <i x="484" s="1"/>
        <i x="308" s="1"/>
        <i x="359" s="1"/>
        <i x="288" s="1"/>
        <i x="167" s="1"/>
        <i x="992" s="1"/>
        <i x="1369" s="1"/>
        <i x="732" s="1"/>
        <i x="382" s="1"/>
        <i x="1435" s="1"/>
        <i x="1538" s="1"/>
        <i x="608" s="1"/>
        <i x="1287" s="1"/>
        <i x="1048" s="1"/>
        <i x="431" s="1"/>
        <i x="57" s="1"/>
        <i x="1340" s="1"/>
        <i x="1749" s="1"/>
        <i x="1059" s="1"/>
        <i x="1162" s="1"/>
        <i x="1569" s="1"/>
        <i x="89" s="1"/>
        <i x="1136" s="1"/>
        <i x="1642" s="1"/>
        <i x="109" s="1"/>
        <i x="1001" s="1"/>
        <i x="982" s="1"/>
        <i x="1325" s="1"/>
        <i x="1109" s="1"/>
        <i x="393" s="1"/>
        <i x="317" s="1"/>
        <i x="1120" s="1"/>
        <i x="1733" s="1"/>
        <i x="244" s="1"/>
        <i x="824" s="1"/>
        <i x="486" s="1"/>
        <i x="1248" s="1"/>
        <i x="837" s="1"/>
        <i x="304" s="1"/>
        <i x="394" s="1"/>
        <i x="684" s="1"/>
        <i x="223" s="1"/>
        <i x="1045" s="1"/>
        <i x="1281" s="1"/>
        <i x="1581" s="1"/>
        <i x="553" s="1"/>
        <i x="290" s="1"/>
        <i x="712" s="1"/>
        <i x="149" s="1"/>
        <i x="398" s="1"/>
        <i x="204" s="1"/>
        <i x="443" s="1"/>
        <i x="153" s="1"/>
        <i x="889" s="1"/>
        <i x="760" s="1"/>
        <i x="173" s="1"/>
        <i x="98" s="1"/>
        <i x="137" s="1"/>
        <i x="1388" s="1"/>
        <i x="1496" s="1"/>
        <i x="1322" s="1"/>
        <i x="426" s="1"/>
        <i x="904" s="1"/>
        <i x="1149" s="1"/>
        <i x="807" s="1"/>
        <i x="826" s="1"/>
        <i x="602" s="1"/>
        <i x="282" s="1"/>
        <i x="1418" s="1"/>
        <i x="1140" s="1"/>
        <i x="1358" s="1"/>
        <i x="297" s="1"/>
        <i x="1251" s="1"/>
        <i x="182" s="1"/>
        <i x="467" s="1"/>
        <i x="1748" s="1"/>
        <i x="891" s="1"/>
        <i x="191" s="1"/>
        <i x="82" s="1"/>
        <i x="1178" s="1"/>
        <i x="401" s="1"/>
        <i x="412" s="1"/>
        <i x="734" s="1"/>
        <i x="1694" s="1"/>
        <i x="215" s="1"/>
        <i x="1018" s="1"/>
        <i x="1721" s="1"/>
        <i x="1431" s="1"/>
        <i x="150" s="1"/>
        <i x="1682" s="1"/>
        <i x="1589" s="1"/>
        <i x="1634" s="1"/>
        <i x="217" s="1"/>
        <i x="985" s="1"/>
        <i x="1308" s="1"/>
        <i x="1374" s="1"/>
        <i x="1257" s="1"/>
        <i x="1483" s="1"/>
        <i x="1777" s="1"/>
        <i x="1587" s="1"/>
        <i x="517" s="1"/>
        <i x="866" s="1"/>
        <i x="505" s="1"/>
        <i x="1005" s="1"/>
        <i x="661" s="1"/>
        <i x="1118" s="1"/>
        <i x="831" s="1"/>
        <i x="1780" s="1"/>
        <i x="1604" s="1"/>
        <i x="1111" s="1"/>
        <i x="1705" s="1"/>
        <i x="1476" s="1"/>
        <i x="627" s="1"/>
        <i x="880" s="1"/>
        <i x="1459" s="1"/>
        <i x="620" s="1"/>
        <i x="51" s="1"/>
        <i x="1270" s="1"/>
        <i x="838" s="1"/>
        <i x="1588" s="1"/>
        <i x="1384" s="1"/>
        <i x="110" s="1"/>
        <i x="478" s="1"/>
        <i x="1501" s="1"/>
        <i x="372" s="1"/>
        <i x="640" s="1"/>
        <i x="1568" s="1"/>
        <i x="197" s="1"/>
        <i x="107" s="1"/>
        <i x="854" s="1"/>
        <i x="909" s="1"/>
        <i x="1278" s="1"/>
        <i x="1222" s="1"/>
        <i x="169" s="1"/>
        <i x="1148" s="1"/>
        <i x="456" s="1"/>
        <i x="726" s="1"/>
        <i x="6" s="1"/>
        <i x="216" s="1"/>
        <i x="1295" s="1"/>
        <i x="1392" s="1"/>
        <i x="662" s="1"/>
        <i x="840" s="1"/>
        <i x="348" s="1"/>
        <i x="1175" s="1"/>
        <i x="1728" s="1"/>
        <i x="58" s="1"/>
        <i x="600" s="1"/>
        <i x="367" s="1"/>
        <i x="914" s="1"/>
        <i x="292" s="1"/>
        <i x="749" s="1"/>
        <i x="1522" s="1"/>
        <i x="590" s="1"/>
        <i x="1209" s="1"/>
        <i x="140" s="1"/>
        <i x="1314" s="1"/>
        <i x="900" s="1"/>
        <i x="1235" s="1"/>
        <i x="106" s="1"/>
        <i x="1566" s="1"/>
        <i x="1189" s="1"/>
        <i x="786" s="1"/>
        <i x="1593" s="1"/>
        <i x="135" s="1"/>
        <i x="1078" s="1"/>
        <i x="62" s="1"/>
        <i x="1648" s="1"/>
        <i x="27" s="1"/>
        <i x="1555" s="1"/>
        <i x="350" s="1"/>
        <i x="441" s="1"/>
        <i x="262" s="1"/>
        <i x="434" s="1"/>
        <i x="991" s="1"/>
        <i x="576" s="1"/>
        <i x="337" s="1"/>
        <i x="1261" s="1"/>
        <i x="1062" s="1"/>
        <i x="1092" s="1"/>
        <i x="1755" s="1"/>
        <i x="1164" s="1"/>
        <i x="429" s="1"/>
        <i x="37" s="1"/>
        <i x="929" s="1"/>
        <i x="1013" s="1"/>
        <i x="60" s="1"/>
        <i x="849" s="1"/>
        <i x="556" s="1"/>
        <i x="76" s="1"/>
        <i x="1193" s="1"/>
        <i x="770" s="1"/>
        <i x="1345" s="1"/>
        <i x="79" s="1"/>
        <i x="427" s="1"/>
        <i x="659" s="1"/>
        <i x="687" s="1"/>
        <i x="1329" s="1"/>
        <i x="816" s="1"/>
        <i x="390" s="1"/>
        <i x="795" s="1"/>
        <i x="667" s="1"/>
        <i x="899" s="1"/>
        <i x="438" s="1"/>
        <i x="1574" s="1"/>
        <i x="1218" s="1"/>
        <i x="519" s="1"/>
        <i x="696" s="1"/>
        <i x="557" s="1"/>
        <i x="1403" s="1"/>
        <i x="45" s="1"/>
        <i x="1061" s="1"/>
        <i x="892" s="1"/>
        <i x="163" s="1"/>
        <i x="213" s="1"/>
        <i x="582" s="1"/>
        <i x="315" s="1"/>
        <i x="284" s="1"/>
        <i x="1160" s="1"/>
        <i x="128" s="1"/>
        <i x="1090" s="1"/>
        <i x="764" s="1"/>
        <i x="1677" s="1"/>
        <i x="1022" s="1"/>
        <i x="664" s="1"/>
        <i x="1098" s="1"/>
        <i x="344" s="1"/>
        <i x="598" s="1"/>
        <i x="377" s="1"/>
        <i x="1202" s="1"/>
        <i x="1758" s="1"/>
        <i x="120" s="1"/>
        <i x="1155" s="1"/>
        <i x="720" s="1"/>
        <i x="75" s="1"/>
        <i x="665" s="1"/>
        <i x="1703" s="1"/>
        <i x="463" s="1"/>
        <i x="1029" s="1"/>
        <i x="1446" s="1"/>
        <i x="801" s="1"/>
        <i x="902" s="1"/>
        <i x="300" s="1"/>
        <i x="1068" s="1"/>
        <i x="8" s="1"/>
        <i x="1267" s="1"/>
        <i x="234" s="1"/>
        <i x="0" s="1"/>
        <i x="763" s="1"/>
        <i x="468" s="1"/>
        <i x="1685" s="1"/>
        <i x="366" s="1"/>
        <i x="1763" s="1"/>
        <i x="700" s="1"/>
        <i x="1630" s="1"/>
        <i x="740" s="1"/>
        <i x="1411" s="1"/>
        <i x="1599" s="1"/>
        <i x="974" s="1"/>
        <i x="641" s="1"/>
        <i x="433" s="1"/>
        <i x="768" s="1"/>
        <i x="1273" s="1"/>
        <i x="1693" s="1"/>
        <i x="1263" s="1"/>
        <i x="1584" s="1"/>
        <i x="1676" s="1"/>
        <i x="1311" s="1"/>
        <i x="1213" s="1"/>
        <i x="778" s="1"/>
        <i x="657" s="1"/>
        <i x="1785" s="1"/>
        <i x="1133" s="1"/>
        <i x="1738" s="1"/>
        <i x="1088" s="1"/>
        <i x="1367" s="1"/>
        <i x="1089" s="1"/>
        <i x="1389" s="1"/>
        <i x="1617" s="1"/>
        <i x="550" s="1"/>
        <i x="1582" s="1"/>
        <i x="1400" s="1"/>
        <i x="1393" s="1"/>
        <i x="1116" s="1"/>
        <i x="1512" s="1"/>
        <i x="623" s="1"/>
        <i x="1112" s="1"/>
        <i x="1660" s="1"/>
        <i x="1147" s="1"/>
        <i x="185" s="1"/>
        <i x="1469" s="1"/>
        <i x="1351" s="1"/>
        <i x="1594" s="1"/>
        <i x="1788" s="1"/>
        <i x="263" s="1"/>
        <i x="1448" s="1"/>
        <i x="4" s="1"/>
        <i x="1714" s="1"/>
        <i x="913" s="1"/>
        <i x="224" s="1"/>
        <i x="638" s="1"/>
        <i x="995" s="1"/>
        <i x="200" s="1"/>
        <i x="13" s="1"/>
        <i x="34" s="1"/>
        <i x="508" s="1"/>
        <i x="1010" s="1"/>
        <i x="254" s="1"/>
        <i x="1697" s="1"/>
        <i x="1210" s="1"/>
        <i x="879" s="1"/>
        <i x="862" s="1"/>
        <i x="643" s="1"/>
        <i x="1084" s="1"/>
        <i x="943" s="1"/>
        <i x="741" s="1"/>
        <i x="1414" s="1"/>
        <i x="1541" s="1"/>
        <i x="334" s="1"/>
        <i x="1516" s="1"/>
        <i x="1233" s="1"/>
        <i x="1390" s="1"/>
        <i x="1114" s="1"/>
        <i x="514" s="1"/>
        <i x="1310" s="1"/>
        <i x="1680" s="1"/>
        <i x="1067" s="1"/>
        <i x="402" s="1"/>
        <i x="1158" s="1"/>
        <i x="829" s="1"/>
        <i x="1207" s="1"/>
        <i x="1406" s="1"/>
        <i x="912" s="1"/>
        <i x="1586" s="1"/>
        <i x="7" s="1"/>
        <i x="842" s="1"/>
        <i x="975" s="1"/>
        <i x="1254" s="1"/>
        <i x="1646" s="1"/>
        <i x="273" s="1"/>
        <i x="1330" s="1"/>
        <i x="1686" s="1"/>
        <i x="652" s="1"/>
        <i x="1434" s="1"/>
        <i x="238" s="1"/>
        <i x="1756" s="1"/>
        <i x="1408" s="1"/>
        <i x="1253" s="1"/>
        <i x="1382" s="1"/>
        <i x="1339" s="1"/>
        <i x="586" s="1"/>
        <i x="171" s="1"/>
        <i x="1578" s="1"/>
        <i x="528" s="1"/>
        <i x="154" s="1"/>
        <i x="1376" s="1"/>
        <i x="1554" s="1"/>
        <i x="1195" s="1"/>
        <i x="1786" s="1"/>
        <i x="1474" s="1"/>
        <i x="683" s="1"/>
        <i x="685" s="1"/>
        <i x="790" s="1"/>
        <i x="647" s="1"/>
        <i x="1171" s="1"/>
        <i x="1050" s="1"/>
        <i x="800" s="1"/>
        <i x="1673" s="1"/>
        <i x="1321" s="1"/>
        <i x="1156" s="1"/>
        <i x="742" s="1"/>
        <i x="1057" s="1"/>
        <i x="500" s="1"/>
        <i x="1647" s="1"/>
        <i x="955" s="1"/>
        <i x="578" s="1"/>
        <i x="1360" s="1"/>
        <i x="780" s="1"/>
        <i x="92" s="1"/>
        <i x="1580" s="1"/>
        <i x="477" s="1"/>
        <i x="836" s="1"/>
        <i x="571" s="1"/>
        <i x="833" s="1"/>
        <i x="1318" s="1"/>
        <i x="80" s="1"/>
        <i x="818" s="1"/>
        <i x="1142" s="1"/>
        <i x="851" s="1"/>
        <i x="1505" s="1"/>
        <i x="1691" s="1"/>
        <i x="805" s="1"/>
        <i x="1573" s="1"/>
        <i x="103" s="1"/>
        <i x="1650" s="1"/>
        <i x="189" s="1"/>
        <i x="1402" s="1"/>
        <i x="658" s="1"/>
        <i x="462" s="1"/>
        <i x="1356" s="1"/>
        <i x="357" s="1"/>
        <i x="1546" s="1"/>
        <i x="1015" s="1"/>
        <i x="1665" s="1"/>
        <i x="793" s="1"/>
        <i x="706" s="1"/>
        <i x="544" s="1"/>
        <i x="1095" s="1"/>
        <i x="1674" s="1"/>
        <i x="950" s="1"/>
        <i x="237" s="1"/>
        <i x="1187" s="1"/>
        <i x="1293" s="1"/>
        <i x="1426" s="1"/>
        <i x="1539" s="1"/>
        <i x="841" s="1"/>
        <i x="432" s="1"/>
        <i x="1337" s="1"/>
        <i x="1066" s="1"/>
        <i x="347" s="1"/>
        <i x="1784" s="1"/>
        <i x="465" s="1"/>
        <i x="787" s="1"/>
        <i x="1628" s="1"/>
        <i x="1049" s="1"/>
        <i x="1344" s="1"/>
        <i x="459" s="1"/>
        <i x="32" s="1"/>
        <i x="1779" s="1"/>
        <i x="487" s="1"/>
        <i x="1002" s="1"/>
        <i x="1012" s="1"/>
        <i x="422" s="1"/>
        <i x="1609" s="1"/>
        <i x="592" s="1"/>
        <i x="474" s="1"/>
        <i x="1169" s="1"/>
        <i x="1008" s="1"/>
        <i x="869" s="1"/>
        <i x="482" s="1"/>
        <i x="87" s="1"/>
        <i x="470" s="1"/>
        <i x="613" s="1"/>
        <i x="923" s="1"/>
        <i x="1453" s="1"/>
        <i x="1074" s="1"/>
        <i x="370" s="1"/>
        <i x="822" s="1"/>
        <i x="563" s="1"/>
        <i x="1271" s="1"/>
        <i x="1729" s="1"/>
        <i x="536" s="1"/>
        <i x="953" s="1"/>
        <i x="198" s="1"/>
        <i x="1204" s="1"/>
        <i x="100" s="1"/>
        <i x="1117" s="1"/>
        <i x="679" s="1"/>
        <i x="524" s="1"/>
        <i x="388" s="1"/>
        <i x="1775" s="1"/>
        <i x="808" s="1"/>
        <i x="49" s="1"/>
        <i x="1056" s="1"/>
        <i x="269" s="1"/>
        <i x="637" s="1"/>
        <i x="1372" s="1"/>
        <i x="506" s="1"/>
        <i x="1752" s="1"/>
        <i x="369" s="1"/>
        <i x="68" s="1"/>
        <i x="1170" s="1"/>
        <i x="139" s="1"/>
        <i x="1179" s="1"/>
        <i x="307" s="1"/>
        <i x="1192" s="1"/>
        <i x="860" s="1"/>
        <i x="674" s="1"/>
        <i x="1365" s="1"/>
        <i x="1264" s="1"/>
        <i x="1221" s="1"/>
        <i x="489" s="1"/>
        <i x="1086" s="1"/>
        <i x="1359" s="1"/>
        <i x="385" s="1"/>
        <i x="446" s="1"/>
        <i x="399" s="1"/>
        <i x="1037" s="1"/>
        <i x="743" s="1"/>
        <i x="1544" s="1"/>
        <i x="595" s="1"/>
        <i x="1291" s="1"/>
        <i x="1385" s="1"/>
        <i x="1778" s="1"/>
        <i x="1349" s="1"/>
        <i x="656" s="1"/>
        <i x="72" s="1"/>
        <i x="877" s="1"/>
        <i x="1211" s="1"/>
        <i x="1083" s="1"/>
        <i x="1346" s="1"/>
        <i x="1774" s="1"/>
        <i x="895" s="1"/>
        <i x="99" s="1"/>
        <i x="635" s="1"/>
        <i x="1510" s="1"/>
        <i x="672" s="1"/>
        <i x="1227" s="1"/>
        <i x="1085" s="1"/>
        <i x="1607" s="1"/>
        <i x="1071" s="1"/>
        <i x="552" s="1"/>
        <i x="1395" s="1"/>
        <i x="419" s="1"/>
        <i x="1492" s="1"/>
        <i x="701" s="1"/>
        <i x="1782" s="1"/>
        <i x="1380" s="1"/>
        <i x="812" s="1"/>
        <i x="686" s="1"/>
        <i x="1362" s="1"/>
        <i x="614" s="1"/>
        <i x="126" s="1"/>
        <i x="407" s="1"/>
        <i x="1651" s="1"/>
        <i x="448" s="1"/>
        <i x="997" s="1"/>
        <i x="906" s="1"/>
        <i x="1286" s="1"/>
        <i x="311" s="1"/>
        <i x="1319" s="1"/>
        <i x="650" s="1"/>
        <i x="756" s="1"/>
        <i x="1532" s="1"/>
        <i x="1456" s="1"/>
        <i x="331" s="1"/>
        <i x="207" s="1"/>
        <i x="522" s="1"/>
        <i x="588" s="1"/>
        <i x="1447" s="1"/>
        <i x="1511" s="1"/>
        <i x="1391" s="1"/>
        <i x="1781" s="1"/>
        <i x="183" s="1"/>
        <i x="1176" s="1"/>
        <i x="425" s="1"/>
        <i x="86" s="1"/>
        <i x="1100" s="1"/>
        <i x="1493" s="1"/>
        <i x="1549" s="1"/>
        <i x="785" s="1"/>
        <i x="534" s="1"/>
        <i x="279" s="1"/>
        <i x="1614" s="1"/>
        <i x="1731" s="1"/>
        <i x="451" s="1"/>
        <i x="1659" s="1"/>
        <i x="599" s="1"/>
        <i x="1255" s="1"/>
        <i x="276" s="1"/>
        <i x="65" s="1"/>
        <i x="964" s="1"/>
        <i x="55" s="1"/>
        <i x="358" s="1"/>
        <i x="141" s="1"/>
        <i x="636" s="1"/>
        <i x="1436" s="1"/>
        <i x="19" s="1"/>
        <i x="457" s="1"/>
        <i x="713" s="1"/>
        <i x="844" s="1"/>
        <i x="1489" s="1"/>
        <i x="1412" s="1"/>
        <i x="569" s="1"/>
        <i x="940" s="1"/>
        <i x="856" s="1"/>
        <i x="852" s="1"/>
        <i x="1583" s="1"/>
        <i x="503" s="1"/>
        <i x="961" s="1"/>
        <i x="547" s="1"/>
        <i x="1231" s="1"/>
        <i x="1347" s="1"/>
        <i x="494" s="1"/>
        <i x="36" s="1"/>
        <i x="937" s="1"/>
        <i x="24" s="1"/>
        <i x="1683" s="1"/>
        <i x="1304" s="1"/>
        <i x="201" s="1"/>
        <i x="565" s="1"/>
        <i x="1792" s="1"/>
        <i x="1467" s="1"/>
        <i x="1765" s="1"/>
        <i x="855" s="1"/>
        <i x="886" s="1"/>
        <i x="984" s="1"/>
        <i x="1723" s="1"/>
        <i x="917" s="1"/>
        <i x="815" s="1"/>
        <i x="1276" s="1"/>
        <i x="1375" s="1"/>
        <i x="735" s="1"/>
        <i x="1605" s="1"/>
        <i x="710" s="1"/>
        <i x="274" s="1"/>
        <i x="230" s="1"/>
        <i x="1196" s="1"/>
        <i x="101" s="1"/>
        <i x="328" s="1"/>
        <i x="1520" s="1"/>
        <i x="1557" s="1"/>
        <i x="203" s="1"/>
        <i x="932" s="1"/>
        <i x="1657" s="1"/>
        <i x="302" s="1"/>
        <i x="1220" s="1"/>
        <i x="199" s="1"/>
        <i x="1649" s="1"/>
        <i x="607" s="1"/>
        <i x="1197" s="1"/>
        <i x="1131" s="1"/>
        <i x="1285" s="1"/>
        <i x="744" s="1"/>
        <i x="1025" s="1"/>
        <i x="766" s="1"/>
        <i x="1317" s="1"/>
        <i x="1684" s="1"/>
        <i x="967" s="1"/>
        <i x="981" s="1"/>
        <i x="1429" s="1"/>
        <i x="941" s="1"/>
        <i x="782" s="1"/>
        <i x="1224" s="1"/>
        <i x="1488" s="1"/>
        <i x="132" s="1"/>
        <i x="1443" s="1"/>
        <i x="731" s="1"/>
        <i x="1428" s="1"/>
        <i x="1366" s="1"/>
        <i x="1616" s="1"/>
        <i x="1437" s="1"/>
        <i x="1423" s="1"/>
        <i x="129" s="1"/>
        <i x="265" s="1"/>
        <i x="504" s="1"/>
        <i x="1237" s="1"/>
        <i x="1199" s="1"/>
        <i x="355" s="1"/>
        <i x="94" s="1"/>
        <i x="1558" s="1"/>
        <i x="645" s="1"/>
        <i x="511" s="1"/>
        <i x="583" s="1"/>
        <i x="1309" s="1"/>
        <i x="1701" s="1"/>
        <i x="828" s="1"/>
        <i x="989" s="1"/>
        <i x="1495" s="1"/>
        <i x="813" s="1"/>
        <i x="131" s="1"/>
        <i x="1521" s="1"/>
        <i x="594" s="1"/>
        <i x="570" s="1"/>
        <i x="814" s="1"/>
        <i x="971" s="1"/>
        <i x="918" s="1"/>
        <i x="403" s="1"/>
        <i x="874" s="1"/>
        <i x="1553" s="1"/>
        <i x="1139" s="1"/>
        <i x="278" s="1"/>
        <i x="924" s="1"/>
        <i x="1212" s="1"/>
        <i x="1157" s="1"/>
        <i x="1023" s="1"/>
        <i x="1165" s="1"/>
        <i x="911" s="1"/>
        <i x="1399" s="1"/>
        <i x="881" s="1"/>
        <i x="525" s="1"/>
        <i x="164" s="1"/>
        <i x="1082" s="1"/>
        <i x="9" s="1"/>
        <i x="573" s="1"/>
        <i x="1633" s="1"/>
        <i x="1610" s="1"/>
        <i x="539" s="1"/>
        <i x="280" s="1"/>
        <i x="859" s="1"/>
        <i x="990" s="1"/>
        <i x="405" s="1"/>
        <i x="527" s="1"/>
        <i x="729" s="1"/>
        <i x="277" s="1"/>
        <i x="1732" s="1"/>
        <i x="719" s="1"/>
        <i x="1173" s="1"/>
        <i x="480" s="1"/>
        <i x="1750" s="1"/>
        <i x="316" s="1"/>
        <i x="479" s="1"/>
        <i x="722" s="1"/>
        <i x="968" s="1"/>
        <i x="660" s="1"/>
        <i x="1299" s="1"/>
        <i x="1371" s="1"/>
        <i x="1115" s="1"/>
        <i x="413" s="1"/>
        <i x="1294" s="1"/>
        <i x="1381" s="1"/>
        <i x="85" s="1"/>
        <i x="35" s="1"/>
        <i x="1301" s="1"/>
        <i x="1531" s="1"/>
        <i x="409" s="1"/>
        <i x="1038" s="1"/>
        <i x="1704" s="1"/>
        <i x="247" s="1"/>
        <i x="1727" s="1"/>
        <i x="1753" s="1"/>
        <i x="1455" s="1"/>
        <i x="691" s="1"/>
        <i x="1064" s="1"/>
        <i x="1542" s="1"/>
        <i x="678" s="1"/>
        <i x="1312" s="1"/>
        <i x="12" s="1"/>
        <i x="993" s="1"/>
        <i x="675" s="1"/>
        <i x="773" s="1"/>
        <i x="548" s="1"/>
        <i x="1268" s="1"/>
        <i x="1471" s="1"/>
        <i x="28" s="1"/>
        <i x="381" s="1"/>
        <i x="1652" s="1"/>
        <i x="1640" s="1"/>
        <i x="232" s="1"/>
        <i x="196" s="1"/>
        <i x="962" s="1"/>
        <i x="176" s="1"/>
        <i x="460" s="1"/>
        <i x="810" s="1"/>
        <i x="958" s="1"/>
        <i x="1" s="1"/>
        <i x="188" s="1"/>
        <i x="896" s="1"/>
        <i x="516" s="1"/>
        <i x="252" s="1"/>
        <i x="574" s="1"/>
        <i x="321" s="1"/>
        <i x="677" s="1"/>
        <i x="466" s="1"/>
        <i x="963" s="1"/>
        <i x="1477" s="1"/>
        <i x="47" s="1"/>
        <i x="1079" s="1"/>
        <i x="946" s="1"/>
        <i x="333" s="1"/>
        <i x="389" s="1"/>
        <i x="919" s="1"/>
        <i x="523" s="1"/>
        <i x="597" s="1"/>
        <i x="54" s="1"/>
        <i x="1331" s="1"/>
        <i x="134" s="1"/>
        <i x="747" s="1"/>
        <i x="1613" s="1"/>
        <i x="187" s="1"/>
        <i x="540" s="1"/>
        <i x="1106" s="1"/>
        <i x="1424" s="1"/>
        <i x="119" s="1"/>
        <i x="1653" s="1"/>
        <i x="495" s="1"/>
        <i x="603" s="1"/>
        <i x="16" s="1"/>
        <i x="33" s="1"/>
        <i x="601" s="1"/>
        <i x="835" s="1"/>
        <i x="364" s="1"/>
        <i x="1710" s="1"/>
        <i x="1208" s="1"/>
        <i x="530" s="1"/>
        <i x="1161" s="1"/>
        <i x="1548" s="1"/>
        <i x="281" s="1"/>
        <i x="1716" s="1"/>
        <i x="264" s="1"/>
        <i x="1191" s="1"/>
        <i x="130" s="1"/>
        <i x="642" s="1"/>
        <i x="298" s="1"/>
        <i x="26" s="1"/>
        <i x="1292" s="1"/>
        <i x="702" s="1"/>
        <i x="972" s="1"/>
        <i x="1484" s="1"/>
        <i x="1486" s="1"/>
        <i x="143" s="1"/>
        <i x="521" s="1"/>
        <i x="737" s="1"/>
        <i x="1099" s="1"/>
        <i x="384" s="1"/>
        <i x="1167" s="1"/>
        <i x="1789" s="1"/>
        <i x="1044" s="1"/>
        <i x="1482" s="1"/>
        <i x="1529" s="1"/>
        <i x="890" s="1"/>
        <i x="1354" s="1"/>
        <i x="1654" s="1"/>
        <i x="1444" s="1"/>
        <i x="1039" s="1"/>
        <i x="1182" s="1"/>
        <i x="1003" s="1"/>
        <i x="515" s="1"/>
        <i x="250" s="1"/>
        <i x="414" s="1"/>
        <i x="48" s="1"/>
        <i x="1333" s="1"/>
        <i x="1645" s="1"/>
        <i x="194" s="1"/>
        <i x="1478" s="1"/>
        <i x="29" s="1"/>
        <i x="339" s="1"/>
        <i x="1096" s="1"/>
        <i x="499" s="1"/>
        <i x="708" s="1"/>
        <i x="1378" s="1"/>
        <i x="562" s="1"/>
        <i x="799" s="1"/>
        <i x="736" s="1"/>
        <i x="1508" s="1"/>
        <i x="411" s="1"/>
        <i x="988" s="1"/>
        <i x="864" s="1"/>
        <i x="830" s="1"/>
        <i x="626" s="1"/>
        <i x="809" s="1"/>
        <i x="391" s="1"/>
        <i x="1404" s="1"/>
        <i x="1432" s="1"/>
        <i x="956" s="1"/>
        <i x="178" s="1"/>
        <i x="1696" s="1"/>
        <i x="146" s="1"/>
        <i x="1644" s="1"/>
        <i x="362" s="1"/>
        <i x="444" s="1"/>
        <i x="117" s="1"/>
        <i x="936" s="1"/>
        <i x="147" s="1"/>
        <i x="1421" s="1"/>
        <i x="1773" s="1"/>
        <i x="1121" s="1"/>
        <i x="1217" s="1"/>
        <i x="1591" s="1"/>
        <i x="461" s="1"/>
        <i x="1563" s="1"/>
        <i x="1487" s="1"/>
        <i x="121" s="1"/>
        <i x="1533" s="1"/>
        <i x="725" s="1"/>
        <i x="1144" s="1"/>
        <i x="724" s="1"/>
        <i x="690" s="1"/>
        <i x="930" s="1"/>
        <i x="166" s="1"/>
        <i x="769" s="1"/>
        <i x="1699" s="1"/>
        <i x="1668" s="1"/>
        <i x="160" s="1"/>
        <i x="575" s="1"/>
        <i x="1663" s="1"/>
        <i x="1105" s="1"/>
        <i x="1042" s="1"/>
        <i x="512" s="1"/>
        <i x="1181" s="1"/>
        <i x="648" s="1"/>
        <i x="1422" s="1"/>
        <i x="625" s="1"/>
        <i x="533" s="1"/>
        <i x="181" s="1"/>
        <i x="518" s="1"/>
        <i x="1151" s="1"/>
        <i x="1638" s="1"/>
        <i x="283" s="1"/>
        <i x="1692" s="1"/>
        <i x="1631" s="1"/>
        <i x="1679" s="1"/>
        <i x="1272" s="1"/>
        <i x="71" s="1"/>
        <i x="1246" s="1"/>
        <i x="404" s="1"/>
        <i x="267" s="1"/>
        <i x="168" s="1"/>
        <i x="1063" s="1"/>
        <i x="186" s="1"/>
        <i x="1154" s="1"/>
        <i x="231" s="1"/>
        <i x="926" s="1"/>
        <i x="322" s="1"/>
        <i x="1672" s="1"/>
        <i x="440" s="1"/>
        <i x="1239" s="1"/>
        <i x="567" s="1"/>
        <i x="138" s="1"/>
        <i x="175" s="1"/>
        <i x="1726" s="1"/>
        <i x="934" s="1"/>
        <i x="535" s="1"/>
        <i x="361" s="1"/>
        <i x="349" s="1"/>
        <i x="342" s="1"/>
        <i x="1567" s="1"/>
        <i x="1249" s="1"/>
        <i x="491" s="1"/>
        <i x="1790" s="1"/>
        <i x="1126" s="1"/>
        <i x="1368" s="1"/>
        <i x="368" s="1"/>
        <i x="1601" s="1"/>
        <i x="209" s="1"/>
        <i x="549" s="1"/>
        <i x="1527" s="1"/>
        <i x="1619" s="1"/>
        <i x="15" s="1"/>
        <i x="112" s="1"/>
        <i x="888" s="1"/>
        <i x="935" s="1"/>
        <i x="1719" s="1"/>
        <i x="105" s="1"/>
        <i x="3" s="1"/>
        <i x="327" s="1"/>
        <i x="952" s="1"/>
        <i x="11" s="1"/>
        <i x="1470" s="1"/>
        <i x="666" s="1"/>
        <i x="681" s="1"/>
        <i x="430" s="1"/>
        <i x="1262" s="1"/>
        <i x="1129" s="1"/>
        <i x="241" s="1"/>
        <i x="144" s="1"/>
        <i x="1769" s="1"/>
        <i x="1379" s="1"/>
        <i x="113" s="1"/>
        <i x="682" s="1"/>
        <i x="1590" s="1"/>
        <i x="646" s="1"/>
        <i x="299" s="1"/>
        <i x="1490" s="1"/>
        <i x="1623" s="1"/>
        <i x="718" s="1"/>
        <i x="671" s="1"/>
        <i x="453" s="1"/>
        <i x="1240" s="1"/>
        <i x="922" s="1"/>
        <i x="1620" s="1"/>
        <i x="939" s="1"/>
        <i x="1445" s="1"/>
        <i x="1612" s="1"/>
        <i x="1335" s="1"/>
        <i x="693" s="1"/>
        <i x="1016" s="1"/>
        <i x="589" s="1"/>
        <i x="1069" s="1"/>
        <i x="248" s="1"/>
        <i x="1043" s="1"/>
        <i x="1507" s="1"/>
        <i x="1305" s="1"/>
        <i x="1007" s="1"/>
        <i x="1357" s="1"/>
        <i x="158" s="1"/>
        <i x="999" s="1"/>
        <i x="1229" s="1"/>
        <i x="1259" s="1"/>
        <i x="46" s="1"/>
        <i x="1643" s="1"/>
        <i x="606" s="1"/>
        <i x="1119" s="1"/>
        <i x="1219" s="1"/>
        <i x="1700" s="1"/>
        <i x="884" s="1"/>
        <i x="709" s="1"/>
        <i x="938" s="1"/>
        <i x="286" s="1"/>
        <i x="1328" s="1"/>
        <i x="1055" s="1"/>
        <i x="1734" s="1"/>
        <i x="920" s="1"/>
        <i x="676" s="1"/>
        <i x="303" s="1"/>
        <i x="1528" s="1"/>
        <i x="959" s="1"/>
        <i x="428" s="1"/>
        <i x="1713" s="1"/>
        <i x="545" s="1"/>
        <i x="1622" s="1"/>
        <i x="1764" s="1"/>
        <i x="148" s="1"/>
        <i x="1597" s="1"/>
        <i x="261" s="1"/>
        <i x="22" s="1"/>
        <i x="177" s="1"/>
        <i x="1058" s="1"/>
        <i x="211" s="1"/>
        <i x="1327" s="1"/>
        <i x="1353" s="1"/>
        <i x="379" s="1"/>
        <i x="1258" s="1"/>
        <i x="214" s="1"/>
        <i x="673" s="1"/>
        <i x="1123" s="1"/>
        <i x="1290" s="1"/>
        <i x="1128" s="1"/>
        <i x="351" s="1"/>
        <i x="314" s="1"/>
        <i x="1499" s="1"/>
        <i x="365" s="1"/>
        <i x="70" s="1"/>
        <i x="1135" s="1"/>
        <i x="1550" s="1"/>
        <i x="1565" s="1"/>
        <i x="1159" s="1"/>
        <i x="1670" s="1"/>
        <i x="1296" s="1"/>
        <i x="1070" s="1"/>
        <i x="1724" s="1"/>
        <i x="688" s="1"/>
        <i x="42" s="1"/>
        <i x="1479" s="1"/>
        <i x="1134" s="1"/>
        <i x="1355" s="1"/>
        <i x="371" s="1"/>
        <i x="1394" s="1"/>
        <i x="1460" s="1"/>
        <i x="1091" s="1"/>
        <i x="1266" s="1"/>
        <i x="977" s="1"/>
        <i x="622" s="1"/>
        <i x="172" s="1"/>
        <i x="1334" s="1"/>
        <i x="624" s="1"/>
        <i x="832" s="1"/>
        <i x="325" s="1"/>
        <i x="1702" s="1"/>
        <i x="340" s="1"/>
        <i x="704" s="1"/>
        <i x="376" s="1"/>
        <i x="1190" s="1"/>
        <i x="41" s="1"/>
        <i x="1146" s="1"/>
        <i x="1717" s="1"/>
        <i x="817" s="1"/>
        <i x="159" s="1"/>
        <i x="1671" s="1"/>
        <i x="1256" s="1"/>
        <i x="1315" s="1"/>
        <i x="1606" s="1"/>
        <i x="776" s="1"/>
        <i x="596" s="1"/>
        <i x="894" s="1"/>
        <i x="319" s="1"/>
        <i x="767" s="1"/>
        <i x="865" s="1"/>
        <i x="1377" s="1"/>
        <i x="1183" s="1"/>
        <i x="1232" s="1"/>
        <i x="236" s="1"/>
        <i x="1094" s="1"/>
        <i x="669" s="1"/>
        <i x="942" s="1"/>
        <i x="157" s="1"/>
        <i x="1011" s="1"/>
        <i x="228" s="1"/>
        <i x="847" s="1"/>
        <i x="96" s="1"/>
        <i x="738" s="1"/>
        <i x="1552" s="1"/>
        <i x="1741" s="1"/>
        <i x="585" s="1"/>
        <i x="716" s="1"/>
        <i x="798" s="1"/>
        <i x="784" s="1"/>
        <i x="730" s="1"/>
        <i x="483" s="1"/>
        <i x="1556" s="1"/>
        <i x="226" s="1"/>
        <i x="910" s="1"/>
        <i x="476" s="1"/>
        <i x="246" s="1"/>
        <i x="1776" s="1"/>
        <i x="14" s="1"/>
        <i x="408" s="1"/>
        <i x="1754" s="1"/>
        <i x="454" s="1"/>
        <i x="1026" s="1"/>
        <i x="294" s="1"/>
        <i x="861" s="1"/>
        <i x="1303" s="1"/>
        <i x="253" s="1"/>
        <i x="1519" s="1"/>
        <i x="423" s="1"/>
        <i x="1027" s="1"/>
        <i x="142" s="1"/>
        <i x="1787" s="1"/>
        <i x="218" s="1"/>
        <i x="983" s="1"/>
        <i x="90" s="1"/>
        <i x="758" s="1"/>
        <i x="711" s="1"/>
        <i x="1433" s="1"/>
        <i x="1585" s="1"/>
        <i x="868" s="1"/>
        <i x="1562" s="1"/>
        <i x="680" s="1"/>
        <i x="908" s="1"/>
        <i x="1081" s="1"/>
        <i x="1678" s="1"/>
        <i x="424" s="1"/>
        <i x="1103" s="1"/>
        <i x="1297" s="1"/>
        <i x="435" s="1"/>
        <i x="1656" s="1"/>
        <i x="493" s="1"/>
        <i x="796" s="1"/>
        <i x="1675" s="1"/>
        <i x="781" s="1"/>
        <i x="616" s="1"/>
        <i x="40" s="1"/>
        <i x="380" s="1"/>
        <i x="1302" s="1"/>
        <i x="1316" s="1"/>
        <i x="1102" s="1"/>
        <i x="750" s="1"/>
        <i x="318" s="1"/>
        <i x="1000" s="1"/>
        <i x="31" s="1"/>
        <i x="788" s="1"/>
        <i x="291" s="1"/>
        <i x="1570" s="1"/>
        <i x="125" s="1"/>
        <i x="39" s="1"/>
        <i x="1198" s="1"/>
        <i x="471" s="1"/>
        <i x="1543" s="1"/>
        <i x="668" s="1"/>
        <i x="965" s="1"/>
        <i x="819" s="1"/>
        <i x="695" s="1"/>
        <i x="180" s="1"/>
        <i x="275" s="1"/>
        <i x="507" s="1"/>
        <i x="1283" s="1"/>
        <i x="520" s="1"/>
        <i x="1034" s="1"/>
        <i x="437" s="1"/>
        <i x="458" s="1"/>
        <i x="219" s="1"/>
        <i x="53" s="1"/>
        <i x="114" s="1"/>
        <i x="803" s="1"/>
        <i x="212" s="1"/>
        <i x="604" s="1"/>
        <i x="25" s="1"/>
        <i x="897" s="1"/>
        <i x="1194" s="1"/>
        <i x="240" s="1"/>
        <i x="546" s="1"/>
        <i x="987" s="1"/>
        <i x="1632" s="1"/>
        <i x="986" s="1"/>
        <i x="1751" s="1"/>
        <i x="873" s="1"/>
        <i x="612" s="1"/>
        <i x="301" s="1"/>
        <i x="1093" s="1"/>
        <i x="23" s="1"/>
        <i x="1598" s="1"/>
        <i x="653" s="1"/>
        <i x="396" s="1"/>
        <i x="820" s="1"/>
        <i x="242" s="1"/>
        <i x="1711" s="1"/>
        <i x="1243" s="1"/>
        <i x="1073" s="1"/>
        <i x="697" s="1"/>
        <i x="591" s="1"/>
        <i x="777" s="1"/>
        <i x="839" s="1"/>
        <i x="1031" s="1"/>
        <i x="867" s="1"/>
        <i x="772" s="1"/>
        <i x="270" s="1"/>
        <i x="165" s="1"/>
        <i x="1514" s="1"/>
        <i x="245" s="1"/>
        <i x="1571" s="1"/>
        <i x="1326" s="1"/>
        <i x="1707" s="1"/>
        <i x="296" s="1"/>
        <i x="1238" s="1"/>
        <i x="20" s="1"/>
        <i x="1742" s="1"/>
        <i x="179" s="1"/>
        <i x="1438" s="1"/>
        <i x="1641" s="1"/>
        <i x="615" s="1"/>
        <i x="320" s="1"/>
        <i x="970" s="1"/>
        <i x="1698" s="1"/>
        <i x="1472" s="1"/>
        <i x="510" s="1"/>
        <i x="1419" s="1"/>
        <i x="387" s="1"/>
        <i x="352" s="1"/>
        <i x="66" s="1"/>
        <i x="1416" s="1"/>
        <i x="1300" s="1"/>
        <i x="1041" s="1"/>
        <i x="976" s="1"/>
        <i x="551" s="1"/>
        <i x="1525" s="1"/>
        <i x="1564" s="1"/>
        <i x="1690" s="1"/>
        <i x="77" s="1"/>
        <i x="1740" s="1"/>
        <i x="759" s="1"/>
        <i x="1132" s="1"/>
        <i x="1113" s="1"/>
        <i x="1234" s="1"/>
        <i x="670" s="1"/>
        <i x="1417" s="1"/>
        <i x="354" s="1"/>
        <i x="1709" s="1"/>
        <i x="1032" s="1"/>
        <i x="1054" s="1"/>
        <i x="229" s="1"/>
        <i x="717" s="1"/>
        <i x="1185" s="1"/>
        <i x="739" s="1"/>
        <i x="145" s="1"/>
        <i x="64" s="1"/>
        <i x="271" s="1"/>
        <i x="1596" s="1"/>
        <i x="1298" s="1"/>
        <i x="67" s="1"/>
        <i x="1046" s="1"/>
        <i x="1279" s="1"/>
        <i x="631" s="1"/>
        <i x="834" s="1"/>
        <i x="628" s="1"/>
        <i x="1767" s="1"/>
        <i x="1004" s="1"/>
        <i x="633" s="1"/>
        <i x="771" s="1"/>
        <i x="1766" s="1"/>
        <i x="1177" s="1"/>
        <i x="876" s="1"/>
        <i x="1284" s="1"/>
        <i x="1762" s="1"/>
        <i x="1664" s="1"/>
        <i x="1517" s="1"/>
        <i x="1047" s="1"/>
        <i x="268" s="1"/>
        <i x="1466" s="1"/>
        <i x="449" s="1"/>
        <i x="338" s="1"/>
        <i x="1468" s="1"/>
        <i x="1708" s="1"/>
        <i x="306" s="1"/>
        <i x="654" s="1"/>
        <i x="346" s="1"/>
        <i x="1386" s="1"/>
        <i x="1364" s="1"/>
        <i x="1265" s="1"/>
        <i x="97" s="1"/>
        <i x="452" s="1"/>
        <i x="1425" s="1"/>
        <i x="1547" s="1"/>
        <i x="1075" s="1"/>
        <i x="1363" s="1"/>
        <i x="1398" s="1"/>
        <i x="341" s="1"/>
        <i x="1637" s="1"/>
        <i x="1629" s="1"/>
        <i x="1576" s="1"/>
        <i x="558" s="1"/>
        <i x="1603" s="1"/>
        <i x="1130" s="1"/>
        <i x="260" s="1"/>
        <i x="1625" s="1"/>
        <i x="400" s="1"/>
        <i x="1735" s="1"/>
        <i x="1260" s="1"/>
        <i x="30" s="1"/>
        <i x="1124" s="1"/>
        <i x="59" s="1"/>
        <i x="746" s="1"/>
        <i x="421" s="1"/>
        <i x="206" s="1"/>
        <i x="373" s="1"/>
        <i x="1592" s="1"/>
        <i x="410" s="1"/>
        <i x="481" s="1"/>
        <i x="1188" s="1"/>
        <i x="1341" s="1"/>
        <i x="580" s="1"/>
        <i x="1575" s="1"/>
        <i x="715" s="1"/>
        <i x="43" s="1"/>
        <i x="752" s="1"/>
        <i x="10" s="1"/>
        <i x="1236" s="1"/>
        <i x="566" s="1"/>
        <i x="417" s="1"/>
        <i x="392" s="1"/>
        <i x="921" s="1"/>
        <i x="233" s="1"/>
        <i x="714" s="1"/>
        <i x="857" s="1"/>
        <i x="258" s="1"/>
        <i x="853" s="1"/>
        <i x="1280" s="1"/>
        <i x="111" s="1"/>
        <i x="878" s="1"/>
        <i x="488" s="1"/>
        <i x="610" s="1"/>
        <i x="56" s="1"/>
        <i x="1579" s="1"/>
        <i x="1473" s="1"/>
        <i x="469" s="1"/>
        <i x="1277" s="1"/>
        <i x="1040" s="1"/>
        <i x="1783" s="1"/>
        <i x="811" s="1"/>
        <i x="644" s="1"/>
        <i x="559" s="1"/>
        <i x="794" s="1"/>
        <i x="1245" s="1"/>
        <i x="170" s="1"/>
        <i x="907" s="1"/>
        <i x="1502" s="1"/>
        <i x="1618" s="1"/>
        <i x="882" s="1"/>
        <i x="1348" s="1"/>
        <i x="1030" s="1"/>
        <i x="397" s="1"/>
        <i x="439" s="1"/>
        <i x="537" s="1"/>
        <i x="243" s="1"/>
        <i x="272" s="1"/>
        <i x="1250" s="1"/>
        <i x="1722" s="1"/>
        <i x="227" s="1"/>
        <i x="1661" s="1"/>
        <i x="1744" s="1"/>
        <i x="1621" s="1"/>
        <i x="1768" s="1"/>
        <i x="1718" s="1"/>
        <i x="1420" s="1"/>
        <i x="846" s="1"/>
        <i x="1024" s="1"/>
        <i x="1457" s="1"/>
        <i x="256" s="1"/>
        <i x="450" s="1"/>
        <i x="757" s="1"/>
        <i x="1480" s="1"/>
        <i x="78" s="1"/>
        <i x="1611" s="1"/>
        <i x="1361" s="1"/>
        <i x="1228" s="1"/>
        <i x="577" s="1"/>
        <i x="1715" s="1"/>
        <i x="1138" s="1"/>
        <i x="707" s="1"/>
        <i x="1241" s="1"/>
        <i x="948" s="1"/>
        <i x="1636" s="1"/>
        <i x="360" s="1"/>
        <i x="1172" s="1"/>
        <i x="1440" s="1"/>
        <i x="1491" s="1"/>
        <i x="960" s="1"/>
        <i x="336" s="1"/>
        <i x="916" s="1"/>
        <i x="1387" s="1"/>
        <i x="1791" s="1"/>
        <i x="1401" s="1"/>
        <i x="492" s="1"/>
        <i x="1247" s="1"/>
        <i x="52" s="1"/>
        <i x="1771" s="1"/>
        <i x="754" s="1"/>
        <i x="464" s="1"/>
        <i x="542" s="1"/>
        <i x="875" s="1"/>
        <i x="285" s="1"/>
        <i x="74" s="1"/>
        <i x="485" s="1"/>
        <i x="127" s="1"/>
        <i x="353" s="1"/>
        <i x="1153" s="1"/>
        <i x="543" s="1"/>
        <i x="312" s="1"/>
        <i x="915" s="1"/>
        <i x="1080" s="1"/>
        <i x="1449" s="1"/>
        <i x="190" s="1"/>
        <i x="1600" s="1"/>
        <i x="827" s="1"/>
        <i x="957" s="1"/>
        <i x="1077" s="1"/>
        <i x="496" s="1"/>
        <i x="104" s="1"/>
        <i x="593" s="1"/>
        <i x="1689" s="1"/>
        <i x="335" s="1"/>
        <i x="1463" s="1"/>
        <i x="1313" s="1"/>
        <i x="415" s="1"/>
        <i x="1125" s="1"/>
        <i x="513" s="1"/>
        <i x="1200" s="1"/>
        <i x="383" s="1"/>
        <i x="1020" s="1"/>
        <i x="1019" s="1"/>
        <i x="69" s="1"/>
        <i x="266" s="1"/>
        <i x="2" s="1"/>
        <i x="689" s="1"/>
        <i x="202" s="1"/>
        <i x="1223" s="1"/>
        <i x="1306" s="1"/>
        <i x="905" s="1"/>
        <i x="802" s="1"/>
        <i x="251" s="1"/>
        <i x="1524" s="1"/>
        <i x="775" s="1"/>
        <i x="863" s="1"/>
        <i x="220" s="1"/>
        <i x="1518" s="1"/>
        <i x="1137" s="1"/>
        <i x="1535" s="1"/>
        <i x="825" s="1"/>
        <i x="692" s="1"/>
        <i x="257" s="1"/>
        <i x="858" s="1"/>
        <i x="698" s="1"/>
        <i x="581" s="1"/>
        <i x="5" s="1"/>
        <i x="1122" s="1"/>
        <i x="1017" s="1"/>
        <i x="239" s="1"/>
        <i x="651" s="1"/>
        <i x="1014" s="1"/>
        <i x="38" s="1"/>
        <i x="1497" s="1"/>
        <i x="1225" s="1"/>
        <i x="529" s="1"/>
        <i x="1396" s="1"/>
        <i x="1242" s="1"/>
        <i x="1503" s="1"/>
        <i x="420" s="1"/>
        <i x="395" s="1"/>
        <i x="345" s="1"/>
        <i x="954" s="1"/>
        <i x="1560" s="1"/>
        <i x="1454" s="1"/>
        <i x="1737" s="1"/>
        <i x="310" s="1"/>
        <i x="1639" s="1"/>
        <i x="1608" s="1"/>
        <i x="848" s="1"/>
        <i x="703" s="1"/>
        <i x="609" s="1"/>
        <i x="1687" s="1"/>
        <i x="323" s="1"/>
        <i x="996" s="1"/>
        <i x="193" s="1"/>
        <i x="1269" s="1"/>
        <i x="1174" s="1"/>
        <i x="1666" s="1"/>
        <i x="1127" s="1"/>
        <i x="1087" s="1"/>
        <i x="1352" s="1"/>
        <i x="733" s="1"/>
        <i x="928" s="1"/>
        <i x="1166" s="1"/>
        <i x="871" s="1"/>
        <i x="509" s="1"/>
        <i x="1145" s="1"/>
        <i x="755" s="1"/>
        <i x="473" s="1"/>
        <i x="93" s="1"/>
        <i x="1076" s="1"/>
        <i x="901" s="1"/>
        <i x="475" s="1"/>
        <i x="649" s="1"/>
        <i x="931" s="1"/>
        <i x="1504" s="1"/>
        <i x="63" s="1"/>
        <i x="249" s="1"/>
        <i x="1289" s="1"/>
        <i x="289" s="1"/>
        <i x="1215" s="1"/>
        <i x="903" s="1"/>
        <i x="1150" s="1"/>
        <i x="205" s="1"/>
        <i x="966" s="1"/>
        <i x="1551" s="1"/>
        <i x="721" s="1"/>
        <i x="195" s="1"/>
        <i x="1498" s="1"/>
        <i x="61" s="1"/>
        <i x="1383" s="1"/>
        <i x="447" s="1"/>
        <i x="152" s="1"/>
        <i x="192" s="1"/>
        <i x="1465" s="1"/>
        <i x="295" s="1"/>
        <i x="1201" s="1"/>
        <i x="1759" s="1"/>
        <i x="1509" s="1"/>
        <i x="1534" s="1"/>
        <i x="872" s="1"/>
        <i x="1481" s="1"/>
        <i x="1274" s="1"/>
        <i x="532" s="1"/>
        <i x="1706" s="1"/>
        <i x="1203" s="1"/>
        <i x="933" s="1"/>
        <i x="779" s="1"/>
        <i x="497" s="1"/>
        <i x="1097" s="1"/>
        <i x="108" s="1"/>
        <i x="1540" s="1"/>
        <i x="309" s="1"/>
        <i x="944" s="1"/>
        <i x="843" s="1"/>
        <i x="1595" s="1"/>
        <i x="1736" s="1"/>
        <i x="156" s="1"/>
        <i x="1602" s="1"/>
        <i x="123" s="1"/>
        <i x="1230" s="1"/>
        <i x="994" s="1"/>
        <i x="526" s="1"/>
        <i x="1336" s="1"/>
        <i x="326" s="1"/>
        <i x="1397" s="1"/>
        <i x="1485" s="1"/>
        <i x="445" s="1"/>
        <i x="554" s="1"/>
        <i x="1500" s="1"/>
        <i x="1523" s="1"/>
        <i x="1407" s="1"/>
        <i x="618" s="1"/>
        <i x="1033" s="1"/>
        <i x="162" s="1"/>
        <i x="287" s="1"/>
        <i x="84" s="1"/>
        <i x="783" s="1"/>
        <i x="1526" s="1"/>
        <i x="1343" s="1"/>
        <i x="1342" s="1"/>
        <i x="723" s="1"/>
        <i x="1658" s="1"/>
        <i x="572" s="1"/>
        <i x="980" s="1"/>
        <i x="1350" s="1"/>
        <i x="634" s="1"/>
        <i x="1141" s="1"/>
        <i x="1441" s="1"/>
        <i x="560" s="1"/>
        <i x="1107" s="1"/>
        <i x="95" s="1"/>
        <i x="225" s="1"/>
        <i x="1545" s="1"/>
        <i x="378" s="1"/>
        <i x="17" s="1"/>
        <i x="925" s="1"/>
        <i x="88" s="1"/>
        <i x="1450" s="1"/>
        <i x="1624" s="1"/>
        <i x="555" s="1"/>
        <i x="1427" s="1"/>
        <i x="259" s="1"/>
        <i x="1072" s="1"/>
        <i x="329" s="1"/>
        <i x="1746" s="1"/>
        <i x="1373" s="1"/>
        <i x="887" s="1"/>
        <i x="1743" s="1"/>
        <i x="727" s="1"/>
        <i x="898" s="1"/>
        <i x="1275" s="1"/>
        <i x="501" s="1"/>
        <i x="356" s="1"/>
        <i x="1332" s="1"/>
        <i x="1152" s="1"/>
        <i x="1536" s="1"/>
        <i x="184" s="1"/>
        <i x="1101" s="1"/>
        <i x="174" s="1"/>
        <i x="1506" s="1"/>
        <i x="1712" s="1"/>
        <i x="1513" s="1"/>
        <i x="1572" s="1"/>
        <i x="1036" s="1"/>
        <i x="611" s="1"/>
        <i x="1252" s="1"/>
        <i x="73" s="1"/>
        <i x="632" s="1"/>
        <i x="255" s="1"/>
        <i x="374" s="1"/>
        <i x="619" s="1"/>
        <i x="1052" s="1"/>
        <i x="1410" s="1"/>
        <i x="761" s="1"/>
        <i x="161" s="1"/>
        <i x="1681" s="1"/>
        <i x="44" s="1"/>
        <i x="305" s="1"/>
        <i x="1577" s="1"/>
        <i x="1405"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22D6B146-352A-4333-89D4-B74DEC470207}" sourceName="Status">
  <pivotTables>
    <pivotTable tabId="2" name="PivotTable8"/>
  </pivotTables>
  <data>
    <tabular pivotCacheId="1614628496">
      <items count="4">
        <i x="2" s="1"/>
        <i x="3" s="1"/>
        <i x="1" s="1"/>
        <i x="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_Time__hrs2" xr10:uid="{F4FCADDF-FA67-4028-B44B-D18835E8C090}" sourceName="Response Time (hrs)">
  <pivotTables>
    <pivotTable tabId="2" name="PivotTable9"/>
  </pivotTables>
  <data>
    <tabular pivotCacheId="1614628496">
      <items count="12">
        <i x="0" s="1"/>
        <i x="10" s="1"/>
        <i x="7" s="1"/>
        <i x="4" s="1"/>
        <i x="8" s="1"/>
        <i x="5" s="1"/>
        <i x="3" s="1"/>
        <i x="1" s="1"/>
        <i x="2" s="1"/>
        <i x="9" s="1"/>
        <i x="11" s="1"/>
        <i x="6"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lution_Time__hrs1" xr10:uid="{C5D0FD82-B7E3-4A93-9621-8303DF9AA724}" sourceName="Resolution Time (hrs)">
  <pivotTables>
    <pivotTable tabId="2" name="PivotTable9"/>
  </pivotTables>
  <data>
    <tabular pivotCacheId="1614628496">
      <items count="49">
        <i x="8" s="1"/>
        <i x="45" s="1"/>
        <i x="38" s="1"/>
        <i x="7" s="1"/>
        <i x="28" s="1"/>
        <i x="46" s="1"/>
        <i x="32" s="1"/>
        <i x="22" s="1"/>
        <i x="17" s="1"/>
        <i x="29" s="1"/>
        <i x="27" s="1"/>
        <i x="18" s="1"/>
        <i x="3" s="1"/>
        <i x="6" s="1"/>
        <i x="19" s="1"/>
        <i x="21" s="1"/>
        <i x="39" s="1"/>
        <i x="25" s="1"/>
        <i x="41" s="1"/>
        <i x="44" s="1"/>
        <i x="43" s="1"/>
        <i x="34" s="1"/>
        <i x="48" s="1"/>
        <i x="14" s="1"/>
        <i x="10" s="1"/>
        <i x="42" s="1"/>
        <i x="47" s="1"/>
        <i x="20" s="1"/>
        <i x="37" s="1"/>
        <i x="15" s="1"/>
        <i x="13" s="1"/>
        <i x="35" s="1"/>
        <i x="5" s="1"/>
        <i x="24" s="1"/>
        <i x="26" s="1"/>
        <i x="30" s="1"/>
        <i x="36" s="1"/>
        <i x="33" s="1"/>
        <i x="16" s="1"/>
        <i x="12" s="1"/>
        <i x="4" s="1"/>
        <i x="23" s="1"/>
        <i x="9" s="1"/>
        <i x="1" s="1"/>
        <i x="2" s="1"/>
        <i x="0" s="1"/>
        <i x="31" s="1"/>
        <i x="11" s="1"/>
        <i x="40"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ID" xr10:uid="{1B420E0D-7710-45A4-93DD-D29E4BCC249C}" sourceName="Agent ID">
  <pivotTables>
    <pivotTable tabId="2" name="PivotTable9"/>
  </pivotTables>
  <data>
    <tabular pivotCacheId="1614628496">
      <items count="815">
        <i x="189" s="1"/>
        <i x="535" s="1"/>
        <i x="298" s="1"/>
        <i x="176" s="1"/>
        <i x="777" s="1"/>
        <i x="762" s="1"/>
        <i x="343" s="1"/>
        <i x="470" s="1"/>
        <i x="170" s="1"/>
        <i x="800" s="1"/>
        <i x="485" s="1"/>
        <i x="25" s="1"/>
        <i x="522" s="1"/>
        <i x="584" s="1"/>
        <i x="182" s="1"/>
        <i x="349" s="1"/>
        <i x="350" s="1"/>
        <i x="729" s="1"/>
        <i x="669" s="1"/>
        <i x="734" s="1"/>
        <i x="202" s="1"/>
        <i x="582" s="1"/>
        <i x="446" s="1"/>
        <i x="794" s="1"/>
        <i x="321" s="1"/>
        <i x="769" s="1"/>
        <i x="656" s="1"/>
        <i x="156" s="1"/>
        <i x="804" s="1"/>
        <i x="320" s="1"/>
        <i x="389" s="1"/>
        <i x="512" s="1"/>
        <i x="506" s="1"/>
        <i x="681" s="1"/>
        <i x="452" s="1"/>
        <i x="9" s="1"/>
        <i x="660" s="1"/>
        <i x="323" s="1"/>
        <i x="665" s="1"/>
        <i x="761" s="1"/>
        <i x="124" s="1"/>
        <i x="440" s="1"/>
        <i x="807" s="1"/>
        <i x="473" s="1"/>
        <i x="3" s="1"/>
        <i x="272" s="1"/>
        <i x="20" s="1"/>
        <i x="505" s="1"/>
        <i x="416" s="1"/>
        <i x="367" s="1"/>
        <i x="287" s="1"/>
        <i x="35" s="1"/>
        <i x="799" s="1"/>
        <i x="382" s="1"/>
        <i x="337" s="1"/>
        <i x="326" s="1"/>
        <i x="771" s="1"/>
        <i x="96" s="1"/>
        <i x="373" s="1"/>
        <i x="163" s="1"/>
        <i x="91" s="1"/>
        <i x="466" s="1"/>
        <i x="458" s="1"/>
        <i x="183" s="1"/>
        <i x="140" s="1"/>
        <i x="322" s="1"/>
        <i x="605" s="1"/>
        <i x="741" s="1"/>
        <i x="171" s="1"/>
        <i x="375" s="1"/>
        <i x="418" s="1"/>
        <i x="255" s="1"/>
        <i x="801" s="1"/>
        <i x="228" s="1"/>
        <i x="733" s="1"/>
        <i x="701" s="1"/>
        <i x="749" s="1"/>
        <i x="230" s="1"/>
        <i x="48" s="1"/>
        <i x="751" s="1"/>
        <i x="555" s="1"/>
        <i x="712" s="1"/>
        <i x="208" s="1"/>
        <i x="620" s="1"/>
        <i x="101" s="1"/>
        <i x="366" s="1"/>
        <i x="689" s="1"/>
        <i x="362" s="1"/>
        <i x="296" s="1"/>
        <i x="86" s="1"/>
        <i x="142" s="1"/>
        <i x="657" s="1"/>
        <i x="808" s="1"/>
        <i x="609" s="1"/>
        <i x="193" s="1"/>
        <i x="403" s="1"/>
        <i x="104" s="1"/>
        <i x="706" s="1"/>
        <i x="574" s="1"/>
        <i x="747" s="1"/>
        <i x="14" s="1"/>
        <i x="7" s="1"/>
        <i x="514" s="1"/>
        <i x="454" s="1"/>
        <i x="145" s="1"/>
        <i x="519" s="1"/>
        <i x="256" s="1"/>
        <i x="27" s="1"/>
        <i x="261" s="1"/>
        <i x="166" s="1"/>
        <i x="402" s="1"/>
        <i x="436" s="1"/>
        <i x="291" s="1"/>
        <i x="787" s="1"/>
        <i x="743" s="1"/>
        <i x="752" s="1"/>
        <i x="703" s="1"/>
        <i x="534" s="1"/>
        <i x="90" s="1"/>
        <i x="334" s="1"/>
        <i x="391" s="1"/>
        <i x="431" s="1"/>
        <i x="634" s="1"/>
        <i x="598" s="1"/>
        <i x="151" s="1"/>
        <i x="607" s="1"/>
        <i x="636" s="1"/>
        <i x="453" s="1"/>
        <i x="100" s="1"/>
        <i x="718" s="1"/>
        <i x="392" s="1"/>
        <i x="585" s="1"/>
        <i x="217" s="1"/>
        <i x="231" s="1"/>
        <i x="257" s="1"/>
        <i x="776" s="1"/>
        <i x="310" s="1"/>
        <i x="314" s="1"/>
        <i x="423" s="1"/>
        <i x="348" s="1"/>
        <i x="557" s="1"/>
        <i x="42" s="1"/>
        <i x="677" s="1"/>
        <i x="591" s="1"/>
        <i x="465" s="1"/>
        <i x="811" s="1"/>
        <i x="218" s="1"/>
        <i x="289" s="1"/>
        <i x="541" s="1"/>
        <i x="661" s="1"/>
        <i x="164" s="1"/>
        <i x="194" s="1"/>
        <i x="405" s="1"/>
        <i x="248" s="1"/>
        <i x="300" s="1"/>
        <i x="439" s="1"/>
        <i x="242" s="1"/>
        <i x="57" s="1"/>
        <i x="521" s="1"/>
        <i x="740" s="1"/>
        <i x="714" s="1"/>
        <i x="449" s="1"/>
        <i x="684" s="1"/>
        <i x="791" s="1"/>
        <i x="408" s="1"/>
        <i x="302" s="1"/>
        <i x="448" s="1"/>
        <i x="338" s="1"/>
        <i x="332" s="1"/>
        <i x="545" s="1"/>
        <i x="490" s="1"/>
        <i x="746" s="1"/>
        <i x="477" s="1"/>
        <i x="766" s="1"/>
        <i x="565" s="1"/>
        <i x="523" s="1"/>
        <i x="539" s="1"/>
        <i x="237" s="1"/>
        <i x="707" s="1"/>
        <i x="693" s="1"/>
        <i x="233" s="1"/>
        <i x="687" s="1"/>
        <i x="191" s="1"/>
        <i x="207" s="1"/>
        <i x="468" s="1"/>
        <i x="679" s="1"/>
        <i x="415" s="1"/>
        <i x="705" s="1"/>
        <i x="77" s="1"/>
        <i x="173" s="1"/>
        <i x="49" s="1"/>
        <i x="383" s="1"/>
        <i x="680" s="1"/>
        <i x="645" s="1"/>
        <i x="659" s="1"/>
        <i x="388" s="1"/>
        <i x="493" s="1"/>
        <i x="780" s="1"/>
        <i x="460" s="1"/>
        <i x="223" s="1"/>
        <i x="311" s="1"/>
        <i x="597" s="1"/>
        <i x="177" s="1"/>
        <i x="447" s="1"/>
        <i x="240" s="1"/>
        <i x="715" s="1"/>
        <i x="409" s="1"/>
        <i x="280" s="1"/>
        <i x="643" s="1"/>
        <i x="623" s="1"/>
        <i x="221" s="1"/>
        <i x="327" s="1"/>
        <i x="186" s="1"/>
        <i x="114" s="1"/>
        <i x="249" s="1"/>
        <i x="118" s="1"/>
        <i x="664" s="1"/>
        <i x="756" s="1"/>
        <i x="646" s="1"/>
        <i x="417" s="1"/>
        <i x="136" s="1"/>
        <i x="724" s="1"/>
        <i x="132" s="1"/>
        <i x="760" s="1"/>
        <i x="241" s="1"/>
        <i x="64" s="1"/>
        <i x="427" s="1"/>
        <i x="195" s="1"/>
        <i x="538" s="1"/>
        <i x="471" s="1"/>
        <i x="196" s="1"/>
        <i x="742" s="1"/>
        <i x="719" s="1"/>
        <i x="558" s="1"/>
        <i x="308" s="1"/>
        <i x="5" s="1"/>
        <i x="543" s="1"/>
        <i x="116" s="1"/>
        <i x="225" s="1"/>
        <i x="428" s="1"/>
        <i x="198" s="1"/>
        <i x="277" s="1"/>
        <i x="784" s="1"/>
        <i x="451" s="1"/>
        <i x="510" s="1"/>
        <i x="215" s="1"/>
        <i x="652" s="1"/>
        <i x="357" s="1"/>
        <i x="112" s="1"/>
        <i x="72" s="1"/>
        <i x="361" s="1"/>
        <i x="691" s="1"/>
        <i x="29" s="1"/>
        <i x="380" s="1"/>
        <i x="34" s="1"/>
        <i x="146" s="1"/>
        <i x="180" s="1"/>
        <i x="58" s="1"/>
        <i x="484" s="1"/>
        <i x="805" s="1"/>
        <i x="586" s="1"/>
        <i x="496" s="1"/>
        <i x="285" s="1"/>
        <i x="711" s="1"/>
        <i x="781" s="1"/>
        <i x="500" s="1"/>
        <i x="279" s="1"/>
        <i x="435" s="1"/>
        <i x="123" s="1"/>
        <i x="290" s="1"/>
        <i x="127" s="1"/>
        <i x="560" s="1"/>
        <i x="572" s="1"/>
        <i x="150" s="1"/>
        <i x="1" s="1"/>
        <i x="102" s="1"/>
        <i x="219" s="1"/>
        <i x="542" s="1"/>
        <i x="340" s="1"/>
        <i x="51" s="1"/>
        <i x="354" s="1"/>
        <i x="782" s="1"/>
        <i x="663" s="1"/>
        <i x="564" s="1"/>
        <i x="117" s="1"/>
        <i x="264" s="1"/>
        <i x="393" s="1"/>
        <i x="341" s="1"/>
        <i x="708" s="1"/>
        <i x="4" s="1"/>
        <i x="456" s="1"/>
        <i x="593" s="1"/>
        <i x="508" s="1"/>
        <i x="267" s="1"/>
        <i x="331" s="1"/>
        <i x="433" s="1"/>
        <i x="352" s="1"/>
        <i x="185" s="1"/>
        <i x="698" s="1"/>
        <i x="779" s="1"/>
        <i x="526" s="1"/>
        <i x="721" s="1"/>
        <i x="789" s="1"/>
        <i x="197" s="1"/>
        <i x="61" s="1"/>
        <i x="305" s="1"/>
        <i x="481" s="1"/>
        <i x="459" s="1"/>
        <i x="273" s="1"/>
        <i x="723" s="1"/>
        <i x="376" s="1"/>
        <i x="434" s="1"/>
        <i x="76" s="1"/>
        <i x="616" s="1"/>
        <i x="639" s="1"/>
        <i x="379" s="1"/>
        <i x="229" s="1"/>
        <i x="602" s="1"/>
        <i x="774" s="1"/>
        <i x="630" s="1"/>
        <i x="596" s="1"/>
        <i x="397" s="1"/>
        <i x="363" s="1"/>
        <i x="731" s="1"/>
        <i x="563" s="1"/>
        <i x="494" s="1"/>
        <i x="479" s="1"/>
        <i x="775" s="1"/>
        <i x="252" s="1"/>
        <i x="345" s="1"/>
        <i x="676" s="1"/>
        <i x="56" s="1"/>
        <i x="359" s="1"/>
        <i x="226" s="1"/>
        <i x="577" s="1"/>
        <i x="175" s="1"/>
        <i x="134" s="1"/>
        <i x="548" s="1"/>
        <i x="97" s="1"/>
        <i x="159" s="1"/>
        <i x="716" s="1"/>
        <i x="160" s="1"/>
        <i x="88" s="1"/>
        <i x="309" s="1"/>
        <i x="806" s="1"/>
        <i x="725" s="1"/>
        <i x="121" s="1"/>
        <i x="369" s="1"/>
        <i x="126" s="1"/>
        <i x="600" s="1"/>
        <i x="612" s="1"/>
        <i x="169" s="1"/>
        <i x="152" s="1"/>
        <i x="527" s="1"/>
        <i x="190" s="1"/>
        <i x="404" s="1"/>
        <i x="79" s="1"/>
        <i x="26" s="1"/>
        <i x="528" s="1"/>
        <i x="413" s="1"/>
        <i x="502" s="1"/>
        <i x="144" s="1"/>
        <i x="377" s="1"/>
        <i x="699" s="1"/>
        <i x="222" s="1"/>
        <i x="260" s="1"/>
        <i x="153" s="1"/>
        <i x="360" s="1"/>
        <i x="590" s="1"/>
        <i x="11" s="1"/>
        <i x="487" s="1"/>
        <i x="786" s="1"/>
        <i x="304" s="1"/>
        <i x="95" s="1"/>
        <i x="89" s="1"/>
        <i x="87" s="1"/>
        <i x="613" s="1"/>
        <i x="158" s="1"/>
        <i x="529" s="1"/>
        <i x="754" s="1"/>
        <i x="346" s="1"/>
        <i x="772" s="1"/>
        <i x="406" s="1"/>
        <i x="181" s="1"/>
        <i x="407" s="1"/>
        <i x="59" s="1"/>
        <i x="536" s="1"/>
        <i x="313" s="1"/>
        <i x="374" s="1"/>
        <i x="531" s="1"/>
        <i x="595" s="1"/>
        <i x="713" s="1"/>
        <i x="268" s="1"/>
        <i x="736" s="1"/>
        <i x="318" s="1"/>
        <i x="251" s="1"/>
        <i x="455" s="1"/>
        <i x="793" s="1"/>
        <i x="398" s="1"/>
        <i x="12" s="1"/>
        <i x="770" s="1"/>
        <i x="212" s="1"/>
        <i x="717" s="1"/>
        <i x="232" s="1"/>
        <i x="148" s="1"/>
        <i x="259" s="1"/>
        <i x="390" s="1"/>
        <i x="601" s="1"/>
        <i x="270" s="1"/>
        <i x="312" s="1"/>
        <i x="614" s="1"/>
        <i x="424" s="1"/>
        <i x="282" s="1"/>
        <i x="342" s="1"/>
        <i x="265" s="1"/>
        <i x="650" s="1"/>
        <i x="429" s="1"/>
        <i x="410" s="1"/>
        <i x="201" s="1"/>
        <i x="709" s="1"/>
        <i x="475" s="1"/>
        <i x="301" s="1"/>
        <i x="28" s="1"/>
        <i x="339" s="1"/>
        <i x="802" s="1"/>
        <i x="688" s="1"/>
        <i x="549" s="1"/>
        <i x="94" s="1"/>
        <i x="384" s="1"/>
        <i x="419" s="1"/>
        <i x="284" s="1"/>
        <i x="395" s="1"/>
        <i x="421" s="1"/>
        <i x="653" s="1"/>
        <i x="562" s="1"/>
        <i x="178" s="1"/>
        <i x="246" s="1"/>
        <i x="213" s="1"/>
        <i x="30" s="1"/>
        <i x="551" s="1"/>
        <i x="204" s="1"/>
        <i x="244" s="1"/>
        <i x="814" s="1"/>
        <i x="81" s="1"/>
        <i x="757" s="1"/>
        <i x="147" s="1"/>
        <i x="763" s="1"/>
        <i x="579" s="1"/>
        <i x="411" s="1"/>
        <i x="128" s="1"/>
        <i x="113" s="1"/>
        <i x="726" s="1"/>
        <i x="482" s="1"/>
        <i x="517" s="1"/>
        <i x="476" s="1"/>
        <i x="174" s="1"/>
        <i x="735" s="1"/>
        <i x="610" s="1"/>
        <i x="498" s="1"/>
        <i x="573" s="1"/>
        <i x="532" s="1"/>
        <i x="662" s="1"/>
        <i x="554" s="1"/>
        <i x="37" s="1"/>
        <i x="442" s="1"/>
        <i x="32" s="1"/>
        <i x="188" s="1"/>
        <i x="286" s="1"/>
        <i x="184" s="1"/>
        <i x="606" s="1"/>
        <i x="200" s="1"/>
        <i x="666" s="1"/>
        <i x="157" s="1"/>
        <i x="93" s="1"/>
        <i x="85" s="1"/>
        <i x="372" s="1"/>
        <i x="503" s="1"/>
        <i x="618" s="1"/>
        <i x="599" s="1"/>
        <i x="732" s="1"/>
        <i x="115" s="1"/>
        <i x="489" s="1"/>
        <i x="790" s="1"/>
        <i x="329" s="1"/>
        <i x="625" s="1"/>
        <i x="245" s="1"/>
        <i x="671" s="1"/>
        <i x="488" s="1"/>
        <i x="617" s="1"/>
        <i x="674" s="1"/>
        <i x="764" s="1"/>
        <i x="262" s="1"/>
        <i x="796" s="1"/>
        <i x="422" s="1"/>
        <i x="224" s="1"/>
        <i x="783" s="1"/>
        <i x="333" s="1"/>
        <i x="730" s="1"/>
        <i x="700" s="1"/>
        <i x="720" s="1"/>
        <i x="78" s="1"/>
        <i x="635" s="1"/>
        <i x="745" s="1"/>
        <i x="540" s="1"/>
        <i x="622" s="1"/>
        <i x="70" s="1"/>
        <i x="637" s="1"/>
        <i x="641" s="1"/>
        <i x="750" s="1"/>
        <i x="187" s="1"/>
        <i x="192" s="1"/>
        <i x="358" s="1"/>
        <i x="364" s="1"/>
        <i x="797" s="1"/>
        <i x="303" s="1"/>
        <i x="603" s="1"/>
        <i x="18" s="1"/>
        <i x="263" s="1"/>
        <i x="21" s="1"/>
        <i x="533" s="1"/>
        <i x="17" s="1"/>
        <i x="580" s="1"/>
        <i x="141" s="1"/>
        <i x="69" s="1"/>
        <i x="683" s="1"/>
        <i x="401" s="1"/>
        <i x="437" s="1"/>
        <i x="214" s="1"/>
        <i x="809" s="1"/>
        <i x="425" s="1"/>
        <i x="133" s="1"/>
        <i x="668" s="1"/>
        <i x="414" s="1"/>
        <i x="571" s="1"/>
        <i x="738" s="1"/>
        <i x="518" s="1"/>
        <i x="744" s="1"/>
        <i x="210" s="1"/>
        <i x="199" s="1"/>
        <i x="651" s="1"/>
        <i x="206" s="1"/>
        <i x="275" s="1"/>
        <i x="295" s="1"/>
        <i x="611" s="1"/>
        <i x="583" s="1"/>
        <i x="92" s="1"/>
        <i x="438" s="1"/>
        <i x="462" s="1"/>
        <i x="457" s="1"/>
        <i x="675" s="1"/>
        <i x="722" s="1"/>
        <i x="355" s="1"/>
        <i x="276" s="1"/>
        <i x="727" s="1"/>
        <i x="108" s="1"/>
        <i x="546" s="1"/>
        <i x="356" s="1"/>
        <i x="23" s="1"/>
        <i x="569" s="1"/>
        <i x="568" s="1"/>
        <i x="654" s="1"/>
        <i x="631" s="1"/>
        <i x="139" s="1"/>
        <i x="385" s="1"/>
        <i x="234" s="1"/>
        <i x="55" s="1"/>
        <i x="15" s="1"/>
        <i x="412" s="1"/>
        <i x="315" s="1"/>
        <i x="371" s="1"/>
        <i x="106" s="1"/>
        <i x="642" s="1"/>
        <i x="507" s="1"/>
        <i x="813" s="1"/>
        <i x="47" s="1"/>
        <i x="670" s="1"/>
        <i x="71" s="1"/>
        <i x="45" s="1"/>
        <i x="673" s="1"/>
        <i x="211" s="1"/>
        <i x="702" s="1"/>
        <i x="778" s="1"/>
        <i x="678" s="1"/>
        <i x="297" s="1"/>
        <i x="258" s="1"/>
        <i x="119" s="1"/>
        <i x="75" s="1"/>
        <i x="399" s="1"/>
        <i x="167" s="1"/>
        <i x="161" s="1"/>
        <i x="658" s="1"/>
        <i x="504" s="1"/>
        <i x="615" s="1"/>
        <i x="396" s="1"/>
        <i x="478" s="1"/>
        <i x="165" s="1"/>
        <i x="619" s="1"/>
        <i x="626" s="1"/>
        <i x="109" s="1"/>
        <i x="103" s="1"/>
        <i x="143" s="1"/>
        <i x="566" s="1"/>
        <i x="694" s="1"/>
        <i x="293" s="1"/>
        <i x="54" s="1"/>
        <i x="135" s="1"/>
        <i x="52" s="1"/>
        <i x="530" s="1"/>
        <i x="130" s="1"/>
        <i x="162" s="1"/>
        <i x="483" s="1"/>
        <i x="578" s="1"/>
        <i x="68" s="1"/>
        <i x="292" s="1"/>
        <i x="216" s="1"/>
        <i x="351" s="1"/>
        <i x="570" s="1"/>
        <i x="640" s="1"/>
        <i x="695" s="1"/>
        <i x="98" s="1"/>
        <i x="31" s="1"/>
        <i x="758" s="1"/>
        <i x="274" s="1"/>
        <i x="105" s="1"/>
        <i x="690" s="1"/>
        <i x="271" s="1"/>
        <i x="209" s="1"/>
        <i x="632" s="1"/>
        <i x="441" s="1"/>
        <i x="628" s="1"/>
        <i x="467" s="1"/>
        <i x="149" s="1"/>
        <i x="474" s="1"/>
        <i x="495" s="1"/>
        <i x="288" s="1"/>
        <i x="686" s="1"/>
        <i x="122" s="1"/>
        <i x="515" s="1"/>
        <i x="227" s="1"/>
        <i x="443" s="1"/>
        <i x="138" s="1"/>
        <i x="53" s="1"/>
        <i x="111" s="1"/>
        <i x="319" s="1"/>
        <i x="294" s="1"/>
        <i x="608" s="1"/>
        <i x="353" s="1"/>
        <i x="499" s="1"/>
        <i x="330" s="1"/>
        <i x="463" s="1"/>
        <i x="486" s="1"/>
        <i x="50" s="1"/>
        <i x="561" s="1"/>
        <i x="525" s="1"/>
        <i x="450" s="1"/>
        <i x="365" s="1"/>
        <i x="511" s="1"/>
        <i x="803" s="1"/>
        <i x="430" s="1"/>
        <i x="710" s="1"/>
        <i x="559" s="1"/>
        <i x="283" s="1"/>
        <i x="317" s="1"/>
        <i x="137" s="1"/>
        <i x="238" s="1"/>
        <i x="589" s="1"/>
        <i x="368" s="1"/>
        <i x="604" s="1"/>
        <i x="62" s="1"/>
        <i x="516" s="1"/>
        <i x="38" s="1"/>
        <i x="347" s="1"/>
        <i x="336" s="1"/>
        <i x="46" s="1"/>
        <i x="469" s="1"/>
        <i x="299" s="1"/>
        <i x="524" s="1"/>
        <i x="461" s="1"/>
        <i x="627" s="1"/>
        <i x="444" s="1"/>
        <i x="378" s="1"/>
        <i x="179" s="1"/>
        <i x="759" s="1"/>
        <i x="696" s="1"/>
        <i x="13" s="1"/>
        <i x="83" s="1"/>
        <i x="168" s="1"/>
        <i x="307" s="1"/>
        <i x="785" s="1"/>
        <i x="325" s="1"/>
        <i x="335" s="1"/>
        <i x="697" s="1"/>
        <i x="544" s="1"/>
        <i x="728" s="1"/>
        <i x="44" s="1"/>
        <i x="692" s="1"/>
        <i x="420" s="1"/>
        <i x="243" s="1"/>
        <i x="547" s="1"/>
        <i x="472" s="1"/>
        <i x="704" s="1"/>
        <i x="236" s="1"/>
        <i x="633" s="1"/>
        <i x="253" s="1"/>
        <i x="39" s="1"/>
        <i x="647" s="1"/>
        <i x="19" s="1"/>
        <i x="2" s="1"/>
        <i x="753" s="1"/>
        <i x="129" s="1"/>
        <i x="99" s="1"/>
        <i x="43" s="1"/>
        <i x="581" s="1"/>
        <i x="324" s="1"/>
        <i x="33" s="1"/>
        <i x="812" s="1"/>
        <i x="370" s="1"/>
        <i x="513" s="1"/>
        <i x="497" s="1"/>
        <i x="386" s="1"/>
        <i x="172" s="1"/>
        <i x="73" s="1"/>
        <i x="16" s="1"/>
        <i x="587" s="1"/>
        <i x="501" s="1"/>
        <i x="328" s="1"/>
        <i x="576" s="1"/>
        <i x="682" s="1"/>
        <i x="755" s="1"/>
        <i x="266" s="1"/>
        <i x="205" s="1"/>
        <i x="381" s="1"/>
        <i x="748" s="1"/>
        <i x="798" s="1"/>
        <i x="685" s="1"/>
        <i x="520" s="1"/>
        <i x="667" s="1"/>
        <i x="432" s="1"/>
        <i x="588" s="1"/>
        <i x="575" s="1"/>
        <i x="40" s="1"/>
        <i x="792" s="1"/>
        <i x="765" s="1"/>
        <i x="624" s="1"/>
        <i x="107" s="1"/>
        <i x="281" s="1"/>
        <i x="621" s="1"/>
        <i x="672" s="1"/>
        <i x="80" s="1"/>
        <i x="810" s="1"/>
        <i x="400" s="1"/>
        <i x="125" s="1"/>
        <i x="648" s="1"/>
        <i x="0" s="1"/>
        <i x="63" s="1"/>
        <i x="737" s="1"/>
        <i x="394" s="1"/>
        <i x="254" s="1"/>
        <i x="768" s="1"/>
        <i x="82" s="1"/>
        <i x="552" s="1"/>
        <i x="306" s="1"/>
        <i x="387" s="1"/>
        <i x="644" s="1"/>
        <i x="480" s="1"/>
        <i x="41" s="1"/>
        <i x="269" s="1"/>
        <i x="65" s="1"/>
        <i x="155" s="1"/>
        <i x="492" s="1"/>
        <i x="556" s="1"/>
        <i x="767" s="1"/>
        <i x="60" s="1"/>
        <i x="567" s="1"/>
        <i x="592" s="1"/>
        <i x="22" s="1"/>
        <i x="84" s="1"/>
        <i x="739" s="1"/>
        <i x="36" s="1"/>
        <i x="464" s="1"/>
        <i x="509" s="1"/>
        <i x="537" s="1"/>
        <i x="66" s="1"/>
        <i x="131" s="1"/>
        <i x="120" s="1"/>
        <i x="74" s="1"/>
        <i x="649" s="1"/>
        <i x="445" s="1"/>
        <i x="795" s="1"/>
        <i x="67" s="1"/>
        <i x="655" s="1"/>
        <i x="344" s="1"/>
        <i x="773" s="1"/>
        <i x="8" s="1"/>
        <i x="491" s="1"/>
        <i x="24" s="1"/>
        <i x="110" s="1"/>
        <i x="220" s="1"/>
        <i x="426" s="1"/>
        <i x="154" s="1"/>
        <i x="629" s="1"/>
        <i x="250" s="1"/>
        <i x="6" s="1"/>
        <i x="594" s="1"/>
        <i x="278" s="1"/>
        <i x="788" s="1"/>
        <i x="203" s="1"/>
        <i x="235" s="1"/>
        <i x="239" s="1"/>
        <i x="553" s="1"/>
        <i x="247" s="1"/>
        <i x="10" s="1"/>
        <i x="550" s="1"/>
        <i x="316" s="1"/>
        <i x="63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Rating" xr10:uid="{76905DC3-A4F2-4E2B-8FC0-DA950F8E53D6}" sourceName="Agent Rating">
  <pivotTables>
    <pivotTable tabId="2" name="PivotTable1"/>
    <pivotTable tabId="2" name="PivotTable2"/>
    <pivotTable tabId="2" name="PivotTable3"/>
    <pivotTable tabId="2" name="PivotTable4"/>
    <pivotTable tabId="2" name="PivotTable5"/>
    <pivotTable tabId="2" name="PivotTable6"/>
    <pivotTable tabId="2" name="PivotTable8"/>
    <pivotTable tabId="2" name="PivotTable9"/>
    <pivotTable tabId="2" name="PivotTable7"/>
  </pivotTables>
  <data>
    <tabular pivotCacheId="1614628496">
      <items count="42">
        <i x="9" s="1"/>
        <i x="27" s="1"/>
        <i x="10" s="1"/>
        <i x="26" s="1"/>
        <i x="5" s="1"/>
        <i x="29" s="1"/>
        <i x="11" s="1"/>
        <i x="21" s="1"/>
        <i x="33" s="1"/>
        <i x="35" s="1"/>
        <i x="7" s="1"/>
        <i x="1" s="1"/>
        <i x="0" s="1"/>
        <i x="3" s="1"/>
        <i x="41" s="1"/>
        <i x="24" s="1"/>
        <i x="13" s="1"/>
        <i x="16" s="1"/>
        <i x="6" s="1"/>
        <i x="40" s="1"/>
        <i x="19" s="1"/>
        <i x="12" s="1"/>
        <i x="34" s="1"/>
        <i x="22" s="1"/>
        <i x="18" s="1"/>
        <i x="20" s="1"/>
        <i x="28" s="1"/>
        <i x="17" s="1"/>
        <i x="31" s="1"/>
        <i x="32" s="1"/>
        <i x="36" s="1"/>
        <i x="14" s="1"/>
        <i x="23" s="1"/>
        <i x="15" s="1"/>
        <i x="25" s="1"/>
        <i x="4" s="1"/>
        <i x="38" s="1"/>
        <i x="2" s="1"/>
        <i x="39" s="1"/>
        <i x="30" s="1"/>
        <i x="8" s="1"/>
        <i x="3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_Level" xr10:uid="{029A8315-3407-440D-953A-31C2C3075C14}" sourceName="Priority Level">
  <pivotTables>
    <pivotTable tabId="2" name="PivotTable4"/>
  </pivotTables>
  <data>
    <tabular pivotCacheId="1614628496">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_Time__hrs" xr10:uid="{7D37DE04-49E0-4334-A707-F5906921C0B9}" sourceName="Response Time (hrs)">
  <pivotTables>
    <pivotTable tabId="2" name="PivotTable4"/>
  </pivotTables>
  <data>
    <tabular pivotCacheId="1614628496">
      <items count="12">
        <i x="0" s="1"/>
        <i x="10" s="1"/>
        <i x="7" s="1"/>
        <i x="4" s="1"/>
        <i x="8" s="1"/>
        <i x="5" s="1"/>
        <i x="3" s="1"/>
        <i x="1" s="1"/>
        <i x="2" s="1"/>
        <i x="9" s="1"/>
        <i x="11"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nication_Channel" xr10:uid="{5F8739C0-B945-4A44-B5F1-B60B1BCE6720}" sourceName="Communication Channel">
  <pivotTables>
    <pivotTable tabId="2" name="PivotTable5"/>
  </pivotTables>
  <data>
    <tabular pivotCacheId="1614628496">
      <items count="5">
        <i x="0" s="1"/>
        <i x="4" s="1"/>
        <i x="2" s="1"/>
        <i x="3"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_Time__hrs1" xr10:uid="{F98D8A64-6974-4024-8898-4E38855148F8}" sourceName="Response Time (hrs)">
  <pivotTables>
    <pivotTable tabId="2" name="PivotTable5"/>
  </pivotTables>
  <data>
    <tabular pivotCacheId="1614628496">
      <items count="12">
        <i x="0" s="1"/>
        <i x="10" s="1"/>
        <i x="7" s="1"/>
        <i x="4" s="1"/>
        <i x="8" s="1"/>
        <i x="5" s="1"/>
        <i x="3" s="1"/>
        <i x="1" s="1"/>
        <i x="2" s="1"/>
        <i x="9" s="1"/>
        <i x="11" s="1"/>
        <i x="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Location" xr10:uid="{C3B2C263-15D5-43EF-92DD-A42D6AC926BE}" sourceName="Customer Location">
  <pivotTables>
    <pivotTable tabId="2" name="PivotTable3"/>
  </pivotTables>
  <data>
    <tabular pivotCacheId="1614628496">
      <items count="8">
        <i x="4" s="1"/>
        <i x="7" s="1"/>
        <i x="2" s="1"/>
        <i x="0" s="1"/>
        <i x="3" s="1"/>
        <i x="6" s="1"/>
        <i x="5"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calation_Level" xr10:uid="{833D3E43-8CCD-44E2-8D1A-34130506F756}" sourceName="Escalation Level">
  <pivotTables>
    <pivotTable tabId="2" name="PivotTable3"/>
  </pivotTables>
  <data>
    <tabular pivotCacheId="1614628496">
      <items count="4">
        <i x="0" s="1"/>
        <i x="3" s="1"/>
        <i x="2"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e_Category" xr10:uid="{E0D30B34-3A6D-40CF-9DD4-56FDE7526FE3}" sourceName="Issue Category">
  <pivotTables>
    <pivotTable tabId="2" name="PivotTable2"/>
  </pivotTables>
  <data>
    <tabular pivotCacheId="1614628496">
      <items count="6">
        <i x="0" s="1"/>
        <i x="2" s="1"/>
        <i x="5"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E017C0F-E292-416C-A17F-A35F8D4F0734}" cache="Slicer_Department" caption="Department" rowHeight="247650"/>
  <slicer name="Department 2" xr10:uid="{19EB66F3-6ACC-462D-A41A-EE4C6B2EA140}" cache="Slicer_Department" caption="Department" rowHeight="247650"/>
  <slicer name="Agent Rating" xr10:uid="{14275D10-4320-4C15-9E9D-1E43D31702E3}" cache="Slicer_Agent_Rating" caption="Agent Rating" rowHeight="247650"/>
  <slicer name="Agent Rating 1" xr10:uid="{68020FA0-F713-44A6-9A13-52D736FFA70C}" cache="Slicer_Agent_Rating" caption="Agent Rating" rowHeight="247650"/>
  <slicer name="Priority Level" xr10:uid="{A5ABF0AE-3263-463D-ACA6-C064F782F28E}" cache="Slicer_Priority_Level" caption="Priority Level" rowHeight="247650"/>
  <slicer name="Response Time (hrs)" xr10:uid="{672BCDC0-458A-489C-A6BF-9CA44FCD888F}" cache="Slicer_Response_Time__hrs" caption="Response Time (hrs)" rowHeight="247650"/>
  <slicer name="Communication Channel" xr10:uid="{C9DECB0E-D370-42A9-90BE-7C749C1E8FF5}" cache="Slicer_Communication_Channel" caption="Communication Channel" rowHeight="247650"/>
  <slicer name="Response Time (hrs) 1" xr10:uid="{D797B73B-C022-4957-836C-B49EB51723A5}" cache="Slicer_Response_Time__hrs1" caption="Response Time (hrs)" rowHeight="247650"/>
  <slicer name="Customer Location" xr10:uid="{6AC54425-BE6B-407C-BD70-E49B2A578591}" cache="Slicer_Customer_Location" caption="Customer Location" rowHeight="247650"/>
  <slicer name="Escalation Level" xr10:uid="{F0392191-0939-4CD4-9E4D-5C8E916991F8}" cache="Slicer_Escalation_Level" caption="Escalation Level" rowHeight="247650"/>
  <slicer name="Issue Category" xr10:uid="{20855953-ED86-4480-9693-8CF7D7438B46}" cache="Slicer_Issue_Category" caption="Issue Category" rowHeight="247650"/>
  <slicer name="Resolution Time (hrs)" xr10:uid="{F2F30FD8-B1A4-4DF6-800D-F75DC775D563}" cache="Slicer_Resolution_Time__hrs" caption="Resolution Time (hrs)" rowHeight="247650"/>
  <slicer name="Customer ID" xr10:uid="{5D22C257-D7B8-41C5-858A-E58DFE39F7D1}" cache="Slicer_Customer_ID" caption="Customer ID" rowHeight="247650"/>
  <slicer name="Status" xr10:uid="{1988AA25-90A3-4FB0-97DB-3E2723CB0D0F}" cache="Slicer_Status" caption="Status" rowHeight="247650"/>
  <slicer name="Response Time (hrs) 4" xr10:uid="{FC69DFDE-5380-4701-BF24-F39EF25AA77B}" cache="Slicer_Response_Time__hrs2" caption="Response Time (hrs)" rowHeight="247650"/>
  <slicer name="Resolution Time (hrs) 2" xr10:uid="{3DFC361C-C3FF-4437-9758-89B0CA82C0A8}" cache="Slicer_Resolution_Time__hrs1" caption="Resolution Time (hrs)" rowHeight="247650"/>
  <slicer name="Agent ID" xr10:uid="{FBF76033-9765-45F2-B0AB-1A9A08A04CDD}" cache="Slicer_Agent_ID" caption="Agent ID"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105C4430-E72A-488A-90E4-2DAF6D1DE06A}" cache="Slicer_Department" caption="Department" rowHeight="247650"/>
  <slicer name="Department 3" xr10:uid="{5B404309-DFA4-497E-B6FC-5F3ACD01F457}" cache="Slicer_Department" caption="Department" rowHeight="247650"/>
  <slicer name="Agent Rating 2" xr10:uid="{743DD69F-3CDC-46D1-AFE8-FD2410056A4F}" cache="Slicer_Agent_Rating" caption="Agent Rating" rowHeight="247650"/>
  <slicer name="Agent Rating 3" xr10:uid="{AF8CD7C5-B111-43AB-ABDE-D804C3D1B246}" cache="Slicer_Agent_Rating" caption="Agent Rating" rowHeight="247650"/>
  <slicer name="Priority Level 1" xr10:uid="{DA69ABDD-91C9-488F-B3F9-6F8F76647A40}" cache="Slicer_Priority_Level" caption="Priority Level" rowHeight="247650"/>
  <slicer name="Response Time (hrs) 2" xr10:uid="{768962BA-C6ED-4817-BB47-EF75C850AE95}" cache="Slicer_Response_Time__hrs" caption="Response Time (hrs)" rowHeight="247650"/>
  <slicer name="Communication Channel 1" xr10:uid="{63C7C6E2-76A4-427C-A966-77D86BE74F36}" cache="Slicer_Communication_Channel" caption="Communication Channel" rowHeight="247650"/>
  <slicer name="Response Time (hrs) 3" xr10:uid="{FC7FF42A-A052-4659-90B3-1407B531BBF2}" cache="Slicer_Response_Time__hrs1" caption="Response Time (hrs)" rowHeight="247650"/>
  <slicer name="Customer Location 1" xr10:uid="{A3A0D330-33A0-4E99-9CB6-9E9CAF22514C}" cache="Slicer_Customer_Location" caption="Customer Location" rowHeight="247650"/>
  <slicer name="Escalation Level 1" xr10:uid="{495339CC-DAFD-4C9E-965A-C7AE3D898328}" cache="Slicer_Escalation_Level" caption="Escalation Level" rowHeight="247650"/>
  <slicer name="Issue Category 1" xr10:uid="{CDE7CD6C-0E29-47E0-AC9C-0E4E89A0EABE}" cache="Slicer_Issue_Category" caption="Issue Category" rowHeight="247650"/>
  <slicer name="Resolution Time (hrs) 1" xr10:uid="{6DE60BC3-479D-4334-BDEE-D5914477F1B0}" cache="Slicer_Resolution_Time__hrs" caption="Resolution Time (hrs)" rowHeight="247650"/>
  <slicer name="Customer ID 1" xr10:uid="{1324AFA1-A467-4CAA-97AD-DDA889AF2E98}" cache="Slicer_Customer_ID" caption="Customer ID" rowHeight="247650"/>
  <slicer name="Status 1" xr10:uid="{F1195E8D-029D-435F-AE46-6D110AF9EDB5}" cache="Slicer_Status" caption="Status" rowHeight="247650"/>
  <slicer name="Response Time (hrs) 5" xr10:uid="{E9312FC0-AB06-42F1-AEB2-396C05AD4F9C}" cache="Slicer_Response_Time__hrs2" caption="Response Time (hrs)" rowHeight="247650"/>
  <slicer name="Resolution Time (hrs) 3" xr10:uid="{E583E2DE-B553-4B27-8EC3-827B5D2F930C}" cache="Slicer_Resolution_Time__hrs1" caption="Resolution Time (hrs)" rowHeight="247650"/>
  <slicer name="Agent ID 1" xr10:uid="{A8DB687C-E4F4-45A9-93D4-3EF9C70AFD0E}" cache="Slicer_Agent_ID" caption="Agent ID"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54603D-78BF-456F-9C58-19D9AC55CF57}" name="Table1" displayName="Table1" ref="A1:P2001" totalsRowShown="0">
  <autoFilter ref="A1:P2001" xr:uid="{773D0FB4-FF27-432F-9F56-382442045470}"/>
  <tableColumns count="16">
    <tableColumn id="1" xr3:uid="{E71EC39E-AFF2-477F-BF8F-B3783CED0A2F}" name="Ticket ID"/>
    <tableColumn id="2" xr3:uid="{F5DE079A-1FE4-40D6-BC51-47C522DF3A1D}" name="Created Time" dataDxfId="1"/>
    <tableColumn id="3" xr3:uid="{FAD00DDA-74CF-470F-BE62-C3F10A4D8076}" name="Resolved0Time" dataDxfId="0"/>
    <tableColumn id="4" xr3:uid="{0A01A669-708E-4936-A624-EF8DF7FA091A}" name="Status"/>
    <tableColumn id="5" xr3:uid="{29B69A72-3BFE-4863-97E4-CDE632A03BAD}" name="Customer ID"/>
    <tableColumn id="6" xr3:uid="{D8B8D243-20D6-47BA-BA16-78C668A8DDD2}" name="Customer Location"/>
    <tableColumn id="7" xr3:uid="{8F881C0D-750C-4C26-9F39-35A287E20B80}" name="Issue Category"/>
    <tableColumn id="8" xr3:uid="{A1916210-49DB-4110-9B9E-258C77627072}" name="Priority Level"/>
    <tableColumn id="9" xr3:uid="{E3F4548A-9F48-40AC-902C-7B670E224B59}" name="Communication Channel"/>
    <tableColumn id="10" xr3:uid="{694B054C-00EE-4CA2-97AD-2351C55DA092}" name="Response Time (hrs)"/>
    <tableColumn id="11" xr3:uid="{7B71B437-AC58-4020-8408-6B85F159C4CE}" name="Resolution Time (hrs)"/>
    <tableColumn id="12" xr3:uid="{0EA343B2-80D3-4D91-A0E4-2686BEDE88EA}" name="Escalation Level"/>
    <tableColumn id="13" xr3:uid="{4DE68E9B-87F7-4307-B793-ECCE91159378}" name="Agent ID"/>
    <tableColumn id="14" xr3:uid="{6FF5B01B-E429-45F0-A927-18FB2A99E62F}" name="Department"/>
    <tableColumn id="15" xr3:uid="{015D5170-E750-472A-A0F5-644F12B3EE94}" name="Agent Rating"/>
    <tableColumn id="16" xr3:uid="{AA0C03E4-6D42-4E15-8648-00FA19289A5C}" name="Customer Feedbac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0273D-1F3C-45B4-8E3B-CF7108BA7711}">
  <dimension ref="A2:N219"/>
  <sheetViews>
    <sheetView zoomScale="70" workbookViewId="0"/>
  </sheetViews>
  <sheetFormatPr defaultRowHeight="14.4" x14ac:dyDescent="0.3"/>
  <cols>
    <col min="1" max="1" width="13.88671875" bestFit="1" customWidth="1"/>
    <col min="2" max="2" width="21.5546875" bestFit="1" customWidth="1"/>
    <col min="3" max="3" width="25.77734375" bestFit="1" customWidth="1"/>
    <col min="4" max="4" width="10.77734375" bestFit="1" customWidth="1"/>
    <col min="5" max="5" width="19.33203125" bestFit="1" customWidth="1"/>
  </cols>
  <sheetData>
    <row r="2" spans="1:7" x14ac:dyDescent="0.3">
      <c r="A2" s="2" t="s">
        <v>4660</v>
      </c>
      <c r="B2" t="s">
        <v>4697</v>
      </c>
      <c r="D2" t="str">
        <f t="shared" ref="D2:E6" si="0">A2</f>
        <v>Row Labels</v>
      </c>
      <c r="E2" t="str">
        <f t="shared" si="0"/>
        <v>Count of Customer ID</v>
      </c>
    </row>
    <row r="3" spans="1:7" x14ac:dyDescent="0.3">
      <c r="A3" s="3" t="s">
        <v>21</v>
      </c>
      <c r="B3" s="16">
        <v>405</v>
      </c>
      <c r="D3" t="str">
        <f t="shared" si="0"/>
        <v>Email</v>
      </c>
      <c r="E3" s="13">
        <f t="shared" si="0"/>
        <v>405</v>
      </c>
      <c r="F3" s="9"/>
      <c r="G3" s="9"/>
    </row>
    <row r="4" spans="1:7" x14ac:dyDescent="0.3">
      <c r="A4" s="3" t="s">
        <v>59</v>
      </c>
      <c r="B4" s="16">
        <v>418</v>
      </c>
      <c r="D4" t="str">
        <f t="shared" si="0"/>
        <v>Help Center</v>
      </c>
      <c r="E4" s="13">
        <f t="shared" si="0"/>
        <v>418</v>
      </c>
      <c r="F4" s="9"/>
      <c r="G4" s="9"/>
    </row>
    <row r="5" spans="1:7" x14ac:dyDescent="0.3">
      <c r="A5" s="3" t="s">
        <v>40</v>
      </c>
      <c r="B5" s="16">
        <v>390</v>
      </c>
      <c r="D5" t="str">
        <f t="shared" si="0"/>
        <v>Live Chat</v>
      </c>
      <c r="E5" s="13">
        <f t="shared" si="0"/>
        <v>390</v>
      </c>
    </row>
    <row r="6" spans="1:7" x14ac:dyDescent="0.3">
      <c r="A6" s="3" t="s">
        <v>54</v>
      </c>
      <c r="B6" s="16">
        <v>400</v>
      </c>
      <c r="D6" t="str">
        <f t="shared" si="0"/>
        <v>Phone</v>
      </c>
      <c r="E6" s="13">
        <f t="shared" si="0"/>
        <v>400</v>
      </c>
    </row>
    <row r="7" spans="1:7" hidden="1" x14ac:dyDescent="0.3">
      <c r="A7" s="3" t="s">
        <v>29</v>
      </c>
      <c r="B7" s="16">
        <v>387</v>
      </c>
    </row>
    <row r="8" spans="1:7" hidden="1" x14ac:dyDescent="0.3">
      <c r="A8" s="3" t="s">
        <v>4661</v>
      </c>
      <c r="B8" s="16">
        <v>2000</v>
      </c>
    </row>
    <row r="9" spans="1:7" hidden="1" x14ac:dyDescent="0.3"/>
    <row r="10" spans="1:7" hidden="1" x14ac:dyDescent="0.3"/>
    <row r="11" spans="1:7" hidden="1" x14ac:dyDescent="0.3"/>
    <row r="12" spans="1:7" hidden="1" x14ac:dyDescent="0.3"/>
    <row r="13" spans="1:7" hidden="1" x14ac:dyDescent="0.3"/>
    <row r="14" spans="1:7" hidden="1" x14ac:dyDescent="0.3"/>
    <row r="15" spans="1:7" hidden="1" x14ac:dyDescent="0.3"/>
    <row r="16" spans="1:7" hidden="1" x14ac:dyDescent="0.3"/>
    <row r="17" hidden="1" x14ac:dyDescent="0.3"/>
    <row r="18" hidden="1" x14ac:dyDescent="0.3"/>
    <row r="19" hidden="1" x14ac:dyDescent="0.3"/>
    <row r="20" hidden="1" x14ac:dyDescent="0.3"/>
    <row r="21" hidden="1" x14ac:dyDescent="0.3"/>
    <row r="22" hidden="1" x14ac:dyDescent="0.3"/>
    <row r="23" hidden="1" x14ac:dyDescent="0.3"/>
    <row r="24" hidden="1" x14ac:dyDescent="0.3"/>
    <row r="25" hidden="1" x14ac:dyDescent="0.3"/>
    <row r="26" hidden="1" x14ac:dyDescent="0.3"/>
    <row r="27" hidden="1" x14ac:dyDescent="0.3"/>
    <row r="28" hidden="1" x14ac:dyDescent="0.3"/>
    <row r="29" hidden="1" x14ac:dyDescent="0.3"/>
    <row r="30" hidden="1" x14ac:dyDescent="0.3"/>
    <row r="31" hidden="1" x14ac:dyDescent="0.3"/>
    <row r="32" hidden="1" x14ac:dyDescent="0.3"/>
    <row r="33" spans="1:14" hidden="1" x14ac:dyDescent="0.3"/>
    <row r="34" spans="1:14" hidden="1" x14ac:dyDescent="0.3"/>
    <row r="35" spans="1:14" hidden="1" x14ac:dyDescent="0.3"/>
    <row r="36" spans="1:14" hidden="1" x14ac:dyDescent="0.3"/>
    <row r="37" spans="1:14" hidden="1" x14ac:dyDescent="0.3"/>
    <row r="38" spans="1:14" hidden="1" x14ac:dyDescent="0.3"/>
    <row r="39" spans="1:14" hidden="1" x14ac:dyDescent="0.3"/>
    <row r="40" spans="1:14" hidden="1" x14ac:dyDescent="0.3"/>
    <row r="41" spans="1:14" hidden="1" x14ac:dyDescent="0.3"/>
    <row r="42" spans="1:14" hidden="1" x14ac:dyDescent="0.3"/>
    <row r="43" spans="1:14" hidden="1" x14ac:dyDescent="0.3"/>
    <row r="44" spans="1:14" hidden="1" x14ac:dyDescent="0.3"/>
    <row r="45" spans="1:14" hidden="1" x14ac:dyDescent="0.3"/>
    <row r="46" spans="1:14" x14ac:dyDescent="0.3">
      <c r="A46" s="4" t="s">
        <v>4685</v>
      </c>
      <c r="D46" s="4" t="s">
        <v>4663</v>
      </c>
      <c r="E46" s="4"/>
      <c r="H46" s="4" t="s">
        <v>4667</v>
      </c>
      <c r="L46" s="4" t="s">
        <v>4668</v>
      </c>
    </row>
    <row r="47" spans="1:14" x14ac:dyDescent="0.3">
      <c r="A47" s="2" t="s">
        <v>4660</v>
      </c>
      <c r="B47" t="s">
        <v>4662</v>
      </c>
      <c r="D47" s="5" t="s">
        <v>12</v>
      </c>
      <c r="E47" s="8" t="s">
        <v>4664</v>
      </c>
      <c r="F47" s="6" t="s">
        <v>4666</v>
      </c>
      <c r="H47" s="5" t="s">
        <v>12</v>
      </c>
      <c r="I47" s="8" t="s">
        <v>4664</v>
      </c>
      <c r="J47" s="6" t="s">
        <v>4666</v>
      </c>
      <c r="L47" s="5" t="s">
        <v>12</v>
      </c>
      <c r="M47" s="8" t="s">
        <v>4664</v>
      </c>
      <c r="N47" s="6" t="s">
        <v>4666</v>
      </c>
    </row>
    <row r="48" spans="1:14" x14ac:dyDescent="0.3">
      <c r="A48" s="3" t="s">
        <v>31</v>
      </c>
      <c r="B48" s="16">
        <v>1051.2999999999988</v>
      </c>
      <c r="D48" t="s">
        <v>31</v>
      </c>
      <c r="E48" s="9">
        <f>GETPIVOTDATA("Agent Rating",Sheet1!$A$47,"Department","Billing")</f>
        <v>1051.2999999999988</v>
      </c>
      <c r="F48" s="7">
        <f>E48/GETPIVOTDATA("Agent Rating",$A$47)</f>
        <v>0.19713846384638445</v>
      </c>
      <c r="H48" t="s">
        <v>37</v>
      </c>
      <c r="I48" s="9">
        <f>GETPIVOTDATA("Agent Rating",$A$47,"Department","Customer Service")</f>
        <v>1078.9999999999998</v>
      </c>
      <c r="J48" s="7">
        <f>I48/GETPIVOTDATA("Agent Rating",$A$47)</f>
        <v>0.20233273327332732</v>
      </c>
      <c r="L48" t="s">
        <v>42</v>
      </c>
      <c r="M48" s="9">
        <f>GETPIVOTDATA("Agent Rating",$A$47,"Department","Fraud Prevention")</f>
        <v>1069.4999999999998</v>
      </c>
      <c r="N48" s="7">
        <f>M48/GETPIVOTDATA("Agent Rating",$A$47)</f>
        <v>0.20055130513051303</v>
      </c>
    </row>
    <row r="49" spans="1:14" x14ac:dyDescent="0.3">
      <c r="A49" s="3" t="s">
        <v>37</v>
      </c>
      <c r="B49" s="16">
        <v>1078.9999999999998</v>
      </c>
      <c r="D49" t="s">
        <v>4665</v>
      </c>
      <c r="E49" s="9">
        <f>SUM(GETPIVOTDATA("Agent Rating",$A$47,"Department","Customer Service"),GETPIVOTDATA("Agent Rating",$A$47,"Department","Fraud Prevention"),GETPIVOTDATA("Agent Rating",$A$47,"Department","Retention"),GETPIVOTDATA("Agent Rating",$A$47,"Department","Tech Support"))</f>
        <v>4281.5</v>
      </c>
      <c r="F49" s="7">
        <f>E49/GETPIVOTDATA("Agent Rating",$A$47)</f>
        <v>0.80286153615361544</v>
      </c>
      <c r="H49" t="s">
        <v>4665</v>
      </c>
      <c r="I49" s="9">
        <f>SUM(GETPIVOTDATA("Agent Rating",$A$47,"Department","Billing"),GETPIVOTDATA("Agent Rating",$A$47,"Department","Fraud Prevention"),GETPIVOTDATA("Agent Rating",$A$47,"Department","Retention"),GETPIVOTDATA("Agent Rating",$A$47,"Department","Tech Support"))</f>
        <v>4253.7999999999993</v>
      </c>
      <c r="J49" s="7">
        <f>I49/GETPIVOTDATA("Agent Rating",$A$47)</f>
        <v>0.79766726672667265</v>
      </c>
      <c r="L49" t="s">
        <v>4665</v>
      </c>
      <c r="M49" s="9">
        <f>SUM(GETPIVOTDATA("Agent Rating",$A$47,"Department","Billing"),GETPIVOTDATA("Agent Rating",$A$47,"Department","Customer Service"),GETPIVOTDATA("Agent Rating",$A$47,"Department","Retention"),GETPIVOTDATA("Agent Rating",$A$47,"Department","Tech Support"))</f>
        <v>4263.2999999999993</v>
      </c>
      <c r="N49" s="7">
        <f>M49/GETPIVOTDATA("Agent Rating",$A$47)</f>
        <v>0.79944869486948689</v>
      </c>
    </row>
    <row r="50" spans="1:14" x14ac:dyDescent="0.3">
      <c r="A50" s="3" t="s">
        <v>42</v>
      </c>
      <c r="B50" s="16">
        <v>1069.4999999999998</v>
      </c>
      <c r="D50" s="4" t="s">
        <v>4669</v>
      </c>
      <c r="H50" s="4" t="s">
        <v>4686</v>
      </c>
    </row>
    <row r="51" spans="1:14" x14ac:dyDescent="0.3">
      <c r="A51" s="3" t="s">
        <v>23</v>
      </c>
      <c r="B51" s="16">
        <v>1096.6000000000004</v>
      </c>
      <c r="D51" s="5" t="s">
        <v>12</v>
      </c>
      <c r="E51" s="8" t="s">
        <v>4664</v>
      </c>
      <c r="F51" s="6" t="s">
        <v>4666</v>
      </c>
      <c r="H51" s="5" t="s">
        <v>12</v>
      </c>
      <c r="I51" s="8" t="s">
        <v>4664</v>
      </c>
      <c r="J51" s="6" t="s">
        <v>4666</v>
      </c>
    </row>
    <row r="52" spans="1:14" x14ac:dyDescent="0.3">
      <c r="A52" s="3" t="s">
        <v>48</v>
      </c>
      <c r="B52" s="16">
        <v>1036.4000000000003</v>
      </c>
      <c r="D52" t="s">
        <v>23</v>
      </c>
      <c r="E52" s="9">
        <f>GETPIVOTDATA("Agent Rating",$A$47,"Department","Retention")</f>
        <v>1096.6000000000004</v>
      </c>
      <c r="F52" s="7">
        <f>E52/GETPIVOTDATA("Agent Rating",$A$47)</f>
        <v>0.20563306330633072</v>
      </c>
      <c r="H52" t="s">
        <v>48</v>
      </c>
      <c r="I52" s="9">
        <f>GETPIVOTDATA("Agent Rating",$A$47,"Department","Tech Support")</f>
        <v>1036.4000000000003</v>
      </c>
      <c r="J52" s="7">
        <f>I52/GETPIVOTDATA("Agent Rating",$A$47)</f>
        <v>0.19434443444344443</v>
      </c>
    </row>
    <row r="53" spans="1:14" x14ac:dyDescent="0.3">
      <c r="A53" s="3" t="s">
        <v>4661</v>
      </c>
      <c r="B53" s="16">
        <v>5332.7999999999993</v>
      </c>
      <c r="D53" t="s">
        <v>4665</v>
      </c>
      <c r="E53" s="9">
        <f>SUM(GETPIVOTDATA("Agent Rating",$A$47,"Department","Billing"),GETPIVOTDATA("Agent Rating",$A$47,"Department","Customer Service"),GETPIVOTDATA("Agent Rating",$A$47,"Department","Fraud Prevention"),GETPIVOTDATA("Agent Rating",$A$47,"Department","Tech Support"))</f>
        <v>4236.1999999999989</v>
      </c>
      <c r="F53" s="7">
        <f>E53/GETPIVOTDATA("Agent Rating",$A$47)</f>
        <v>0.79436693669366931</v>
      </c>
      <c r="H53" t="s">
        <v>4665</v>
      </c>
      <c r="I53" s="9">
        <f>SUM(GETPIVOTDATA("Agent Rating",$A$47,"Department","Billing"),GETPIVOTDATA("Agent Rating",$A$47,"Department","Customer Service"),GETPIVOTDATA("Agent Rating",$A$47,"Department","Fraud Prevention"),GETPIVOTDATA("Agent Rating",$A$47,"Department","Retention"))</f>
        <v>4296.3999999999987</v>
      </c>
      <c r="J53" s="7">
        <f>I53/GETPIVOTDATA("Agent Rating",$A$47)</f>
        <v>0.80565556555655549</v>
      </c>
    </row>
    <row r="69" spans="1:10" x14ac:dyDescent="0.3">
      <c r="A69" s="4" t="s">
        <v>4684</v>
      </c>
    </row>
    <row r="70" spans="1:10" x14ac:dyDescent="0.3">
      <c r="A70" s="2" t="s">
        <v>4660</v>
      </c>
      <c r="B70" t="s">
        <v>4670</v>
      </c>
      <c r="D70" s="4" t="s">
        <v>4672</v>
      </c>
      <c r="H70" s="4"/>
    </row>
    <row r="71" spans="1:10" x14ac:dyDescent="0.3">
      <c r="A71" s="3" t="s">
        <v>19</v>
      </c>
      <c r="B71" s="16">
        <v>8054</v>
      </c>
      <c r="D71" s="5" t="s">
        <v>4674</v>
      </c>
      <c r="E71" s="5" t="s">
        <v>4675</v>
      </c>
      <c r="F71" s="6" t="s">
        <v>4666</v>
      </c>
      <c r="H71" s="5"/>
      <c r="I71" s="5"/>
      <c r="J71" s="6"/>
    </row>
    <row r="72" spans="1:10" x14ac:dyDescent="0.3">
      <c r="A72" s="3" t="s">
        <v>63</v>
      </c>
      <c r="B72" s="16">
        <v>7960</v>
      </c>
      <c r="D72" t="s">
        <v>4673</v>
      </c>
      <c r="E72">
        <f>GETPIVOTDATA("Resolution Time (hrs)",$A$70,"Issue Category","Account Access")</f>
        <v>8054</v>
      </c>
      <c r="F72" s="7">
        <f>E72/GETPIVOTDATA("Resolution Time (hrs)",$A$70)</f>
        <v>0.34267965791601074</v>
      </c>
      <c r="H72" s="5"/>
      <c r="I72" s="5"/>
      <c r="J72" s="6"/>
    </row>
    <row r="73" spans="1:10" x14ac:dyDescent="0.3">
      <c r="A73" s="3" t="s">
        <v>45</v>
      </c>
      <c r="B73" s="16">
        <v>7489</v>
      </c>
      <c r="D73" t="s">
        <v>4665</v>
      </c>
      <c r="E73">
        <f>SUM(GETPIVOTDATA("Resolution Time (hrs)",$A$70,"Issue Category","General Inquiry"),GETPIVOTDATA("Resolution Time (hrs)",$A$70,"Issue Category","Refund Request"))</f>
        <v>15449</v>
      </c>
      <c r="F73" s="7">
        <f>E73/GETPIVOTDATA("Resolution Time (hrs)",$A$70)</f>
        <v>0.65732034208398926</v>
      </c>
      <c r="H73" s="11"/>
      <c r="I73" s="11"/>
      <c r="J73" s="12"/>
    </row>
    <row r="74" spans="1:10" x14ac:dyDescent="0.3">
      <c r="A74" s="3" t="s">
        <v>4661</v>
      </c>
      <c r="B74" s="16">
        <v>23503</v>
      </c>
      <c r="J74" s="7"/>
    </row>
    <row r="75" spans="1:10" x14ac:dyDescent="0.3">
      <c r="J75" s="7"/>
    </row>
    <row r="76" spans="1:10" x14ac:dyDescent="0.3">
      <c r="D76" s="4" t="s">
        <v>4677</v>
      </c>
    </row>
    <row r="77" spans="1:10" x14ac:dyDescent="0.3">
      <c r="D77" s="5" t="s">
        <v>4674</v>
      </c>
      <c r="E77" s="5" t="s">
        <v>4675</v>
      </c>
      <c r="F77" s="6" t="s">
        <v>4666</v>
      </c>
    </row>
    <row r="78" spans="1:10" x14ac:dyDescent="0.3">
      <c r="D78" t="s">
        <v>63</v>
      </c>
      <c r="E78">
        <f>GETPIVOTDATA("Resolution Time (hrs)",$A$70,"Issue Category","General Inquiry")</f>
        <v>7960</v>
      </c>
      <c r="F78" s="7">
        <f>E78/GETPIVOTDATA("Resolution Time (hrs)",$A$70)</f>
        <v>0.33868016848912907</v>
      </c>
      <c r="H78" s="4"/>
    </row>
    <row r="79" spans="1:10" x14ac:dyDescent="0.3">
      <c r="D79" t="s">
        <v>4665</v>
      </c>
      <c r="E79">
        <f>SUM(GETPIVOTDATA("Resolution Time (hrs)",$A$70,"Issue Category","Account Access"),GETPIVOTDATA("Resolution Time (hrs)",$A$70,"Issue Category","Refund Request"))</f>
        <v>15543</v>
      </c>
      <c r="F79" s="7">
        <f>E79/GETPIVOTDATA("Resolution Time (hrs)",$A$70)</f>
        <v>0.66131983151087093</v>
      </c>
      <c r="J79" s="7"/>
    </row>
    <row r="80" spans="1:10" x14ac:dyDescent="0.3">
      <c r="J80" s="7"/>
    </row>
    <row r="81" spans="1:10" x14ac:dyDescent="0.3">
      <c r="D81" s="4" t="s">
        <v>4678</v>
      </c>
    </row>
    <row r="82" spans="1:10" x14ac:dyDescent="0.3">
      <c r="D82" s="5" t="s">
        <v>4674</v>
      </c>
      <c r="E82" s="5" t="s">
        <v>4675</v>
      </c>
      <c r="F82" s="6" t="s">
        <v>4666</v>
      </c>
      <c r="H82" s="4"/>
    </row>
    <row r="83" spans="1:10" x14ac:dyDescent="0.3">
      <c r="D83" t="s">
        <v>45</v>
      </c>
      <c r="E83">
        <f>GETPIVOTDATA("Resolution Time (hrs)",$A$70,"Issue Category","Refund Request")</f>
        <v>7489</v>
      </c>
      <c r="F83" s="7">
        <f>E83/GETPIVOTDATA("Resolution Time (hrs)",$A$70)</f>
        <v>0.31864017359486024</v>
      </c>
      <c r="J83" s="7"/>
    </row>
    <row r="84" spans="1:10" x14ac:dyDescent="0.3">
      <c r="D84" t="s">
        <v>4665</v>
      </c>
      <c r="E84">
        <f>SUM(GETPIVOTDATA("Resolution Time (hrs)",$A$70,"Issue Category","Account Access"),A72)</f>
        <v>8054</v>
      </c>
      <c r="F84" s="7">
        <f>E84/GETPIVOTDATA("Resolution Time (hrs)",$A$70)</f>
        <v>0.34267965791601074</v>
      </c>
      <c r="J84" s="7"/>
    </row>
    <row r="95" spans="1:10" x14ac:dyDescent="0.3">
      <c r="A95" s="4" t="s">
        <v>4683</v>
      </c>
      <c r="B95" s="4"/>
      <c r="C95" s="4"/>
    </row>
    <row r="96" spans="1:10" x14ac:dyDescent="0.3">
      <c r="A96" s="2" t="s">
        <v>4660</v>
      </c>
      <c r="B96" t="s">
        <v>4676</v>
      </c>
      <c r="D96" s="4" t="s">
        <v>4692</v>
      </c>
      <c r="E96" s="4" t="s">
        <v>4665</v>
      </c>
      <c r="H96" s="4" t="s">
        <v>4694</v>
      </c>
      <c r="I96" s="4"/>
    </row>
    <row r="97" spans="1:10" x14ac:dyDescent="0.3">
      <c r="A97" s="3" t="s">
        <v>75</v>
      </c>
      <c r="B97" s="16">
        <v>30</v>
      </c>
      <c r="D97" s="5" t="s">
        <v>4679</v>
      </c>
      <c r="E97" s="5" t="s">
        <v>10</v>
      </c>
      <c r="F97" s="14" t="s">
        <v>4666</v>
      </c>
      <c r="H97" s="5" t="s">
        <v>4679</v>
      </c>
      <c r="I97" s="5" t="s">
        <v>10</v>
      </c>
      <c r="J97" s="6" t="s">
        <v>4666</v>
      </c>
    </row>
    <row r="98" spans="1:10" x14ac:dyDescent="0.3">
      <c r="A98" s="3" t="s">
        <v>143</v>
      </c>
      <c r="B98" s="16">
        <v>35</v>
      </c>
      <c r="D98" t="s">
        <v>4695</v>
      </c>
      <c r="E98">
        <f>GETPIVOTDATA("Escalation Level",$A$96,"Customer Location","New York")</f>
        <v>25</v>
      </c>
      <c r="F98" s="15">
        <f>E98/GETPIVOTDATA("Escalation Level",$A$96)</f>
        <v>0.11848341232227488</v>
      </c>
      <c r="H98" t="s">
        <v>4696</v>
      </c>
      <c r="I98">
        <f>GETPIVOTDATA("Escalation Level",$A$96,"Customer Location","San Francisco")</f>
        <v>23</v>
      </c>
      <c r="J98" s="7">
        <f>I98/GETPIVOTDATA("Escalation Level",$A$96)</f>
        <v>0.10900473933649289</v>
      </c>
    </row>
    <row r="99" spans="1:10" x14ac:dyDescent="0.3">
      <c r="A99" s="3" t="s">
        <v>52</v>
      </c>
      <c r="B99" s="16">
        <v>28</v>
      </c>
      <c r="D99" t="s">
        <v>4665</v>
      </c>
      <c r="E99">
        <f>SUM(GETPIVOTDATA("Escalation Level",$A$96,"Customer Location","Phoenix"),GETPIVOTDATA("Escalation Level",$A$96,"Customer Location","San Francisco"))</f>
        <v>54</v>
      </c>
      <c r="F99" s="15">
        <f>E99/GETPIVOTDATA("Escalation Level",$A$96)</f>
        <v>0.25592417061611372</v>
      </c>
      <c r="H99" t="s">
        <v>4665</v>
      </c>
      <c r="I99">
        <f>SUM(GETPIVOTDATA("Escalation Level",$A$96,"Customer Location","New York"),GETPIVOTDATA("Escalation Level",$A$96,"Customer Location","Phoenix"))</f>
        <v>56</v>
      </c>
      <c r="J99" s="7">
        <f>I99/GETPIVOTDATA("Escalation Level",$A$96)</f>
        <v>0.26540284360189575</v>
      </c>
    </row>
    <row r="100" spans="1:10" x14ac:dyDescent="0.3">
      <c r="A100" s="3" t="s">
        <v>18</v>
      </c>
      <c r="B100" s="16">
        <v>16</v>
      </c>
    </row>
    <row r="101" spans="1:10" x14ac:dyDescent="0.3">
      <c r="A101" s="3" t="s">
        <v>58</v>
      </c>
      <c r="B101" s="16">
        <v>25</v>
      </c>
    </row>
    <row r="102" spans="1:10" x14ac:dyDescent="0.3">
      <c r="A102" s="3" t="s">
        <v>121</v>
      </c>
      <c r="B102" s="16">
        <v>31</v>
      </c>
    </row>
    <row r="103" spans="1:10" x14ac:dyDescent="0.3">
      <c r="A103" s="3" t="s">
        <v>83</v>
      </c>
      <c r="B103" s="16">
        <v>23</v>
      </c>
      <c r="D103" s="4" t="s">
        <v>4693</v>
      </c>
      <c r="E103" s="4"/>
      <c r="F103" s="4"/>
      <c r="H103" s="4"/>
    </row>
    <row r="104" spans="1:10" x14ac:dyDescent="0.3">
      <c r="A104" s="3" t="s">
        <v>27</v>
      </c>
      <c r="B104" s="16">
        <v>23</v>
      </c>
      <c r="D104" s="5" t="s">
        <v>4679</v>
      </c>
      <c r="E104" s="5" t="s">
        <v>10</v>
      </c>
      <c r="F104" s="6" t="s">
        <v>4666</v>
      </c>
      <c r="H104" s="10"/>
      <c r="I104" s="10"/>
      <c r="J104" s="10"/>
    </row>
    <row r="105" spans="1:10" x14ac:dyDescent="0.3">
      <c r="A105" s="3" t="s">
        <v>4661</v>
      </c>
      <c r="B105" s="16">
        <v>211</v>
      </c>
      <c r="D105" t="s">
        <v>4680</v>
      </c>
      <c r="E105">
        <f>GETPIVOTDATA("Escalation Level",$A$96,"Customer Location","Phoenix")</f>
        <v>31</v>
      </c>
      <c r="F105" s="7">
        <f>E105/GETPIVOTDATA("Escalation Level",$A$96)</f>
        <v>0.14691943127962084</v>
      </c>
      <c r="H105" s="10"/>
      <c r="I105" s="10"/>
      <c r="J105" s="10"/>
    </row>
    <row r="106" spans="1:10" x14ac:dyDescent="0.3">
      <c r="D106" t="s">
        <v>4665</v>
      </c>
      <c r="E106">
        <f>SUM(GETPIVOTDATA("Escalation Level",$A$96,"Customer Location","New York"),GETPIVOTDATA("Escalation Level",$A$96,"Customer Location","San Francisco"))</f>
        <v>48</v>
      </c>
      <c r="F106" s="7">
        <f>E106/GETPIVOTDATA("Escalation Level",$A$96)</f>
        <v>0.22748815165876776</v>
      </c>
      <c r="H106" s="10"/>
      <c r="I106" s="10"/>
      <c r="J106" s="10"/>
    </row>
    <row r="107" spans="1:10" x14ac:dyDescent="0.3">
      <c r="D107" s="4"/>
      <c r="E107" s="4"/>
      <c r="F107" s="4"/>
    </row>
    <row r="108" spans="1:10" x14ac:dyDescent="0.3">
      <c r="D108" s="5"/>
      <c r="E108" s="5"/>
      <c r="F108" s="5"/>
    </row>
    <row r="109" spans="1:10" x14ac:dyDescent="0.3">
      <c r="D109" s="5"/>
      <c r="E109" s="5"/>
      <c r="F109" s="5"/>
      <c r="H109" s="4"/>
      <c r="I109" s="4"/>
      <c r="J109" s="4"/>
    </row>
    <row r="113" spans="1:10" x14ac:dyDescent="0.3">
      <c r="D113" s="4"/>
      <c r="E113" s="4"/>
      <c r="F113" s="4"/>
      <c r="H113" s="4"/>
      <c r="I113" s="4"/>
      <c r="J113" s="4"/>
    </row>
    <row r="122" spans="1:10" x14ac:dyDescent="0.3">
      <c r="A122" s="2" t="s">
        <v>8</v>
      </c>
      <c r="B122" t="s">
        <v>4681</v>
      </c>
    </row>
    <row r="124" spans="1:10" x14ac:dyDescent="0.3">
      <c r="A124" s="2" t="s">
        <v>4660</v>
      </c>
      <c r="B124" t="s">
        <v>4671</v>
      </c>
    </row>
    <row r="125" spans="1:10" x14ac:dyDescent="0.3">
      <c r="A125" s="3" t="s">
        <v>46</v>
      </c>
      <c r="B125" s="16">
        <v>3403</v>
      </c>
    </row>
    <row r="126" spans="1:10" x14ac:dyDescent="0.3">
      <c r="A126" s="3" t="s">
        <v>35</v>
      </c>
      <c r="B126" s="16">
        <v>3353</v>
      </c>
    </row>
    <row r="127" spans="1:10" x14ac:dyDescent="0.3">
      <c r="A127" s="3" t="s">
        <v>67</v>
      </c>
      <c r="B127" s="16">
        <v>3265</v>
      </c>
    </row>
    <row r="128" spans="1:10" x14ac:dyDescent="0.3">
      <c r="A128" s="3" t="s">
        <v>20</v>
      </c>
      <c r="B128" s="16">
        <v>3085</v>
      </c>
    </row>
    <row r="129" spans="1:2" x14ac:dyDescent="0.3">
      <c r="A129" s="3" t="s">
        <v>4661</v>
      </c>
      <c r="B129" s="16">
        <v>13106</v>
      </c>
    </row>
    <row r="137" spans="1:2" x14ac:dyDescent="0.3">
      <c r="A137" s="2" t="s">
        <v>8</v>
      </c>
      <c r="B137" t="s">
        <v>4681</v>
      </c>
    </row>
    <row r="138" spans="1:2" x14ac:dyDescent="0.3">
      <c r="A138" s="4" t="s">
        <v>4682</v>
      </c>
    </row>
    <row r="139" spans="1:2" x14ac:dyDescent="0.3">
      <c r="A139" s="2" t="s">
        <v>4660</v>
      </c>
      <c r="B139" t="s">
        <v>4671</v>
      </c>
    </row>
    <row r="140" spans="1:2" x14ac:dyDescent="0.3">
      <c r="A140" s="3" t="s">
        <v>21</v>
      </c>
      <c r="B140" s="16">
        <v>2629</v>
      </c>
    </row>
    <row r="141" spans="1:2" x14ac:dyDescent="0.3">
      <c r="A141" s="3" t="s">
        <v>59</v>
      </c>
      <c r="B141" s="16">
        <v>2832</v>
      </c>
    </row>
    <row r="142" spans="1:2" x14ac:dyDescent="0.3">
      <c r="A142" s="3" t="s">
        <v>54</v>
      </c>
      <c r="B142" s="16">
        <v>2584</v>
      </c>
    </row>
    <row r="143" spans="1:2" x14ac:dyDescent="0.3">
      <c r="A143" s="3" t="s">
        <v>4661</v>
      </c>
      <c r="B143" s="16">
        <v>8045</v>
      </c>
    </row>
    <row r="156" spans="1:5" x14ac:dyDescent="0.3">
      <c r="A156" s="4" t="s">
        <v>4687</v>
      </c>
    </row>
    <row r="157" spans="1:5" x14ac:dyDescent="0.3">
      <c r="A157" s="2" t="s">
        <v>4660</v>
      </c>
      <c r="B157" t="s">
        <v>4662</v>
      </c>
      <c r="D157" t="str">
        <f t="shared" ref="D157:E163" si="1">A157</f>
        <v>Row Labels</v>
      </c>
      <c r="E157" t="str">
        <f t="shared" si="1"/>
        <v>Sum of Agent Rating</v>
      </c>
    </row>
    <row r="158" spans="1:5" x14ac:dyDescent="0.3">
      <c r="A158" s="3" t="s">
        <v>2297</v>
      </c>
      <c r="B158" s="16">
        <v>10.199999999999999</v>
      </c>
      <c r="D158" t="str">
        <f t="shared" si="1"/>
        <v>CUST3830</v>
      </c>
      <c r="E158">
        <f t="shared" si="1"/>
        <v>10.199999999999999</v>
      </c>
    </row>
    <row r="159" spans="1:5" x14ac:dyDescent="0.3">
      <c r="A159" s="3" t="s">
        <v>70</v>
      </c>
      <c r="B159" s="16">
        <v>9.5</v>
      </c>
      <c r="D159" t="str">
        <f t="shared" si="1"/>
        <v>CUST5198</v>
      </c>
      <c r="E159">
        <f t="shared" si="1"/>
        <v>9.5</v>
      </c>
    </row>
    <row r="160" spans="1:5" x14ac:dyDescent="0.3">
      <c r="A160" s="3" t="s">
        <v>1264</v>
      </c>
      <c r="B160" s="16">
        <v>11.3</v>
      </c>
      <c r="D160" t="str">
        <f t="shared" si="1"/>
        <v>CUST8267</v>
      </c>
      <c r="E160">
        <f t="shared" si="1"/>
        <v>11.3</v>
      </c>
    </row>
    <row r="161" spans="1:5" x14ac:dyDescent="0.3">
      <c r="A161" s="3" t="s">
        <v>610</v>
      </c>
      <c r="B161" s="16">
        <v>13.299999999999999</v>
      </c>
      <c r="D161" t="str">
        <f t="shared" si="1"/>
        <v>CUST8872</v>
      </c>
      <c r="E161">
        <f t="shared" si="1"/>
        <v>13.299999999999999</v>
      </c>
    </row>
    <row r="162" spans="1:5" x14ac:dyDescent="0.3">
      <c r="A162" s="3" t="s">
        <v>165</v>
      </c>
      <c r="B162" s="16">
        <v>9.5</v>
      </c>
      <c r="D162" t="str">
        <f t="shared" si="1"/>
        <v>CUST9051</v>
      </c>
      <c r="E162">
        <f t="shared" si="1"/>
        <v>9.5</v>
      </c>
    </row>
    <row r="163" spans="1:5" x14ac:dyDescent="0.3">
      <c r="A163" s="3" t="s">
        <v>4661</v>
      </c>
      <c r="B163" s="16">
        <v>53.8</v>
      </c>
      <c r="D163" t="str">
        <f t="shared" si="1"/>
        <v>Grand Total</v>
      </c>
      <c r="E163">
        <f t="shared" si="1"/>
        <v>53.8</v>
      </c>
    </row>
    <row r="179" spans="1:2" x14ac:dyDescent="0.3">
      <c r="A179" s="2" t="s">
        <v>12</v>
      </c>
      <c r="B179" t="s">
        <v>4681</v>
      </c>
    </row>
    <row r="180" spans="1:2" x14ac:dyDescent="0.3">
      <c r="A180" s="4" t="s">
        <v>4689</v>
      </c>
    </row>
    <row r="181" spans="1:2" x14ac:dyDescent="0.3">
      <c r="A181" s="2" t="s">
        <v>4660</v>
      </c>
      <c r="B181" t="s">
        <v>4688</v>
      </c>
    </row>
    <row r="182" spans="1:2" x14ac:dyDescent="0.3">
      <c r="A182" s="3" t="s">
        <v>110</v>
      </c>
      <c r="B182" s="16">
        <v>79</v>
      </c>
    </row>
    <row r="183" spans="1:2" x14ac:dyDescent="0.3">
      <c r="A183" s="3" t="s">
        <v>146</v>
      </c>
      <c r="B183" s="16">
        <v>67</v>
      </c>
    </row>
    <row r="184" spans="1:2" x14ac:dyDescent="0.3">
      <c r="A184" s="3" t="s">
        <v>73</v>
      </c>
      <c r="B184" s="16">
        <v>67</v>
      </c>
    </row>
    <row r="185" spans="1:2" x14ac:dyDescent="0.3">
      <c r="A185" s="3" t="s">
        <v>16</v>
      </c>
      <c r="B185" s="16">
        <v>1787</v>
      </c>
    </row>
    <row r="186" spans="1:2" x14ac:dyDescent="0.3">
      <c r="A186" s="3" t="s">
        <v>4661</v>
      </c>
      <c r="B186" s="16">
        <v>2000</v>
      </c>
    </row>
    <row r="207" spans="1:3" x14ac:dyDescent="0.3">
      <c r="A207" s="4" t="s">
        <v>4690</v>
      </c>
      <c r="B207" s="4"/>
      <c r="C207" s="4" t="s">
        <v>4691</v>
      </c>
    </row>
    <row r="208" spans="1:3" x14ac:dyDescent="0.3">
      <c r="A208" s="2" t="s">
        <v>4660</v>
      </c>
      <c r="B208" t="s">
        <v>4671</v>
      </c>
      <c r="C208" t="s">
        <v>4670</v>
      </c>
    </row>
    <row r="209" spans="1:3" x14ac:dyDescent="0.3">
      <c r="A209" s="3" t="s">
        <v>1804</v>
      </c>
      <c r="B209" s="16">
        <v>45</v>
      </c>
      <c r="C209" s="16">
        <v>164</v>
      </c>
    </row>
    <row r="210" spans="1:3" x14ac:dyDescent="0.3">
      <c r="A210" s="3" t="s">
        <v>623</v>
      </c>
      <c r="B210" s="16">
        <v>46</v>
      </c>
      <c r="C210" s="16">
        <v>189</v>
      </c>
    </row>
    <row r="211" spans="1:3" x14ac:dyDescent="0.3">
      <c r="A211" s="3" t="s">
        <v>80</v>
      </c>
      <c r="B211" s="16">
        <v>48</v>
      </c>
      <c r="C211" s="16">
        <v>223</v>
      </c>
    </row>
    <row r="212" spans="1:3" x14ac:dyDescent="0.3">
      <c r="A212" s="3" t="s">
        <v>727</v>
      </c>
      <c r="B212" s="16">
        <v>45</v>
      </c>
      <c r="C212" s="16">
        <v>108</v>
      </c>
    </row>
    <row r="213" spans="1:3" x14ac:dyDescent="0.3">
      <c r="A213" s="3" t="s">
        <v>1664</v>
      </c>
      <c r="B213" s="16">
        <v>47</v>
      </c>
      <c r="C213" s="16">
        <v>91</v>
      </c>
    </row>
    <row r="214" spans="1:3" x14ac:dyDescent="0.3">
      <c r="A214" s="3" t="s">
        <v>1034</v>
      </c>
      <c r="B214" s="16">
        <v>51</v>
      </c>
      <c r="C214" s="16">
        <v>114</v>
      </c>
    </row>
    <row r="215" spans="1:3" x14ac:dyDescent="0.3">
      <c r="A215" s="3" t="s">
        <v>303</v>
      </c>
      <c r="B215" s="16">
        <v>48</v>
      </c>
      <c r="C215" s="16">
        <v>197</v>
      </c>
    </row>
    <row r="216" spans="1:3" x14ac:dyDescent="0.3">
      <c r="A216" s="3" t="s">
        <v>181</v>
      </c>
      <c r="B216" s="16">
        <v>59</v>
      </c>
      <c r="C216" s="16">
        <v>90</v>
      </c>
    </row>
    <row r="217" spans="1:3" x14ac:dyDescent="0.3">
      <c r="A217" s="3" t="s">
        <v>175</v>
      </c>
      <c r="B217" s="16">
        <v>55</v>
      </c>
      <c r="C217" s="16">
        <v>107</v>
      </c>
    </row>
    <row r="218" spans="1:3" x14ac:dyDescent="0.3">
      <c r="A218" s="3" t="s">
        <v>255</v>
      </c>
      <c r="B218" s="16">
        <v>52</v>
      </c>
      <c r="C218" s="16">
        <v>63</v>
      </c>
    </row>
    <row r="219" spans="1:3" x14ac:dyDescent="0.3">
      <c r="A219" s="3" t="s">
        <v>4661</v>
      </c>
      <c r="B219" s="16">
        <v>496</v>
      </c>
      <c r="C219" s="16">
        <v>1346</v>
      </c>
    </row>
  </sheetData>
  <sortState xmlns:xlrd2="http://schemas.microsoft.com/office/spreadsheetml/2017/richdata2" ref="H71:J82">
    <sortCondition sortBy="cellColor" ref="H71:H82" dxfId="2"/>
  </sortState>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1AF5A-6279-43D1-9C9C-2088D9FF5607}">
  <dimension ref="E9:F9"/>
  <sheetViews>
    <sheetView showGridLines="0" tabSelected="1" zoomScale="70" workbookViewId="0">
      <selection activeCell="Z19" sqref="Z19"/>
    </sheetView>
  </sheetViews>
  <sheetFormatPr defaultRowHeight="14.4" x14ac:dyDescent="0.3"/>
  <cols>
    <col min="1" max="16384" width="8.88671875" style="17"/>
  </cols>
  <sheetData>
    <row r="9" spans="5:6" x14ac:dyDescent="0.3">
      <c r="E9" s="17" t="e" vm="1">
        <v>#VALUE!</v>
      </c>
      <c r="F9" s="17" t="e" vm="1">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D0FB4-FF27-432F-9F56-382442045470}">
  <dimension ref="A1:P2001"/>
  <sheetViews>
    <sheetView workbookViewId="0">
      <selection activeCell="B13" sqref="B13"/>
    </sheetView>
  </sheetViews>
  <sheetFormatPr defaultRowHeight="14.4" x14ac:dyDescent="0.3"/>
  <cols>
    <col min="1" max="1" width="10.109375" customWidth="1"/>
    <col min="2" max="2" width="14" customWidth="1"/>
    <col min="3" max="3" width="15.5546875" customWidth="1"/>
    <col min="5" max="5" width="13.109375" customWidth="1"/>
    <col min="6" max="6" width="18.44140625" customWidth="1"/>
    <col min="7" max="7" width="15.44140625" bestFit="1" customWidth="1"/>
    <col min="8" max="8" width="13.6640625" customWidth="1"/>
    <col min="9" max="9" width="23.33203125" customWidth="1"/>
    <col min="10" max="10" width="19.5546875" customWidth="1"/>
    <col min="11" max="11" width="20.33203125" customWidth="1"/>
    <col min="12" max="12" width="16.21875" customWidth="1"/>
    <col min="13" max="13" width="9.6640625" customWidth="1"/>
    <col min="14" max="14" width="15.21875" bestFit="1" customWidth="1"/>
    <col min="15" max="15" width="13.109375" customWidth="1"/>
    <col min="16" max="16" width="19.5546875" customWidth="1"/>
  </cols>
  <sheetData>
    <row r="1" spans="1:16" x14ac:dyDescent="0.3">
      <c r="A1" t="s">
        <v>0</v>
      </c>
      <c r="B1" t="s">
        <v>1</v>
      </c>
      <c r="C1" t="s">
        <v>4659</v>
      </c>
      <c r="D1" t="s">
        <v>2</v>
      </c>
      <c r="E1" t="s">
        <v>3</v>
      </c>
      <c r="F1" t="s">
        <v>4</v>
      </c>
      <c r="G1" t="s">
        <v>5</v>
      </c>
      <c r="H1" t="s">
        <v>6</v>
      </c>
      <c r="I1" t="s">
        <v>7</v>
      </c>
      <c r="J1" t="s">
        <v>8</v>
      </c>
      <c r="K1" t="s">
        <v>9</v>
      </c>
      <c r="L1" t="s">
        <v>10</v>
      </c>
      <c r="M1" t="s">
        <v>11</v>
      </c>
      <c r="N1" t="s">
        <v>12</v>
      </c>
      <c r="O1" t="s">
        <v>13</v>
      </c>
      <c r="P1" t="s">
        <v>14</v>
      </c>
    </row>
    <row r="2" spans="1:16" x14ac:dyDescent="0.3">
      <c r="A2" t="s">
        <v>15</v>
      </c>
      <c r="B2" s="1">
        <v>2.0406249999999997E-2</v>
      </c>
      <c r="C2" s="1">
        <v>2.0406249999999997E-2</v>
      </c>
      <c r="D2" t="s">
        <v>16</v>
      </c>
      <c r="E2" t="s">
        <v>17</v>
      </c>
      <c r="F2" t="s">
        <v>18</v>
      </c>
      <c r="G2" t="s">
        <v>19</v>
      </c>
      <c r="H2" t="s">
        <v>20</v>
      </c>
      <c r="I2" t="s">
        <v>21</v>
      </c>
      <c r="J2">
        <v>1</v>
      </c>
      <c r="K2">
        <v>45</v>
      </c>
      <c r="L2">
        <v>0</v>
      </c>
      <c r="M2" t="s">
        <v>22</v>
      </c>
      <c r="N2" t="s">
        <v>23</v>
      </c>
      <c r="O2">
        <v>2.1</v>
      </c>
      <c r="P2" t="s">
        <v>24</v>
      </c>
    </row>
    <row r="3" spans="1:16" x14ac:dyDescent="0.3">
      <c r="A3" t="s">
        <v>25</v>
      </c>
      <c r="B3" s="1">
        <v>2.0406249999999997E-2</v>
      </c>
      <c r="C3" s="1">
        <v>2.0406249999999997E-2</v>
      </c>
      <c r="D3" t="s">
        <v>16</v>
      </c>
      <c r="E3" t="s">
        <v>26</v>
      </c>
      <c r="F3" t="s">
        <v>27</v>
      </c>
      <c r="G3" t="s">
        <v>28</v>
      </c>
      <c r="H3" t="s">
        <v>20</v>
      </c>
      <c r="I3" t="s">
        <v>29</v>
      </c>
      <c r="J3">
        <v>8</v>
      </c>
      <c r="K3">
        <v>43</v>
      </c>
      <c r="L3">
        <v>0</v>
      </c>
      <c r="M3" t="s">
        <v>30</v>
      </c>
      <c r="N3" t="s">
        <v>31</v>
      </c>
      <c r="O3">
        <v>2</v>
      </c>
      <c r="P3" t="s">
        <v>32</v>
      </c>
    </row>
    <row r="4" spans="1:16" x14ac:dyDescent="0.3">
      <c r="A4" t="s">
        <v>33</v>
      </c>
      <c r="B4" s="1">
        <v>2.0406249999999997E-2</v>
      </c>
      <c r="C4" s="1">
        <v>2.0406249999999997E-2</v>
      </c>
      <c r="D4" t="s">
        <v>16</v>
      </c>
      <c r="E4" t="s">
        <v>34</v>
      </c>
      <c r="F4" t="s">
        <v>27</v>
      </c>
      <c r="G4" t="s">
        <v>31</v>
      </c>
      <c r="H4" t="s">
        <v>35</v>
      </c>
      <c r="I4" t="s">
        <v>29</v>
      </c>
      <c r="J4">
        <v>9</v>
      </c>
      <c r="K4">
        <v>44</v>
      </c>
      <c r="L4">
        <v>0</v>
      </c>
      <c r="M4" t="s">
        <v>36</v>
      </c>
      <c r="N4" t="s">
        <v>37</v>
      </c>
      <c r="O4">
        <v>4.5999999999999996</v>
      </c>
      <c r="P4" t="s">
        <v>32</v>
      </c>
    </row>
    <row r="5" spans="1:16" x14ac:dyDescent="0.3">
      <c r="A5" t="s">
        <v>38</v>
      </c>
      <c r="B5" s="1">
        <v>2.0406249999999997E-2</v>
      </c>
      <c r="C5" s="1">
        <v>2.0406249999999997E-2</v>
      </c>
      <c r="D5" t="s">
        <v>16</v>
      </c>
      <c r="E5" t="s">
        <v>39</v>
      </c>
      <c r="F5" t="s">
        <v>18</v>
      </c>
      <c r="G5" t="s">
        <v>28</v>
      </c>
      <c r="H5" t="s">
        <v>35</v>
      </c>
      <c r="I5" t="s">
        <v>40</v>
      </c>
      <c r="J5">
        <v>1</v>
      </c>
      <c r="K5">
        <v>12</v>
      </c>
      <c r="L5">
        <v>0</v>
      </c>
      <c r="M5" t="s">
        <v>41</v>
      </c>
      <c r="N5" t="s">
        <v>42</v>
      </c>
      <c r="O5">
        <v>2.2000000000000002</v>
      </c>
      <c r="P5" t="s">
        <v>24</v>
      </c>
    </row>
    <row r="6" spans="1:16" x14ac:dyDescent="0.3">
      <c r="A6" t="s">
        <v>43</v>
      </c>
      <c r="B6" s="1">
        <v>2.0406249999999997E-2</v>
      </c>
      <c r="C6" s="1">
        <v>2.0406249999999997E-2</v>
      </c>
      <c r="D6" t="s">
        <v>16</v>
      </c>
      <c r="E6" t="s">
        <v>44</v>
      </c>
      <c r="F6" t="s">
        <v>27</v>
      </c>
      <c r="G6" t="s">
        <v>45</v>
      </c>
      <c r="H6" t="s">
        <v>46</v>
      </c>
      <c r="I6" t="s">
        <v>21</v>
      </c>
      <c r="J6">
        <v>7</v>
      </c>
      <c r="K6">
        <v>40</v>
      </c>
      <c r="L6">
        <v>0</v>
      </c>
      <c r="M6" t="s">
        <v>47</v>
      </c>
      <c r="N6" t="s">
        <v>48</v>
      </c>
      <c r="O6">
        <v>4.4000000000000004</v>
      </c>
      <c r="P6" t="s">
        <v>49</v>
      </c>
    </row>
    <row r="7" spans="1:16" x14ac:dyDescent="0.3">
      <c r="A7" t="s">
        <v>50</v>
      </c>
      <c r="B7" s="1">
        <v>2.0406249999999997E-2</v>
      </c>
      <c r="C7" s="1">
        <v>2.0406249999999997E-2</v>
      </c>
      <c r="D7" t="s">
        <v>16</v>
      </c>
      <c r="E7" t="s">
        <v>51</v>
      </c>
      <c r="F7" t="s">
        <v>52</v>
      </c>
      <c r="G7" t="s">
        <v>53</v>
      </c>
      <c r="H7" t="s">
        <v>35</v>
      </c>
      <c r="I7" t="s">
        <v>54</v>
      </c>
      <c r="J7">
        <v>8</v>
      </c>
      <c r="K7">
        <v>32</v>
      </c>
      <c r="L7">
        <v>0</v>
      </c>
      <c r="M7" t="s">
        <v>55</v>
      </c>
      <c r="N7" t="s">
        <v>23</v>
      </c>
      <c r="O7">
        <v>1.3</v>
      </c>
      <c r="P7" t="s">
        <v>4658</v>
      </c>
    </row>
    <row r="8" spans="1:16" x14ac:dyDescent="0.3">
      <c r="A8" t="s">
        <v>56</v>
      </c>
      <c r="B8" s="1">
        <v>2.0406249999999997E-2</v>
      </c>
      <c r="C8" s="1">
        <v>2.0406249999999997E-2</v>
      </c>
      <c r="D8" t="s">
        <v>16</v>
      </c>
      <c r="E8" t="s">
        <v>57</v>
      </c>
      <c r="F8" t="s">
        <v>58</v>
      </c>
      <c r="G8" t="s">
        <v>19</v>
      </c>
      <c r="H8" t="s">
        <v>20</v>
      </c>
      <c r="I8" t="s">
        <v>59</v>
      </c>
      <c r="J8">
        <v>7</v>
      </c>
      <c r="K8">
        <v>13</v>
      </c>
      <c r="L8">
        <v>0</v>
      </c>
      <c r="M8" t="s">
        <v>60</v>
      </c>
      <c r="N8" t="s">
        <v>37</v>
      </c>
      <c r="O8">
        <v>2.7</v>
      </c>
      <c r="P8" t="s">
        <v>32</v>
      </c>
    </row>
    <row r="9" spans="1:16" x14ac:dyDescent="0.3">
      <c r="A9" t="s">
        <v>61</v>
      </c>
      <c r="B9" s="1">
        <v>2.0406249999999997E-2</v>
      </c>
      <c r="C9" s="1">
        <v>2.0406249999999997E-2</v>
      </c>
      <c r="D9" t="s">
        <v>16</v>
      </c>
      <c r="E9" t="s">
        <v>62</v>
      </c>
      <c r="F9" t="s">
        <v>58</v>
      </c>
      <c r="G9" t="s">
        <v>63</v>
      </c>
      <c r="H9" t="s">
        <v>35</v>
      </c>
      <c r="I9" t="s">
        <v>54</v>
      </c>
      <c r="J9">
        <v>1</v>
      </c>
      <c r="K9">
        <v>45</v>
      </c>
      <c r="L9">
        <v>0</v>
      </c>
      <c r="M9" t="s">
        <v>64</v>
      </c>
      <c r="N9" t="s">
        <v>31</v>
      </c>
      <c r="O9">
        <v>1.9</v>
      </c>
      <c r="P9" t="s">
        <v>4658</v>
      </c>
    </row>
    <row r="10" spans="1:16" x14ac:dyDescent="0.3">
      <c r="A10" t="s">
        <v>65</v>
      </c>
      <c r="B10" s="1">
        <v>2.0406249999999997E-2</v>
      </c>
      <c r="C10" s="1">
        <v>2.0406249999999997E-2</v>
      </c>
      <c r="D10" t="s">
        <v>16</v>
      </c>
      <c r="E10" t="s">
        <v>66</v>
      </c>
      <c r="F10" t="s">
        <v>27</v>
      </c>
      <c r="G10" t="s">
        <v>53</v>
      </c>
      <c r="H10" t="s">
        <v>67</v>
      </c>
      <c r="I10" t="s">
        <v>40</v>
      </c>
      <c r="J10">
        <v>4</v>
      </c>
      <c r="K10">
        <v>3</v>
      </c>
      <c r="L10">
        <v>0</v>
      </c>
      <c r="M10" t="s">
        <v>68</v>
      </c>
      <c r="N10" t="s">
        <v>31</v>
      </c>
      <c r="O10">
        <v>4.9000000000000004</v>
      </c>
      <c r="P10" t="s">
        <v>24</v>
      </c>
    </row>
    <row r="11" spans="1:16" x14ac:dyDescent="0.3">
      <c r="A11" t="s">
        <v>69</v>
      </c>
      <c r="B11" s="1">
        <v>2.0406249999999997E-2</v>
      </c>
      <c r="C11" s="1">
        <v>2.0406249999999997E-2</v>
      </c>
      <c r="D11" t="s">
        <v>16</v>
      </c>
      <c r="E11" t="s">
        <v>70</v>
      </c>
      <c r="F11" t="s">
        <v>27</v>
      </c>
      <c r="G11" t="s">
        <v>31</v>
      </c>
      <c r="H11" t="s">
        <v>67</v>
      </c>
      <c r="I11" t="s">
        <v>21</v>
      </c>
      <c r="J11">
        <v>9</v>
      </c>
      <c r="K11">
        <v>45</v>
      </c>
      <c r="L11">
        <v>0</v>
      </c>
      <c r="M11" t="s">
        <v>71</v>
      </c>
      <c r="N11" t="s">
        <v>48</v>
      </c>
      <c r="O11">
        <v>4.5999999999999996</v>
      </c>
      <c r="P11" t="s">
        <v>49</v>
      </c>
    </row>
    <row r="12" spans="1:16" x14ac:dyDescent="0.3">
      <c r="A12" t="s">
        <v>72</v>
      </c>
      <c r="B12" s="1">
        <v>2.0406249999999997E-2</v>
      </c>
      <c r="C12">
        <v>0</v>
      </c>
      <c r="D12" t="s">
        <v>73</v>
      </c>
      <c r="E12" t="s">
        <v>74</v>
      </c>
      <c r="F12" t="s">
        <v>75</v>
      </c>
      <c r="G12" t="s">
        <v>45</v>
      </c>
      <c r="H12" t="s">
        <v>67</v>
      </c>
      <c r="I12" t="s">
        <v>21</v>
      </c>
      <c r="J12">
        <v>6</v>
      </c>
      <c r="K12">
        <v>0</v>
      </c>
      <c r="L12">
        <v>3</v>
      </c>
      <c r="M12" t="s">
        <v>76</v>
      </c>
      <c r="N12" t="s">
        <v>37</v>
      </c>
      <c r="O12">
        <v>0</v>
      </c>
      <c r="P12" t="s">
        <v>77</v>
      </c>
    </row>
    <row r="13" spans="1:16" x14ac:dyDescent="0.3">
      <c r="A13" t="s">
        <v>78</v>
      </c>
      <c r="B13" s="1">
        <v>2.0406249999999997E-2</v>
      </c>
      <c r="C13" s="1">
        <v>2.0406249999999997E-2</v>
      </c>
      <c r="D13" t="s">
        <v>16</v>
      </c>
      <c r="E13" t="s">
        <v>79</v>
      </c>
      <c r="F13" t="s">
        <v>27</v>
      </c>
      <c r="G13" t="s">
        <v>45</v>
      </c>
      <c r="H13" t="s">
        <v>35</v>
      </c>
      <c r="I13" t="s">
        <v>40</v>
      </c>
      <c r="J13">
        <v>9</v>
      </c>
      <c r="K13">
        <v>42</v>
      </c>
      <c r="L13">
        <v>0</v>
      </c>
      <c r="M13" t="s">
        <v>80</v>
      </c>
      <c r="N13" t="s">
        <v>31</v>
      </c>
      <c r="O13">
        <v>1.3</v>
      </c>
      <c r="P13" t="s">
        <v>77</v>
      </c>
    </row>
    <row r="14" spans="1:16" x14ac:dyDescent="0.3">
      <c r="A14" t="s">
        <v>81</v>
      </c>
      <c r="B14" s="1">
        <v>2.0406249999999997E-2</v>
      </c>
      <c r="C14" s="1">
        <v>2.0406249999999997E-2</v>
      </c>
      <c r="D14" t="s">
        <v>16</v>
      </c>
      <c r="E14" t="s">
        <v>82</v>
      </c>
      <c r="F14" t="s">
        <v>83</v>
      </c>
      <c r="G14" t="s">
        <v>53</v>
      </c>
      <c r="H14" t="s">
        <v>46</v>
      </c>
      <c r="I14" t="s">
        <v>21</v>
      </c>
      <c r="J14">
        <v>12</v>
      </c>
      <c r="K14">
        <v>43</v>
      </c>
      <c r="L14">
        <v>0</v>
      </c>
      <c r="M14" t="s">
        <v>84</v>
      </c>
      <c r="N14" t="s">
        <v>23</v>
      </c>
      <c r="O14">
        <v>1.1000000000000001</v>
      </c>
      <c r="P14" t="s">
        <v>32</v>
      </c>
    </row>
    <row r="15" spans="1:16" x14ac:dyDescent="0.3">
      <c r="A15" t="s">
        <v>85</v>
      </c>
      <c r="B15" s="1">
        <v>2.0406249999999997E-2</v>
      </c>
      <c r="C15" s="1">
        <v>2.0406249999999997E-2</v>
      </c>
      <c r="D15" t="s">
        <v>16</v>
      </c>
      <c r="E15" t="s">
        <v>86</v>
      </c>
      <c r="F15" t="s">
        <v>58</v>
      </c>
      <c r="G15" t="s">
        <v>63</v>
      </c>
      <c r="H15" t="s">
        <v>20</v>
      </c>
      <c r="I15" t="s">
        <v>59</v>
      </c>
      <c r="J15">
        <v>4</v>
      </c>
      <c r="K15">
        <v>24</v>
      </c>
      <c r="L15">
        <v>0</v>
      </c>
      <c r="M15" t="s">
        <v>87</v>
      </c>
      <c r="N15" t="s">
        <v>48</v>
      </c>
      <c r="O15">
        <v>1.5</v>
      </c>
      <c r="P15" t="s">
        <v>77</v>
      </c>
    </row>
    <row r="16" spans="1:16" x14ac:dyDescent="0.3">
      <c r="A16" t="s">
        <v>88</v>
      </c>
      <c r="B16" s="1">
        <v>2.0406249999999997E-2</v>
      </c>
      <c r="C16" s="1">
        <v>2.0406249999999997E-2</v>
      </c>
      <c r="D16" t="s">
        <v>16</v>
      </c>
      <c r="E16" t="s">
        <v>89</v>
      </c>
      <c r="F16" t="s">
        <v>18</v>
      </c>
      <c r="G16" t="s">
        <v>63</v>
      </c>
      <c r="H16" t="s">
        <v>67</v>
      </c>
      <c r="I16" t="s">
        <v>29</v>
      </c>
      <c r="J16">
        <v>3</v>
      </c>
      <c r="K16">
        <v>47</v>
      </c>
      <c r="L16">
        <v>0</v>
      </c>
      <c r="M16" t="s">
        <v>90</v>
      </c>
      <c r="N16" t="s">
        <v>48</v>
      </c>
      <c r="O16">
        <v>1.9</v>
      </c>
      <c r="P16" t="s">
        <v>4658</v>
      </c>
    </row>
    <row r="17" spans="1:16" x14ac:dyDescent="0.3">
      <c r="A17" t="s">
        <v>91</v>
      </c>
      <c r="B17" s="1">
        <v>2.0406249999999997E-2</v>
      </c>
      <c r="C17" s="1">
        <v>2.0406249999999997E-2</v>
      </c>
      <c r="D17" t="s">
        <v>16</v>
      </c>
      <c r="E17" t="s">
        <v>92</v>
      </c>
      <c r="F17" t="s">
        <v>18</v>
      </c>
      <c r="G17" t="s">
        <v>28</v>
      </c>
      <c r="H17" t="s">
        <v>20</v>
      </c>
      <c r="I17" t="s">
        <v>21</v>
      </c>
      <c r="J17">
        <v>4</v>
      </c>
      <c r="K17">
        <v>45</v>
      </c>
      <c r="L17">
        <v>0</v>
      </c>
      <c r="M17" t="s">
        <v>93</v>
      </c>
      <c r="N17" t="s">
        <v>37</v>
      </c>
      <c r="O17">
        <v>3</v>
      </c>
      <c r="P17" t="s">
        <v>77</v>
      </c>
    </row>
    <row r="18" spans="1:16" x14ac:dyDescent="0.3">
      <c r="A18" t="s">
        <v>94</v>
      </c>
      <c r="B18" s="1">
        <v>2.0406249999999997E-2</v>
      </c>
      <c r="C18" s="1">
        <v>2.0406249999999997E-2</v>
      </c>
      <c r="D18" t="s">
        <v>16</v>
      </c>
      <c r="E18" t="s">
        <v>95</v>
      </c>
      <c r="F18" t="s">
        <v>18</v>
      </c>
      <c r="G18" t="s">
        <v>53</v>
      </c>
      <c r="H18" t="s">
        <v>67</v>
      </c>
      <c r="I18" t="s">
        <v>40</v>
      </c>
      <c r="J18">
        <v>7</v>
      </c>
      <c r="K18">
        <v>44</v>
      </c>
      <c r="L18">
        <v>0</v>
      </c>
      <c r="M18" t="s">
        <v>96</v>
      </c>
      <c r="N18" t="s">
        <v>42</v>
      </c>
      <c r="O18">
        <v>2.5</v>
      </c>
      <c r="P18" t="s">
        <v>24</v>
      </c>
    </row>
    <row r="19" spans="1:16" x14ac:dyDescent="0.3">
      <c r="A19" t="s">
        <v>97</v>
      </c>
      <c r="B19" s="1">
        <v>2.0406249999999997E-2</v>
      </c>
      <c r="C19" s="1">
        <v>2.0406249999999997E-2</v>
      </c>
      <c r="D19" t="s">
        <v>16</v>
      </c>
      <c r="E19" t="s">
        <v>98</v>
      </c>
      <c r="F19" t="s">
        <v>83</v>
      </c>
      <c r="G19" t="s">
        <v>63</v>
      </c>
      <c r="H19" t="s">
        <v>46</v>
      </c>
      <c r="I19" t="s">
        <v>21</v>
      </c>
      <c r="J19">
        <v>5</v>
      </c>
      <c r="K19">
        <v>39</v>
      </c>
      <c r="L19">
        <v>0</v>
      </c>
      <c r="M19" t="s">
        <v>99</v>
      </c>
      <c r="N19" t="s">
        <v>31</v>
      </c>
      <c r="O19">
        <v>4</v>
      </c>
      <c r="P19" t="s">
        <v>77</v>
      </c>
    </row>
    <row r="20" spans="1:16" x14ac:dyDescent="0.3">
      <c r="A20" t="s">
        <v>100</v>
      </c>
      <c r="B20" s="1">
        <v>2.0406249999999997E-2</v>
      </c>
      <c r="C20" s="1">
        <v>2.0406249999999997E-2</v>
      </c>
      <c r="D20" t="s">
        <v>16</v>
      </c>
      <c r="E20" t="s">
        <v>101</v>
      </c>
      <c r="F20" t="s">
        <v>18</v>
      </c>
      <c r="G20" t="s">
        <v>28</v>
      </c>
      <c r="H20" t="s">
        <v>67</v>
      </c>
      <c r="I20" t="s">
        <v>54</v>
      </c>
      <c r="J20">
        <v>10</v>
      </c>
      <c r="K20">
        <v>30</v>
      </c>
      <c r="L20">
        <v>0</v>
      </c>
      <c r="M20" t="s">
        <v>102</v>
      </c>
      <c r="N20" t="s">
        <v>23</v>
      </c>
      <c r="O20">
        <v>4.2</v>
      </c>
      <c r="P20" t="s">
        <v>32</v>
      </c>
    </row>
    <row r="21" spans="1:16" x14ac:dyDescent="0.3">
      <c r="A21" t="s">
        <v>103</v>
      </c>
      <c r="B21" s="1">
        <v>2.0406249999999997E-2</v>
      </c>
      <c r="C21" s="1">
        <v>2.0406249999999997E-2</v>
      </c>
      <c r="D21" t="s">
        <v>16</v>
      </c>
      <c r="E21" t="s">
        <v>104</v>
      </c>
      <c r="F21" t="s">
        <v>75</v>
      </c>
      <c r="G21" t="s">
        <v>31</v>
      </c>
      <c r="H21" t="s">
        <v>46</v>
      </c>
      <c r="I21" t="s">
        <v>21</v>
      </c>
      <c r="J21">
        <v>5</v>
      </c>
      <c r="K21">
        <v>23</v>
      </c>
      <c r="L21">
        <v>0</v>
      </c>
      <c r="M21" t="s">
        <v>105</v>
      </c>
      <c r="N21" t="s">
        <v>37</v>
      </c>
      <c r="O21">
        <v>2.6</v>
      </c>
      <c r="P21" t="s">
        <v>77</v>
      </c>
    </row>
    <row r="22" spans="1:16" x14ac:dyDescent="0.3">
      <c r="A22" t="s">
        <v>106</v>
      </c>
      <c r="B22" s="1">
        <v>2.0406249999999997E-2</v>
      </c>
      <c r="C22" s="1">
        <v>2.0406249999999997E-2</v>
      </c>
      <c r="D22" t="s">
        <v>16</v>
      </c>
      <c r="E22" t="s">
        <v>107</v>
      </c>
      <c r="F22" t="s">
        <v>58</v>
      </c>
      <c r="G22" t="s">
        <v>31</v>
      </c>
      <c r="H22" t="s">
        <v>67</v>
      </c>
      <c r="I22" t="s">
        <v>21</v>
      </c>
      <c r="J22">
        <v>12</v>
      </c>
      <c r="K22">
        <v>29</v>
      </c>
      <c r="L22">
        <v>0</v>
      </c>
      <c r="M22" t="s">
        <v>108</v>
      </c>
      <c r="N22" t="s">
        <v>42</v>
      </c>
      <c r="O22">
        <v>4</v>
      </c>
      <c r="P22" t="s">
        <v>4658</v>
      </c>
    </row>
    <row r="23" spans="1:16" x14ac:dyDescent="0.3">
      <c r="A23" t="s">
        <v>109</v>
      </c>
      <c r="B23" s="1">
        <v>2.0406249999999997E-2</v>
      </c>
      <c r="C23">
        <v>0</v>
      </c>
      <c r="D23" t="s">
        <v>110</v>
      </c>
      <c r="E23" t="s">
        <v>111</v>
      </c>
      <c r="F23" t="s">
        <v>27</v>
      </c>
      <c r="G23" t="s">
        <v>28</v>
      </c>
      <c r="H23" t="s">
        <v>20</v>
      </c>
      <c r="I23" t="s">
        <v>29</v>
      </c>
      <c r="J23">
        <v>3</v>
      </c>
      <c r="K23">
        <v>0</v>
      </c>
      <c r="L23">
        <v>0</v>
      </c>
      <c r="M23" t="s">
        <v>112</v>
      </c>
      <c r="N23" t="s">
        <v>23</v>
      </c>
      <c r="O23">
        <v>0</v>
      </c>
      <c r="P23" t="s">
        <v>77</v>
      </c>
    </row>
    <row r="24" spans="1:16" x14ac:dyDescent="0.3">
      <c r="A24" t="s">
        <v>113</v>
      </c>
      <c r="B24" s="1">
        <v>2.0406249999999997E-2</v>
      </c>
      <c r="C24" s="1">
        <v>2.0406249999999997E-2</v>
      </c>
      <c r="D24" t="s">
        <v>16</v>
      </c>
      <c r="E24" t="s">
        <v>114</v>
      </c>
      <c r="F24" t="s">
        <v>58</v>
      </c>
      <c r="G24" t="s">
        <v>19</v>
      </c>
      <c r="H24" t="s">
        <v>20</v>
      </c>
      <c r="I24" t="s">
        <v>59</v>
      </c>
      <c r="J24">
        <v>2</v>
      </c>
      <c r="K24">
        <v>38</v>
      </c>
      <c r="L24">
        <v>0</v>
      </c>
      <c r="M24" t="s">
        <v>115</v>
      </c>
      <c r="N24" t="s">
        <v>31</v>
      </c>
      <c r="O24">
        <v>3.6</v>
      </c>
      <c r="P24" t="s">
        <v>32</v>
      </c>
    </row>
    <row r="25" spans="1:16" x14ac:dyDescent="0.3">
      <c r="A25" t="s">
        <v>116</v>
      </c>
      <c r="B25" s="1">
        <v>2.0406249999999997E-2</v>
      </c>
      <c r="C25" s="1">
        <v>2.0406249999999997E-2</v>
      </c>
      <c r="D25" t="s">
        <v>16</v>
      </c>
      <c r="E25" t="s">
        <v>117</v>
      </c>
      <c r="F25" t="s">
        <v>18</v>
      </c>
      <c r="G25" t="s">
        <v>19</v>
      </c>
      <c r="H25" t="s">
        <v>20</v>
      </c>
      <c r="I25" t="s">
        <v>29</v>
      </c>
      <c r="J25">
        <v>6</v>
      </c>
      <c r="K25">
        <v>39</v>
      </c>
      <c r="L25">
        <v>0</v>
      </c>
      <c r="M25" t="s">
        <v>118</v>
      </c>
      <c r="N25" t="s">
        <v>31</v>
      </c>
      <c r="O25">
        <v>3.3</v>
      </c>
      <c r="P25" t="s">
        <v>77</v>
      </c>
    </row>
    <row r="26" spans="1:16" x14ac:dyDescent="0.3">
      <c r="A26" t="s">
        <v>119</v>
      </c>
      <c r="B26" s="1">
        <v>2.0406249999999997E-2</v>
      </c>
      <c r="C26" s="1">
        <v>2.0406249999999997E-2</v>
      </c>
      <c r="D26" t="s">
        <v>16</v>
      </c>
      <c r="E26" t="s">
        <v>120</v>
      </c>
      <c r="F26" t="s">
        <v>121</v>
      </c>
      <c r="G26" t="s">
        <v>63</v>
      </c>
      <c r="H26" t="s">
        <v>46</v>
      </c>
      <c r="I26" t="s">
        <v>21</v>
      </c>
      <c r="J26">
        <v>10</v>
      </c>
      <c r="K26">
        <v>8</v>
      </c>
      <c r="L26">
        <v>0</v>
      </c>
      <c r="M26" t="s">
        <v>122</v>
      </c>
      <c r="N26" t="s">
        <v>42</v>
      </c>
      <c r="O26">
        <v>2.9</v>
      </c>
      <c r="P26" t="s">
        <v>4658</v>
      </c>
    </row>
    <row r="27" spans="1:16" x14ac:dyDescent="0.3">
      <c r="A27" t="s">
        <v>123</v>
      </c>
      <c r="B27" s="1">
        <v>2.0406249999999997E-2</v>
      </c>
      <c r="C27" s="1">
        <v>2.0406249999999997E-2</v>
      </c>
      <c r="D27" t="s">
        <v>16</v>
      </c>
      <c r="E27" t="s">
        <v>124</v>
      </c>
      <c r="F27" t="s">
        <v>83</v>
      </c>
      <c r="G27" t="s">
        <v>45</v>
      </c>
      <c r="H27" t="s">
        <v>67</v>
      </c>
      <c r="I27" t="s">
        <v>21</v>
      </c>
      <c r="J27">
        <v>1</v>
      </c>
      <c r="K27">
        <v>11</v>
      </c>
      <c r="L27">
        <v>0</v>
      </c>
      <c r="M27" t="s">
        <v>125</v>
      </c>
      <c r="N27" t="s">
        <v>48</v>
      </c>
      <c r="O27">
        <v>3.4</v>
      </c>
      <c r="P27" t="s">
        <v>4658</v>
      </c>
    </row>
    <row r="28" spans="1:16" x14ac:dyDescent="0.3">
      <c r="A28" t="s">
        <v>126</v>
      </c>
      <c r="B28" s="1">
        <v>2.0406249999999997E-2</v>
      </c>
      <c r="C28" s="1">
        <v>2.0406249999999997E-2</v>
      </c>
      <c r="D28" t="s">
        <v>16</v>
      </c>
      <c r="E28" t="s">
        <v>127</v>
      </c>
      <c r="F28" t="s">
        <v>52</v>
      </c>
      <c r="G28" t="s">
        <v>63</v>
      </c>
      <c r="H28" t="s">
        <v>46</v>
      </c>
      <c r="I28" t="s">
        <v>59</v>
      </c>
      <c r="J28">
        <v>7</v>
      </c>
      <c r="K28">
        <v>40</v>
      </c>
      <c r="L28">
        <v>0</v>
      </c>
      <c r="M28" t="s">
        <v>128</v>
      </c>
      <c r="N28" t="s">
        <v>23</v>
      </c>
      <c r="O28">
        <v>1.6</v>
      </c>
      <c r="P28" t="s">
        <v>49</v>
      </c>
    </row>
    <row r="29" spans="1:16" x14ac:dyDescent="0.3">
      <c r="A29" t="s">
        <v>129</v>
      </c>
      <c r="B29" s="1">
        <v>2.0406249999999997E-2</v>
      </c>
      <c r="C29" s="1">
        <v>2.0406249999999997E-2</v>
      </c>
      <c r="D29" t="s">
        <v>16</v>
      </c>
      <c r="E29" t="s">
        <v>130</v>
      </c>
      <c r="F29" t="s">
        <v>52</v>
      </c>
      <c r="G29" t="s">
        <v>19</v>
      </c>
      <c r="H29" t="s">
        <v>20</v>
      </c>
      <c r="I29" t="s">
        <v>54</v>
      </c>
      <c r="J29">
        <v>5</v>
      </c>
      <c r="K29">
        <v>14</v>
      </c>
      <c r="L29">
        <v>0</v>
      </c>
      <c r="M29" t="s">
        <v>131</v>
      </c>
      <c r="N29" t="s">
        <v>48</v>
      </c>
      <c r="O29">
        <v>2.1</v>
      </c>
      <c r="P29" t="s">
        <v>49</v>
      </c>
    </row>
    <row r="30" spans="1:16" x14ac:dyDescent="0.3">
      <c r="A30" t="s">
        <v>132</v>
      </c>
      <c r="B30" s="1">
        <v>2.0406249999999997E-2</v>
      </c>
      <c r="C30" s="1">
        <v>2.0406249999999997E-2</v>
      </c>
      <c r="D30" t="s">
        <v>16</v>
      </c>
      <c r="E30" t="s">
        <v>133</v>
      </c>
      <c r="F30" t="s">
        <v>83</v>
      </c>
      <c r="G30" t="s">
        <v>31</v>
      </c>
      <c r="H30" t="s">
        <v>35</v>
      </c>
      <c r="I30" t="s">
        <v>21</v>
      </c>
      <c r="J30">
        <v>1</v>
      </c>
      <c r="K30">
        <v>27</v>
      </c>
      <c r="L30">
        <v>0</v>
      </c>
      <c r="M30" t="s">
        <v>134</v>
      </c>
      <c r="N30" t="s">
        <v>37</v>
      </c>
      <c r="O30">
        <v>3.2</v>
      </c>
      <c r="P30" t="s">
        <v>32</v>
      </c>
    </row>
    <row r="31" spans="1:16" x14ac:dyDescent="0.3">
      <c r="A31" t="s">
        <v>135</v>
      </c>
      <c r="B31" s="1">
        <v>2.0406249999999997E-2</v>
      </c>
      <c r="C31" s="1">
        <v>2.0406249999999997E-2</v>
      </c>
      <c r="D31" t="s">
        <v>16</v>
      </c>
      <c r="E31" t="s">
        <v>136</v>
      </c>
      <c r="F31" t="s">
        <v>121</v>
      </c>
      <c r="G31" t="s">
        <v>19</v>
      </c>
      <c r="H31" t="s">
        <v>46</v>
      </c>
      <c r="I31" t="s">
        <v>40</v>
      </c>
      <c r="J31">
        <v>6</v>
      </c>
      <c r="K31">
        <v>12</v>
      </c>
      <c r="L31">
        <v>0</v>
      </c>
      <c r="M31" t="s">
        <v>137</v>
      </c>
      <c r="N31" t="s">
        <v>31</v>
      </c>
      <c r="O31">
        <v>4.0999999999999996</v>
      </c>
      <c r="P31" t="s">
        <v>77</v>
      </c>
    </row>
    <row r="32" spans="1:16" x14ac:dyDescent="0.3">
      <c r="A32" t="s">
        <v>138</v>
      </c>
      <c r="B32" s="1">
        <v>2.0406249999999997E-2</v>
      </c>
      <c r="C32" s="1">
        <v>2.0406249999999997E-2</v>
      </c>
      <c r="D32" t="s">
        <v>16</v>
      </c>
      <c r="E32" t="s">
        <v>139</v>
      </c>
      <c r="F32" t="s">
        <v>75</v>
      </c>
      <c r="G32" t="s">
        <v>28</v>
      </c>
      <c r="H32" t="s">
        <v>20</v>
      </c>
      <c r="I32" t="s">
        <v>29</v>
      </c>
      <c r="J32">
        <v>6</v>
      </c>
      <c r="K32">
        <v>15</v>
      </c>
      <c r="L32">
        <v>0</v>
      </c>
      <c r="M32" t="s">
        <v>140</v>
      </c>
      <c r="N32" t="s">
        <v>48</v>
      </c>
      <c r="O32">
        <v>2.6</v>
      </c>
      <c r="P32" t="s">
        <v>24</v>
      </c>
    </row>
    <row r="33" spans="1:16" x14ac:dyDescent="0.3">
      <c r="A33" t="s">
        <v>141</v>
      </c>
      <c r="B33" s="1">
        <v>2.0406249999999997E-2</v>
      </c>
      <c r="C33" s="1">
        <v>2.0406249999999997E-2</v>
      </c>
      <c r="D33" t="s">
        <v>16</v>
      </c>
      <c r="E33" t="s">
        <v>142</v>
      </c>
      <c r="F33" t="s">
        <v>143</v>
      </c>
      <c r="G33" t="s">
        <v>63</v>
      </c>
      <c r="H33" t="s">
        <v>46</v>
      </c>
      <c r="I33" t="s">
        <v>59</v>
      </c>
      <c r="J33">
        <v>6</v>
      </c>
      <c r="K33">
        <v>23</v>
      </c>
      <c r="L33">
        <v>0</v>
      </c>
      <c r="M33" t="s">
        <v>144</v>
      </c>
      <c r="N33" t="s">
        <v>23</v>
      </c>
      <c r="O33">
        <v>2.7</v>
      </c>
      <c r="P33" t="s">
        <v>24</v>
      </c>
    </row>
    <row r="34" spans="1:16" x14ac:dyDescent="0.3">
      <c r="A34" t="s">
        <v>145</v>
      </c>
      <c r="B34" s="1">
        <v>2.0406249999999997E-2</v>
      </c>
      <c r="C34">
        <v>0</v>
      </c>
      <c r="D34" t="s">
        <v>146</v>
      </c>
      <c r="E34" t="s">
        <v>147</v>
      </c>
      <c r="F34" t="s">
        <v>58</v>
      </c>
      <c r="G34" t="s">
        <v>63</v>
      </c>
      <c r="H34" t="s">
        <v>67</v>
      </c>
      <c r="I34" t="s">
        <v>59</v>
      </c>
      <c r="J34">
        <v>10</v>
      </c>
      <c r="K34">
        <v>0</v>
      </c>
      <c r="L34">
        <v>0</v>
      </c>
      <c r="M34" t="s">
        <v>148</v>
      </c>
      <c r="N34" t="s">
        <v>31</v>
      </c>
      <c r="O34">
        <v>0</v>
      </c>
      <c r="P34" t="s">
        <v>24</v>
      </c>
    </row>
    <row r="35" spans="1:16" x14ac:dyDescent="0.3">
      <c r="A35" t="s">
        <v>149</v>
      </c>
      <c r="B35" s="1">
        <v>2.0406249999999997E-2</v>
      </c>
      <c r="C35" s="1">
        <v>2.0406249999999997E-2</v>
      </c>
      <c r="D35" t="s">
        <v>16</v>
      </c>
      <c r="E35" t="s">
        <v>150</v>
      </c>
      <c r="F35" t="s">
        <v>75</v>
      </c>
      <c r="G35" t="s">
        <v>28</v>
      </c>
      <c r="H35" t="s">
        <v>46</v>
      </c>
      <c r="I35" t="s">
        <v>21</v>
      </c>
      <c r="J35">
        <v>8</v>
      </c>
      <c r="K35">
        <v>7</v>
      </c>
      <c r="L35">
        <v>0</v>
      </c>
      <c r="M35" t="s">
        <v>151</v>
      </c>
      <c r="N35" t="s">
        <v>23</v>
      </c>
      <c r="O35">
        <v>3.4</v>
      </c>
      <c r="P35" t="s">
        <v>32</v>
      </c>
    </row>
    <row r="36" spans="1:16" x14ac:dyDescent="0.3">
      <c r="A36" t="s">
        <v>152</v>
      </c>
      <c r="B36" s="1">
        <v>2.0406249999999997E-2</v>
      </c>
      <c r="C36" s="1">
        <v>2.0406249999999997E-2</v>
      </c>
      <c r="D36" t="s">
        <v>16</v>
      </c>
      <c r="E36" t="s">
        <v>153</v>
      </c>
      <c r="F36" t="s">
        <v>18</v>
      </c>
      <c r="G36" t="s">
        <v>45</v>
      </c>
      <c r="H36" t="s">
        <v>46</v>
      </c>
      <c r="I36" t="s">
        <v>40</v>
      </c>
      <c r="J36">
        <v>9</v>
      </c>
      <c r="K36">
        <v>41</v>
      </c>
      <c r="L36">
        <v>0</v>
      </c>
      <c r="M36" t="s">
        <v>154</v>
      </c>
      <c r="N36" t="s">
        <v>48</v>
      </c>
      <c r="O36">
        <v>2.4</v>
      </c>
      <c r="P36" t="s">
        <v>77</v>
      </c>
    </row>
    <row r="37" spans="1:16" x14ac:dyDescent="0.3">
      <c r="A37" t="s">
        <v>155</v>
      </c>
      <c r="B37" s="1">
        <v>2.0406249999999997E-2</v>
      </c>
      <c r="C37" s="1">
        <v>2.0406249999999997E-2</v>
      </c>
      <c r="D37" t="s">
        <v>16</v>
      </c>
      <c r="E37" t="s">
        <v>156</v>
      </c>
      <c r="F37" t="s">
        <v>27</v>
      </c>
      <c r="G37" t="s">
        <v>19</v>
      </c>
      <c r="H37" t="s">
        <v>35</v>
      </c>
      <c r="I37" t="s">
        <v>29</v>
      </c>
      <c r="J37">
        <v>12</v>
      </c>
      <c r="K37">
        <v>33</v>
      </c>
      <c r="L37">
        <v>0</v>
      </c>
      <c r="M37" t="s">
        <v>157</v>
      </c>
      <c r="N37" t="s">
        <v>31</v>
      </c>
      <c r="O37">
        <v>2.6</v>
      </c>
      <c r="P37" t="s">
        <v>24</v>
      </c>
    </row>
    <row r="38" spans="1:16" x14ac:dyDescent="0.3">
      <c r="A38" t="s">
        <v>158</v>
      </c>
      <c r="B38" s="1">
        <v>2.0406249999999997E-2</v>
      </c>
      <c r="C38" s="1">
        <v>2.0406249999999997E-2</v>
      </c>
      <c r="D38" t="s">
        <v>16</v>
      </c>
      <c r="E38" t="s">
        <v>159</v>
      </c>
      <c r="F38" t="s">
        <v>58</v>
      </c>
      <c r="G38" t="s">
        <v>45</v>
      </c>
      <c r="H38" t="s">
        <v>35</v>
      </c>
      <c r="I38" t="s">
        <v>54</v>
      </c>
      <c r="J38">
        <v>1</v>
      </c>
      <c r="K38">
        <v>17</v>
      </c>
      <c r="L38">
        <v>0</v>
      </c>
      <c r="M38" t="s">
        <v>160</v>
      </c>
      <c r="N38" t="s">
        <v>23</v>
      </c>
      <c r="O38">
        <v>3.6</v>
      </c>
      <c r="P38" t="s">
        <v>49</v>
      </c>
    </row>
    <row r="39" spans="1:16" x14ac:dyDescent="0.3">
      <c r="A39" t="s">
        <v>161</v>
      </c>
      <c r="B39" s="1">
        <v>2.0406249999999997E-2</v>
      </c>
      <c r="C39" s="1">
        <v>2.0406249999999997E-2</v>
      </c>
      <c r="D39" t="s">
        <v>16</v>
      </c>
      <c r="E39" t="s">
        <v>162</v>
      </c>
      <c r="F39" t="s">
        <v>83</v>
      </c>
      <c r="G39" t="s">
        <v>45</v>
      </c>
      <c r="H39" t="s">
        <v>35</v>
      </c>
      <c r="I39" t="s">
        <v>29</v>
      </c>
      <c r="J39">
        <v>3</v>
      </c>
      <c r="K39">
        <v>32</v>
      </c>
      <c r="L39">
        <v>0</v>
      </c>
      <c r="M39" t="s">
        <v>163</v>
      </c>
      <c r="N39" t="s">
        <v>31</v>
      </c>
      <c r="O39">
        <v>2.2000000000000002</v>
      </c>
      <c r="P39" t="s">
        <v>4658</v>
      </c>
    </row>
    <row r="40" spans="1:16" x14ac:dyDescent="0.3">
      <c r="A40" t="s">
        <v>164</v>
      </c>
      <c r="B40" s="1">
        <v>2.0406249999999997E-2</v>
      </c>
      <c r="C40" s="1">
        <v>2.0406249999999997E-2</v>
      </c>
      <c r="D40" t="s">
        <v>16</v>
      </c>
      <c r="E40" t="s">
        <v>165</v>
      </c>
      <c r="F40" t="s">
        <v>18</v>
      </c>
      <c r="G40" t="s">
        <v>28</v>
      </c>
      <c r="H40" t="s">
        <v>35</v>
      </c>
      <c r="I40" t="s">
        <v>40</v>
      </c>
      <c r="J40">
        <v>4</v>
      </c>
      <c r="K40">
        <v>34</v>
      </c>
      <c r="L40">
        <v>0</v>
      </c>
      <c r="M40" t="s">
        <v>166</v>
      </c>
      <c r="N40" t="s">
        <v>31</v>
      </c>
      <c r="O40">
        <v>2.2000000000000002</v>
      </c>
      <c r="P40" t="s">
        <v>77</v>
      </c>
    </row>
    <row r="41" spans="1:16" x14ac:dyDescent="0.3">
      <c r="A41" t="s">
        <v>167</v>
      </c>
      <c r="B41" s="1">
        <v>2.0406249999999997E-2</v>
      </c>
      <c r="C41" s="1">
        <v>2.0406249999999997E-2</v>
      </c>
      <c r="D41" t="s">
        <v>16</v>
      </c>
      <c r="E41" t="s">
        <v>168</v>
      </c>
      <c r="F41" t="s">
        <v>27</v>
      </c>
      <c r="G41" t="s">
        <v>45</v>
      </c>
      <c r="H41" t="s">
        <v>35</v>
      </c>
      <c r="I41" t="s">
        <v>54</v>
      </c>
      <c r="J41">
        <v>12</v>
      </c>
      <c r="K41">
        <v>32</v>
      </c>
      <c r="L41">
        <v>0</v>
      </c>
      <c r="M41" t="s">
        <v>169</v>
      </c>
      <c r="N41" t="s">
        <v>23</v>
      </c>
      <c r="O41">
        <v>4.0999999999999996</v>
      </c>
      <c r="P41" t="s">
        <v>24</v>
      </c>
    </row>
    <row r="42" spans="1:16" x14ac:dyDescent="0.3">
      <c r="A42" t="s">
        <v>170</v>
      </c>
      <c r="B42" s="1">
        <v>2.0406249999999997E-2</v>
      </c>
      <c r="C42" s="1">
        <v>2.0406249999999997E-2</v>
      </c>
      <c r="D42" t="s">
        <v>16</v>
      </c>
      <c r="E42" t="s">
        <v>171</v>
      </c>
      <c r="F42" t="s">
        <v>18</v>
      </c>
      <c r="G42" t="s">
        <v>28</v>
      </c>
      <c r="H42" t="s">
        <v>20</v>
      </c>
      <c r="I42" t="s">
        <v>21</v>
      </c>
      <c r="J42">
        <v>3</v>
      </c>
      <c r="K42">
        <v>10</v>
      </c>
      <c r="L42">
        <v>0</v>
      </c>
      <c r="M42" t="s">
        <v>172</v>
      </c>
      <c r="N42" t="s">
        <v>31</v>
      </c>
      <c r="O42">
        <v>2.1</v>
      </c>
      <c r="P42" t="s">
        <v>77</v>
      </c>
    </row>
    <row r="43" spans="1:16" x14ac:dyDescent="0.3">
      <c r="A43" t="s">
        <v>173</v>
      </c>
      <c r="B43" s="1">
        <v>2.0406249999999997E-2</v>
      </c>
      <c r="C43" s="1">
        <v>2.0406249999999997E-2</v>
      </c>
      <c r="D43" t="s">
        <v>16</v>
      </c>
      <c r="E43" t="s">
        <v>174</v>
      </c>
      <c r="F43" t="s">
        <v>143</v>
      </c>
      <c r="G43" t="s">
        <v>31</v>
      </c>
      <c r="H43" t="s">
        <v>46</v>
      </c>
      <c r="I43" t="s">
        <v>54</v>
      </c>
      <c r="J43">
        <v>6</v>
      </c>
      <c r="K43">
        <v>4</v>
      </c>
      <c r="L43">
        <v>0</v>
      </c>
      <c r="M43" t="s">
        <v>175</v>
      </c>
      <c r="N43" t="s">
        <v>31</v>
      </c>
      <c r="O43">
        <v>3.6</v>
      </c>
      <c r="P43" t="s">
        <v>4658</v>
      </c>
    </row>
    <row r="44" spans="1:16" x14ac:dyDescent="0.3">
      <c r="A44" t="s">
        <v>176</v>
      </c>
      <c r="B44" s="1">
        <v>2.0406249999999997E-2</v>
      </c>
      <c r="C44" s="1">
        <v>2.0406249999999997E-2</v>
      </c>
      <c r="D44" t="s">
        <v>16</v>
      </c>
      <c r="E44" t="s">
        <v>177</v>
      </c>
      <c r="F44" t="s">
        <v>83</v>
      </c>
      <c r="G44" t="s">
        <v>53</v>
      </c>
      <c r="H44" t="s">
        <v>67</v>
      </c>
      <c r="I44" t="s">
        <v>40</v>
      </c>
      <c r="J44">
        <v>11</v>
      </c>
      <c r="K44">
        <v>9</v>
      </c>
      <c r="L44">
        <v>0</v>
      </c>
      <c r="M44" t="s">
        <v>178</v>
      </c>
      <c r="N44" t="s">
        <v>37</v>
      </c>
      <c r="O44">
        <v>4.3</v>
      </c>
      <c r="P44" t="s">
        <v>49</v>
      </c>
    </row>
    <row r="45" spans="1:16" x14ac:dyDescent="0.3">
      <c r="A45" t="s">
        <v>179</v>
      </c>
      <c r="B45" s="1">
        <v>2.0406249999999997E-2</v>
      </c>
      <c r="C45" s="1">
        <v>2.0406249999999997E-2</v>
      </c>
      <c r="D45" t="s">
        <v>16</v>
      </c>
      <c r="E45" t="s">
        <v>180</v>
      </c>
      <c r="F45" t="s">
        <v>58</v>
      </c>
      <c r="G45" t="s">
        <v>19</v>
      </c>
      <c r="H45" t="s">
        <v>67</v>
      </c>
      <c r="I45" t="s">
        <v>59</v>
      </c>
      <c r="J45">
        <v>10</v>
      </c>
      <c r="K45">
        <v>35</v>
      </c>
      <c r="L45">
        <v>0</v>
      </c>
      <c r="M45" t="s">
        <v>181</v>
      </c>
      <c r="N45" t="s">
        <v>37</v>
      </c>
      <c r="O45">
        <v>2.2000000000000002</v>
      </c>
      <c r="P45" t="s">
        <v>4658</v>
      </c>
    </row>
    <row r="46" spans="1:16" x14ac:dyDescent="0.3">
      <c r="A46" t="s">
        <v>182</v>
      </c>
      <c r="B46" s="1">
        <v>2.0406249999999997E-2</v>
      </c>
      <c r="C46" s="1">
        <v>2.0406249999999997E-2</v>
      </c>
      <c r="D46" t="s">
        <v>16</v>
      </c>
      <c r="E46" t="s">
        <v>183</v>
      </c>
      <c r="F46" t="s">
        <v>121</v>
      </c>
      <c r="G46" t="s">
        <v>19</v>
      </c>
      <c r="H46" t="s">
        <v>46</v>
      </c>
      <c r="I46" t="s">
        <v>59</v>
      </c>
      <c r="J46">
        <v>2</v>
      </c>
      <c r="K46">
        <v>46</v>
      </c>
      <c r="L46">
        <v>0</v>
      </c>
      <c r="M46" t="s">
        <v>184</v>
      </c>
      <c r="N46" t="s">
        <v>48</v>
      </c>
      <c r="O46">
        <v>1.2</v>
      </c>
      <c r="P46" t="s">
        <v>77</v>
      </c>
    </row>
    <row r="47" spans="1:16" x14ac:dyDescent="0.3">
      <c r="A47" t="s">
        <v>185</v>
      </c>
      <c r="B47" s="1">
        <v>2.0406249999999997E-2</v>
      </c>
      <c r="C47">
        <v>0</v>
      </c>
      <c r="D47" t="s">
        <v>110</v>
      </c>
      <c r="E47" t="s">
        <v>186</v>
      </c>
      <c r="F47" t="s">
        <v>18</v>
      </c>
      <c r="G47" t="s">
        <v>19</v>
      </c>
      <c r="H47" t="s">
        <v>20</v>
      </c>
      <c r="I47" t="s">
        <v>54</v>
      </c>
      <c r="J47">
        <v>4</v>
      </c>
      <c r="K47">
        <v>0</v>
      </c>
      <c r="L47">
        <v>0</v>
      </c>
      <c r="M47" t="s">
        <v>187</v>
      </c>
      <c r="N47" t="s">
        <v>37</v>
      </c>
      <c r="O47">
        <v>0</v>
      </c>
      <c r="P47" t="s">
        <v>4658</v>
      </c>
    </row>
    <row r="48" spans="1:16" x14ac:dyDescent="0.3">
      <c r="A48" t="s">
        <v>188</v>
      </c>
      <c r="B48" s="1">
        <v>2.0406249999999997E-2</v>
      </c>
      <c r="C48" s="1">
        <v>2.0406249999999997E-2</v>
      </c>
      <c r="D48" t="s">
        <v>16</v>
      </c>
      <c r="E48" t="s">
        <v>189</v>
      </c>
      <c r="F48" t="s">
        <v>58</v>
      </c>
      <c r="G48" t="s">
        <v>45</v>
      </c>
      <c r="H48" t="s">
        <v>35</v>
      </c>
      <c r="I48" t="s">
        <v>54</v>
      </c>
      <c r="J48">
        <v>8</v>
      </c>
      <c r="K48">
        <v>4</v>
      </c>
      <c r="L48">
        <v>0</v>
      </c>
      <c r="M48" t="s">
        <v>190</v>
      </c>
      <c r="N48" t="s">
        <v>42</v>
      </c>
      <c r="O48">
        <v>2.1</v>
      </c>
      <c r="P48" t="s">
        <v>32</v>
      </c>
    </row>
    <row r="49" spans="1:16" x14ac:dyDescent="0.3">
      <c r="A49" t="s">
        <v>191</v>
      </c>
      <c r="B49" s="1">
        <v>2.0406249999999997E-2</v>
      </c>
      <c r="C49" s="1">
        <v>2.0406249999999997E-2</v>
      </c>
      <c r="D49" t="s">
        <v>16</v>
      </c>
      <c r="E49" t="s">
        <v>192</v>
      </c>
      <c r="F49" t="s">
        <v>75</v>
      </c>
      <c r="G49" t="s">
        <v>63</v>
      </c>
      <c r="H49" t="s">
        <v>67</v>
      </c>
      <c r="I49" t="s">
        <v>54</v>
      </c>
      <c r="J49">
        <v>6</v>
      </c>
      <c r="K49">
        <v>12</v>
      </c>
      <c r="L49">
        <v>0</v>
      </c>
      <c r="M49" t="s">
        <v>193</v>
      </c>
      <c r="N49" t="s">
        <v>42</v>
      </c>
      <c r="O49">
        <v>1.9</v>
      </c>
      <c r="P49" t="s">
        <v>24</v>
      </c>
    </row>
    <row r="50" spans="1:16" x14ac:dyDescent="0.3">
      <c r="A50" t="s">
        <v>194</v>
      </c>
      <c r="B50" s="1">
        <v>2.0406249999999997E-2</v>
      </c>
      <c r="C50" s="1">
        <v>2.0406249999999997E-2</v>
      </c>
      <c r="D50" t="s">
        <v>16</v>
      </c>
      <c r="E50" t="s">
        <v>195</v>
      </c>
      <c r="F50" t="s">
        <v>27</v>
      </c>
      <c r="G50" t="s">
        <v>63</v>
      </c>
      <c r="H50" t="s">
        <v>67</v>
      </c>
      <c r="I50" t="s">
        <v>54</v>
      </c>
      <c r="J50">
        <v>11</v>
      </c>
      <c r="K50">
        <v>6</v>
      </c>
      <c r="L50">
        <v>0</v>
      </c>
      <c r="M50" t="s">
        <v>196</v>
      </c>
      <c r="N50" t="s">
        <v>48</v>
      </c>
      <c r="O50">
        <v>2</v>
      </c>
      <c r="P50" t="s">
        <v>77</v>
      </c>
    </row>
    <row r="51" spans="1:16" x14ac:dyDescent="0.3">
      <c r="A51" t="s">
        <v>197</v>
      </c>
      <c r="B51" s="1">
        <v>2.0406249999999997E-2</v>
      </c>
      <c r="C51">
        <v>0</v>
      </c>
      <c r="D51" t="s">
        <v>110</v>
      </c>
      <c r="E51" t="s">
        <v>198</v>
      </c>
      <c r="F51" t="s">
        <v>75</v>
      </c>
      <c r="G51" t="s">
        <v>45</v>
      </c>
      <c r="H51" t="s">
        <v>35</v>
      </c>
      <c r="I51" t="s">
        <v>59</v>
      </c>
      <c r="J51">
        <v>12</v>
      </c>
      <c r="K51">
        <v>0</v>
      </c>
      <c r="L51">
        <v>0</v>
      </c>
      <c r="M51" t="s">
        <v>199</v>
      </c>
      <c r="N51" t="s">
        <v>23</v>
      </c>
      <c r="O51">
        <v>0</v>
      </c>
      <c r="P51" t="s">
        <v>77</v>
      </c>
    </row>
    <row r="52" spans="1:16" x14ac:dyDescent="0.3">
      <c r="A52" t="s">
        <v>200</v>
      </c>
      <c r="B52" s="1">
        <v>2.0406249999999997E-2</v>
      </c>
      <c r="C52" s="1">
        <v>2.0406249999999997E-2</v>
      </c>
      <c r="D52" t="s">
        <v>16</v>
      </c>
      <c r="E52" t="s">
        <v>201</v>
      </c>
      <c r="F52" t="s">
        <v>18</v>
      </c>
      <c r="G52" t="s">
        <v>31</v>
      </c>
      <c r="H52" t="s">
        <v>35</v>
      </c>
      <c r="I52" t="s">
        <v>29</v>
      </c>
      <c r="J52">
        <v>10</v>
      </c>
      <c r="K52">
        <v>37</v>
      </c>
      <c r="L52">
        <v>0</v>
      </c>
      <c r="M52" t="s">
        <v>202</v>
      </c>
      <c r="N52" t="s">
        <v>37</v>
      </c>
      <c r="O52">
        <v>1</v>
      </c>
      <c r="P52" t="s">
        <v>24</v>
      </c>
    </row>
    <row r="53" spans="1:16" x14ac:dyDescent="0.3">
      <c r="A53" t="s">
        <v>203</v>
      </c>
      <c r="B53" s="1">
        <v>2.0406249999999997E-2</v>
      </c>
      <c r="C53" s="1">
        <v>2.0406249999999997E-2</v>
      </c>
      <c r="D53" t="s">
        <v>16</v>
      </c>
      <c r="E53" t="s">
        <v>204</v>
      </c>
      <c r="F53" t="s">
        <v>27</v>
      </c>
      <c r="G53" t="s">
        <v>53</v>
      </c>
      <c r="H53" t="s">
        <v>35</v>
      </c>
      <c r="I53" t="s">
        <v>40</v>
      </c>
      <c r="J53">
        <v>11</v>
      </c>
      <c r="K53">
        <v>32</v>
      </c>
      <c r="L53">
        <v>0</v>
      </c>
      <c r="M53" t="s">
        <v>205</v>
      </c>
      <c r="N53" t="s">
        <v>23</v>
      </c>
      <c r="O53">
        <v>1.6</v>
      </c>
      <c r="P53" t="s">
        <v>32</v>
      </c>
    </row>
    <row r="54" spans="1:16" x14ac:dyDescent="0.3">
      <c r="A54" t="s">
        <v>206</v>
      </c>
      <c r="B54" s="1">
        <v>2.0406249999999997E-2</v>
      </c>
      <c r="C54" s="1">
        <v>2.0406249999999997E-2</v>
      </c>
      <c r="D54" t="s">
        <v>16</v>
      </c>
      <c r="E54" t="s">
        <v>207</v>
      </c>
      <c r="F54" t="s">
        <v>143</v>
      </c>
      <c r="G54" t="s">
        <v>19</v>
      </c>
      <c r="H54" t="s">
        <v>46</v>
      </c>
      <c r="I54" t="s">
        <v>29</v>
      </c>
      <c r="J54">
        <v>3</v>
      </c>
      <c r="K54">
        <v>46</v>
      </c>
      <c r="L54">
        <v>0</v>
      </c>
      <c r="M54" t="s">
        <v>208</v>
      </c>
      <c r="N54" t="s">
        <v>23</v>
      </c>
      <c r="O54">
        <v>2.6</v>
      </c>
      <c r="P54" t="s">
        <v>49</v>
      </c>
    </row>
    <row r="55" spans="1:16" x14ac:dyDescent="0.3">
      <c r="A55" t="s">
        <v>209</v>
      </c>
      <c r="B55" s="1">
        <v>2.0406249999999997E-2</v>
      </c>
      <c r="C55">
        <v>0</v>
      </c>
      <c r="D55" t="s">
        <v>146</v>
      </c>
      <c r="E55" t="s">
        <v>210</v>
      </c>
      <c r="F55" t="s">
        <v>52</v>
      </c>
      <c r="G55" t="s">
        <v>53</v>
      </c>
      <c r="H55" t="s">
        <v>67</v>
      </c>
      <c r="I55" t="s">
        <v>59</v>
      </c>
      <c r="J55">
        <v>6</v>
      </c>
      <c r="K55">
        <v>0</v>
      </c>
      <c r="L55">
        <v>2</v>
      </c>
      <c r="M55" t="s">
        <v>211</v>
      </c>
      <c r="N55" t="s">
        <v>42</v>
      </c>
      <c r="O55">
        <v>0</v>
      </c>
      <c r="P55" t="s">
        <v>4658</v>
      </c>
    </row>
    <row r="56" spans="1:16" x14ac:dyDescent="0.3">
      <c r="A56" t="s">
        <v>212</v>
      </c>
      <c r="B56" s="1">
        <v>2.0406249999999997E-2</v>
      </c>
      <c r="C56" s="1">
        <v>2.0406249999999997E-2</v>
      </c>
      <c r="D56" t="s">
        <v>16</v>
      </c>
      <c r="E56" t="s">
        <v>213</v>
      </c>
      <c r="F56" t="s">
        <v>52</v>
      </c>
      <c r="G56" t="s">
        <v>63</v>
      </c>
      <c r="H56" t="s">
        <v>35</v>
      </c>
      <c r="I56" t="s">
        <v>21</v>
      </c>
      <c r="J56">
        <v>11</v>
      </c>
      <c r="K56">
        <v>44</v>
      </c>
      <c r="L56">
        <v>0</v>
      </c>
      <c r="M56" t="s">
        <v>214</v>
      </c>
      <c r="N56" t="s">
        <v>31</v>
      </c>
      <c r="O56">
        <v>1.3</v>
      </c>
      <c r="P56" t="s">
        <v>24</v>
      </c>
    </row>
    <row r="57" spans="1:16" x14ac:dyDescent="0.3">
      <c r="A57" t="s">
        <v>215</v>
      </c>
      <c r="B57" s="1">
        <v>2.0406249999999997E-2</v>
      </c>
      <c r="C57" s="1">
        <v>2.0406249999999997E-2</v>
      </c>
      <c r="D57" t="s">
        <v>16</v>
      </c>
      <c r="E57" t="s">
        <v>216</v>
      </c>
      <c r="F57" t="s">
        <v>52</v>
      </c>
      <c r="G57" t="s">
        <v>28</v>
      </c>
      <c r="H57" t="s">
        <v>20</v>
      </c>
      <c r="I57" t="s">
        <v>59</v>
      </c>
      <c r="J57">
        <v>9</v>
      </c>
      <c r="K57">
        <v>21</v>
      </c>
      <c r="L57">
        <v>0</v>
      </c>
      <c r="M57" t="s">
        <v>217</v>
      </c>
      <c r="N57" t="s">
        <v>42</v>
      </c>
      <c r="O57">
        <v>3.3</v>
      </c>
      <c r="P57" t="s">
        <v>24</v>
      </c>
    </row>
    <row r="58" spans="1:16" x14ac:dyDescent="0.3">
      <c r="A58" t="s">
        <v>218</v>
      </c>
      <c r="B58" s="1">
        <v>2.0406249999999997E-2</v>
      </c>
      <c r="C58" s="1">
        <v>2.0406249999999997E-2</v>
      </c>
      <c r="D58" t="s">
        <v>16</v>
      </c>
      <c r="E58" t="s">
        <v>219</v>
      </c>
      <c r="F58" t="s">
        <v>18</v>
      </c>
      <c r="G58" t="s">
        <v>63</v>
      </c>
      <c r="H58" t="s">
        <v>35</v>
      </c>
      <c r="I58" t="s">
        <v>29</v>
      </c>
      <c r="J58">
        <v>10</v>
      </c>
      <c r="K58">
        <v>32</v>
      </c>
      <c r="L58">
        <v>0</v>
      </c>
      <c r="M58" t="s">
        <v>220</v>
      </c>
      <c r="N58" t="s">
        <v>23</v>
      </c>
      <c r="O58">
        <v>3.5</v>
      </c>
      <c r="P58" t="s">
        <v>4658</v>
      </c>
    </row>
    <row r="59" spans="1:16" x14ac:dyDescent="0.3">
      <c r="A59" t="s">
        <v>221</v>
      </c>
      <c r="B59" s="1">
        <v>2.0406249999999997E-2</v>
      </c>
      <c r="C59" s="1">
        <v>2.0406249999999997E-2</v>
      </c>
      <c r="D59" t="s">
        <v>16</v>
      </c>
      <c r="E59" t="s">
        <v>222</v>
      </c>
      <c r="F59" t="s">
        <v>52</v>
      </c>
      <c r="G59" t="s">
        <v>63</v>
      </c>
      <c r="H59" t="s">
        <v>67</v>
      </c>
      <c r="I59" t="s">
        <v>29</v>
      </c>
      <c r="J59">
        <v>5</v>
      </c>
      <c r="K59">
        <v>12</v>
      </c>
      <c r="L59">
        <v>0</v>
      </c>
      <c r="M59" t="s">
        <v>223</v>
      </c>
      <c r="N59" t="s">
        <v>48</v>
      </c>
      <c r="O59">
        <v>1.4</v>
      </c>
      <c r="P59" t="s">
        <v>32</v>
      </c>
    </row>
    <row r="60" spans="1:16" x14ac:dyDescent="0.3">
      <c r="A60" t="s">
        <v>224</v>
      </c>
      <c r="B60" s="1">
        <v>2.0406249999999997E-2</v>
      </c>
      <c r="C60" s="1">
        <v>2.0406249999999997E-2</v>
      </c>
      <c r="D60" t="s">
        <v>16</v>
      </c>
      <c r="E60" t="s">
        <v>225</v>
      </c>
      <c r="F60" t="s">
        <v>83</v>
      </c>
      <c r="G60" t="s">
        <v>31</v>
      </c>
      <c r="H60" t="s">
        <v>35</v>
      </c>
      <c r="I60" t="s">
        <v>54</v>
      </c>
      <c r="J60">
        <v>1</v>
      </c>
      <c r="K60">
        <v>8</v>
      </c>
      <c r="L60">
        <v>0</v>
      </c>
      <c r="M60" t="s">
        <v>226</v>
      </c>
      <c r="N60" t="s">
        <v>42</v>
      </c>
      <c r="O60">
        <v>2</v>
      </c>
      <c r="P60" t="s">
        <v>77</v>
      </c>
    </row>
    <row r="61" spans="1:16" x14ac:dyDescent="0.3">
      <c r="A61" t="s">
        <v>227</v>
      </c>
      <c r="B61" s="1">
        <v>2.0406249999999997E-2</v>
      </c>
      <c r="C61" s="1">
        <v>2.0406249999999997E-2</v>
      </c>
      <c r="D61" t="s">
        <v>16</v>
      </c>
      <c r="E61" t="s">
        <v>228</v>
      </c>
      <c r="F61" t="s">
        <v>143</v>
      </c>
      <c r="G61" t="s">
        <v>63</v>
      </c>
      <c r="H61" t="s">
        <v>46</v>
      </c>
      <c r="I61" t="s">
        <v>59</v>
      </c>
      <c r="J61">
        <v>11</v>
      </c>
      <c r="K61">
        <v>21</v>
      </c>
      <c r="L61">
        <v>0</v>
      </c>
      <c r="M61" t="s">
        <v>229</v>
      </c>
      <c r="N61" t="s">
        <v>42</v>
      </c>
      <c r="O61">
        <v>2.4</v>
      </c>
      <c r="P61" t="s">
        <v>24</v>
      </c>
    </row>
    <row r="62" spans="1:16" x14ac:dyDescent="0.3">
      <c r="A62" t="s">
        <v>230</v>
      </c>
      <c r="B62" s="1">
        <v>2.0406249999999997E-2</v>
      </c>
      <c r="C62" s="1">
        <v>2.0406249999999997E-2</v>
      </c>
      <c r="D62" t="s">
        <v>16</v>
      </c>
      <c r="E62" t="s">
        <v>231</v>
      </c>
      <c r="F62" t="s">
        <v>75</v>
      </c>
      <c r="G62" t="s">
        <v>45</v>
      </c>
      <c r="H62" t="s">
        <v>20</v>
      </c>
      <c r="I62" t="s">
        <v>40</v>
      </c>
      <c r="J62">
        <v>9</v>
      </c>
      <c r="K62">
        <v>24</v>
      </c>
      <c r="L62">
        <v>0</v>
      </c>
      <c r="M62" t="s">
        <v>232</v>
      </c>
      <c r="N62" t="s">
        <v>37</v>
      </c>
      <c r="O62">
        <v>4.8</v>
      </c>
      <c r="P62" t="s">
        <v>49</v>
      </c>
    </row>
    <row r="63" spans="1:16" x14ac:dyDescent="0.3">
      <c r="A63" t="s">
        <v>233</v>
      </c>
      <c r="B63" s="1">
        <v>2.0406249999999997E-2</v>
      </c>
      <c r="C63">
        <v>0</v>
      </c>
      <c r="D63" t="s">
        <v>110</v>
      </c>
      <c r="E63" t="s">
        <v>234</v>
      </c>
      <c r="F63" t="s">
        <v>52</v>
      </c>
      <c r="G63" t="s">
        <v>53</v>
      </c>
      <c r="H63" t="s">
        <v>46</v>
      </c>
      <c r="I63" t="s">
        <v>21</v>
      </c>
      <c r="J63">
        <v>6</v>
      </c>
      <c r="K63">
        <v>0</v>
      </c>
      <c r="L63">
        <v>0</v>
      </c>
      <c r="M63" t="s">
        <v>90</v>
      </c>
      <c r="N63" t="s">
        <v>37</v>
      </c>
      <c r="O63">
        <v>0</v>
      </c>
      <c r="P63" t="s">
        <v>77</v>
      </c>
    </row>
    <row r="64" spans="1:16" x14ac:dyDescent="0.3">
      <c r="A64" t="s">
        <v>235</v>
      </c>
      <c r="B64" s="1">
        <v>2.0406249999999997E-2</v>
      </c>
      <c r="C64">
        <v>0</v>
      </c>
      <c r="D64" t="s">
        <v>146</v>
      </c>
      <c r="E64" t="s">
        <v>236</v>
      </c>
      <c r="F64" t="s">
        <v>52</v>
      </c>
      <c r="G64" t="s">
        <v>45</v>
      </c>
      <c r="H64" t="s">
        <v>46</v>
      </c>
      <c r="I64" t="s">
        <v>54</v>
      </c>
      <c r="J64">
        <v>10</v>
      </c>
      <c r="K64">
        <v>0</v>
      </c>
      <c r="L64">
        <v>3</v>
      </c>
      <c r="M64" t="s">
        <v>237</v>
      </c>
      <c r="N64" t="s">
        <v>23</v>
      </c>
      <c r="O64">
        <v>0</v>
      </c>
      <c r="P64" t="s">
        <v>4658</v>
      </c>
    </row>
    <row r="65" spans="1:16" x14ac:dyDescent="0.3">
      <c r="A65" t="s">
        <v>238</v>
      </c>
      <c r="B65" s="1">
        <v>2.0406249999999997E-2</v>
      </c>
      <c r="C65" s="1">
        <v>2.0406249999999997E-2</v>
      </c>
      <c r="D65" t="s">
        <v>16</v>
      </c>
      <c r="E65" t="s">
        <v>239</v>
      </c>
      <c r="F65" t="s">
        <v>18</v>
      </c>
      <c r="G65" t="s">
        <v>53</v>
      </c>
      <c r="H65" t="s">
        <v>67</v>
      </c>
      <c r="I65" t="s">
        <v>59</v>
      </c>
      <c r="J65">
        <v>11</v>
      </c>
      <c r="K65">
        <v>10</v>
      </c>
      <c r="L65">
        <v>0</v>
      </c>
      <c r="M65" t="s">
        <v>240</v>
      </c>
      <c r="N65" t="s">
        <v>42</v>
      </c>
      <c r="O65">
        <v>2.1</v>
      </c>
      <c r="P65" t="s">
        <v>49</v>
      </c>
    </row>
    <row r="66" spans="1:16" x14ac:dyDescent="0.3">
      <c r="A66" t="s">
        <v>241</v>
      </c>
      <c r="B66" s="1">
        <v>2.0406249999999997E-2</v>
      </c>
      <c r="C66">
        <v>0</v>
      </c>
      <c r="D66" t="s">
        <v>110</v>
      </c>
      <c r="E66" t="s">
        <v>242</v>
      </c>
      <c r="F66" t="s">
        <v>27</v>
      </c>
      <c r="G66" t="s">
        <v>19</v>
      </c>
      <c r="H66" t="s">
        <v>67</v>
      </c>
      <c r="I66" t="s">
        <v>40</v>
      </c>
      <c r="J66">
        <v>9</v>
      </c>
      <c r="K66">
        <v>0</v>
      </c>
      <c r="L66">
        <v>0</v>
      </c>
      <c r="M66" t="s">
        <v>243</v>
      </c>
      <c r="N66" t="s">
        <v>37</v>
      </c>
      <c r="O66">
        <v>0</v>
      </c>
      <c r="P66" t="s">
        <v>32</v>
      </c>
    </row>
    <row r="67" spans="1:16" x14ac:dyDescent="0.3">
      <c r="A67" t="s">
        <v>244</v>
      </c>
      <c r="B67" s="1">
        <v>2.0406249999999997E-2</v>
      </c>
      <c r="C67" s="1">
        <v>2.0406249999999997E-2</v>
      </c>
      <c r="D67" t="s">
        <v>16</v>
      </c>
      <c r="E67" t="s">
        <v>245</v>
      </c>
      <c r="F67" t="s">
        <v>18</v>
      </c>
      <c r="G67" t="s">
        <v>31</v>
      </c>
      <c r="H67" t="s">
        <v>35</v>
      </c>
      <c r="I67" t="s">
        <v>29</v>
      </c>
      <c r="J67">
        <v>4</v>
      </c>
      <c r="K67">
        <v>39</v>
      </c>
      <c r="L67">
        <v>0</v>
      </c>
      <c r="M67" t="s">
        <v>246</v>
      </c>
      <c r="N67" t="s">
        <v>37</v>
      </c>
      <c r="O67">
        <v>3.7</v>
      </c>
      <c r="P67" t="s">
        <v>4658</v>
      </c>
    </row>
    <row r="68" spans="1:16" x14ac:dyDescent="0.3">
      <c r="A68" t="s">
        <v>247</v>
      </c>
      <c r="B68" s="1">
        <v>2.0406249999999997E-2</v>
      </c>
      <c r="C68">
        <v>0</v>
      </c>
      <c r="D68" t="s">
        <v>146</v>
      </c>
      <c r="E68" t="s">
        <v>248</v>
      </c>
      <c r="F68" t="s">
        <v>52</v>
      </c>
      <c r="G68" t="s">
        <v>53</v>
      </c>
      <c r="H68" t="s">
        <v>20</v>
      </c>
      <c r="I68" t="s">
        <v>21</v>
      </c>
      <c r="J68">
        <v>4</v>
      </c>
      <c r="K68">
        <v>0</v>
      </c>
      <c r="L68">
        <v>1</v>
      </c>
      <c r="M68" t="s">
        <v>249</v>
      </c>
      <c r="N68" t="s">
        <v>31</v>
      </c>
      <c r="O68">
        <v>0</v>
      </c>
      <c r="P68" t="s">
        <v>4658</v>
      </c>
    </row>
    <row r="69" spans="1:16" x14ac:dyDescent="0.3">
      <c r="A69" t="s">
        <v>250</v>
      </c>
      <c r="B69" s="1">
        <v>2.0406249999999997E-2</v>
      </c>
      <c r="C69" s="1">
        <v>2.0406249999999997E-2</v>
      </c>
      <c r="D69" t="s">
        <v>16</v>
      </c>
      <c r="E69" t="s">
        <v>251</v>
      </c>
      <c r="F69" t="s">
        <v>27</v>
      </c>
      <c r="G69" t="s">
        <v>45</v>
      </c>
      <c r="H69" t="s">
        <v>35</v>
      </c>
      <c r="I69" t="s">
        <v>54</v>
      </c>
      <c r="J69">
        <v>11</v>
      </c>
      <c r="K69">
        <v>10</v>
      </c>
      <c r="L69">
        <v>0</v>
      </c>
      <c r="M69" t="s">
        <v>252</v>
      </c>
      <c r="N69" t="s">
        <v>37</v>
      </c>
      <c r="O69">
        <v>3.3</v>
      </c>
      <c r="P69" t="s">
        <v>24</v>
      </c>
    </row>
    <row r="70" spans="1:16" x14ac:dyDescent="0.3">
      <c r="A70" t="s">
        <v>253</v>
      </c>
      <c r="B70" s="1">
        <v>2.0406249999999997E-2</v>
      </c>
      <c r="C70" s="1">
        <v>2.0406249999999997E-2</v>
      </c>
      <c r="D70" t="s">
        <v>16</v>
      </c>
      <c r="E70" t="s">
        <v>254</v>
      </c>
      <c r="F70" t="s">
        <v>75</v>
      </c>
      <c r="G70" t="s">
        <v>28</v>
      </c>
      <c r="H70" t="s">
        <v>20</v>
      </c>
      <c r="I70" t="s">
        <v>59</v>
      </c>
      <c r="J70">
        <v>10</v>
      </c>
      <c r="K70">
        <v>27</v>
      </c>
      <c r="L70">
        <v>0</v>
      </c>
      <c r="M70" t="s">
        <v>255</v>
      </c>
      <c r="N70" t="s">
        <v>37</v>
      </c>
      <c r="O70">
        <v>2.6</v>
      </c>
      <c r="P70" t="s">
        <v>4658</v>
      </c>
    </row>
    <row r="71" spans="1:16" x14ac:dyDescent="0.3">
      <c r="A71" t="s">
        <v>256</v>
      </c>
      <c r="B71" s="1">
        <v>2.0406249999999997E-2</v>
      </c>
      <c r="C71" s="1">
        <v>2.0406249999999997E-2</v>
      </c>
      <c r="D71" t="s">
        <v>16</v>
      </c>
      <c r="E71" t="s">
        <v>257</v>
      </c>
      <c r="F71" t="s">
        <v>52</v>
      </c>
      <c r="G71" t="s">
        <v>45</v>
      </c>
      <c r="H71" t="s">
        <v>46</v>
      </c>
      <c r="I71" t="s">
        <v>21</v>
      </c>
      <c r="J71">
        <v>2</v>
      </c>
      <c r="K71">
        <v>43</v>
      </c>
      <c r="L71">
        <v>0</v>
      </c>
      <c r="M71" t="s">
        <v>258</v>
      </c>
      <c r="N71" t="s">
        <v>31</v>
      </c>
      <c r="O71">
        <v>3.8</v>
      </c>
      <c r="P71" t="s">
        <v>24</v>
      </c>
    </row>
    <row r="72" spans="1:16" x14ac:dyDescent="0.3">
      <c r="A72" t="s">
        <v>259</v>
      </c>
      <c r="B72" s="1">
        <v>2.0406249999999997E-2</v>
      </c>
      <c r="C72" s="1">
        <v>2.0406249999999997E-2</v>
      </c>
      <c r="D72" t="s">
        <v>16</v>
      </c>
      <c r="E72" t="s">
        <v>260</v>
      </c>
      <c r="F72" t="s">
        <v>83</v>
      </c>
      <c r="G72" t="s">
        <v>53</v>
      </c>
      <c r="H72" t="s">
        <v>67</v>
      </c>
      <c r="I72" t="s">
        <v>59</v>
      </c>
      <c r="J72">
        <v>6</v>
      </c>
      <c r="K72">
        <v>8</v>
      </c>
      <c r="L72">
        <v>0</v>
      </c>
      <c r="M72" t="s">
        <v>261</v>
      </c>
      <c r="N72" t="s">
        <v>48</v>
      </c>
      <c r="O72">
        <v>3.2</v>
      </c>
      <c r="P72" t="s">
        <v>4658</v>
      </c>
    </row>
    <row r="73" spans="1:16" x14ac:dyDescent="0.3">
      <c r="A73" t="s">
        <v>262</v>
      </c>
      <c r="B73" s="1">
        <v>2.0406249999999997E-2</v>
      </c>
      <c r="C73" s="1">
        <v>2.0406249999999997E-2</v>
      </c>
      <c r="D73" t="s">
        <v>16</v>
      </c>
      <c r="E73" t="s">
        <v>263</v>
      </c>
      <c r="F73" t="s">
        <v>143</v>
      </c>
      <c r="G73" t="s">
        <v>63</v>
      </c>
      <c r="H73" t="s">
        <v>35</v>
      </c>
      <c r="I73" t="s">
        <v>21</v>
      </c>
      <c r="J73">
        <v>2</v>
      </c>
      <c r="K73">
        <v>31</v>
      </c>
      <c r="L73">
        <v>0</v>
      </c>
      <c r="M73" t="s">
        <v>264</v>
      </c>
      <c r="N73" t="s">
        <v>31</v>
      </c>
      <c r="O73">
        <v>1.7</v>
      </c>
      <c r="P73" t="s">
        <v>32</v>
      </c>
    </row>
    <row r="74" spans="1:16" x14ac:dyDescent="0.3">
      <c r="A74" t="s">
        <v>265</v>
      </c>
      <c r="B74" s="1">
        <v>2.0406249999999997E-2</v>
      </c>
      <c r="C74" s="1">
        <v>2.0406249999999997E-2</v>
      </c>
      <c r="D74" t="s">
        <v>16</v>
      </c>
      <c r="E74" t="s">
        <v>266</v>
      </c>
      <c r="F74" t="s">
        <v>58</v>
      </c>
      <c r="G74" t="s">
        <v>31</v>
      </c>
      <c r="H74" t="s">
        <v>67</v>
      </c>
      <c r="I74" t="s">
        <v>59</v>
      </c>
      <c r="J74">
        <v>8</v>
      </c>
      <c r="K74">
        <v>45</v>
      </c>
      <c r="L74">
        <v>0</v>
      </c>
      <c r="M74" t="s">
        <v>267</v>
      </c>
      <c r="N74" t="s">
        <v>48</v>
      </c>
      <c r="O74">
        <v>2.9</v>
      </c>
      <c r="P74" t="s">
        <v>77</v>
      </c>
    </row>
    <row r="75" spans="1:16" x14ac:dyDescent="0.3">
      <c r="A75" t="s">
        <v>268</v>
      </c>
      <c r="B75" s="1">
        <v>2.0406249999999997E-2</v>
      </c>
      <c r="C75" s="1">
        <v>2.0406249999999997E-2</v>
      </c>
      <c r="D75" t="s">
        <v>16</v>
      </c>
      <c r="E75" t="s">
        <v>269</v>
      </c>
      <c r="F75" t="s">
        <v>18</v>
      </c>
      <c r="G75" t="s">
        <v>53</v>
      </c>
      <c r="H75" t="s">
        <v>67</v>
      </c>
      <c r="I75" t="s">
        <v>59</v>
      </c>
      <c r="J75">
        <v>7</v>
      </c>
      <c r="K75">
        <v>36</v>
      </c>
      <c r="L75">
        <v>0</v>
      </c>
      <c r="M75" t="s">
        <v>270</v>
      </c>
      <c r="N75" t="s">
        <v>23</v>
      </c>
      <c r="O75">
        <v>3.1</v>
      </c>
      <c r="P75" t="s">
        <v>77</v>
      </c>
    </row>
    <row r="76" spans="1:16" x14ac:dyDescent="0.3">
      <c r="A76" t="s">
        <v>271</v>
      </c>
      <c r="B76" s="1">
        <v>2.0406249999999997E-2</v>
      </c>
      <c r="C76">
        <v>0</v>
      </c>
      <c r="D76" t="s">
        <v>146</v>
      </c>
      <c r="E76" t="s">
        <v>272</v>
      </c>
      <c r="F76" t="s">
        <v>121</v>
      </c>
      <c r="G76" t="s">
        <v>45</v>
      </c>
      <c r="H76" t="s">
        <v>67</v>
      </c>
      <c r="I76" t="s">
        <v>59</v>
      </c>
      <c r="J76">
        <v>6</v>
      </c>
      <c r="K76">
        <v>0</v>
      </c>
      <c r="L76">
        <v>2</v>
      </c>
      <c r="M76" t="s">
        <v>273</v>
      </c>
      <c r="N76" t="s">
        <v>37</v>
      </c>
      <c r="O76">
        <v>0</v>
      </c>
      <c r="P76" t="s">
        <v>4658</v>
      </c>
    </row>
    <row r="77" spans="1:16" x14ac:dyDescent="0.3">
      <c r="A77" t="s">
        <v>274</v>
      </c>
      <c r="B77" s="1">
        <v>2.0406249999999997E-2</v>
      </c>
      <c r="C77" s="1">
        <v>2.0406249999999997E-2</v>
      </c>
      <c r="D77" t="s">
        <v>16</v>
      </c>
      <c r="E77" t="s">
        <v>275</v>
      </c>
      <c r="F77" t="s">
        <v>75</v>
      </c>
      <c r="G77" t="s">
        <v>45</v>
      </c>
      <c r="H77" t="s">
        <v>46</v>
      </c>
      <c r="I77" t="s">
        <v>59</v>
      </c>
      <c r="J77">
        <v>4</v>
      </c>
      <c r="K77">
        <v>28</v>
      </c>
      <c r="L77">
        <v>0</v>
      </c>
      <c r="M77" t="s">
        <v>276</v>
      </c>
      <c r="N77" t="s">
        <v>37</v>
      </c>
      <c r="O77">
        <v>1.3</v>
      </c>
      <c r="P77" t="s">
        <v>32</v>
      </c>
    </row>
    <row r="78" spans="1:16" x14ac:dyDescent="0.3">
      <c r="A78" t="s">
        <v>277</v>
      </c>
      <c r="B78" s="1">
        <v>2.0406249999999997E-2</v>
      </c>
      <c r="C78" s="1">
        <v>2.0406249999999997E-2</v>
      </c>
      <c r="D78" t="s">
        <v>16</v>
      </c>
      <c r="E78" t="s">
        <v>278</v>
      </c>
      <c r="F78" t="s">
        <v>75</v>
      </c>
      <c r="G78" t="s">
        <v>45</v>
      </c>
      <c r="H78" t="s">
        <v>20</v>
      </c>
      <c r="I78" t="s">
        <v>59</v>
      </c>
      <c r="J78">
        <v>9</v>
      </c>
      <c r="K78">
        <v>4</v>
      </c>
      <c r="L78">
        <v>0</v>
      </c>
      <c r="M78" t="s">
        <v>279</v>
      </c>
      <c r="N78" t="s">
        <v>31</v>
      </c>
      <c r="O78">
        <v>1.9</v>
      </c>
      <c r="P78" t="s">
        <v>77</v>
      </c>
    </row>
    <row r="79" spans="1:16" x14ac:dyDescent="0.3">
      <c r="A79" t="s">
        <v>280</v>
      </c>
      <c r="B79" s="1">
        <v>2.0406249999999997E-2</v>
      </c>
      <c r="C79" s="1">
        <v>2.0406249999999997E-2</v>
      </c>
      <c r="D79" t="s">
        <v>16</v>
      </c>
      <c r="E79" t="s">
        <v>281</v>
      </c>
      <c r="F79" t="s">
        <v>121</v>
      </c>
      <c r="G79" t="s">
        <v>19</v>
      </c>
      <c r="H79" t="s">
        <v>35</v>
      </c>
      <c r="I79" t="s">
        <v>21</v>
      </c>
      <c r="J79">
        <v>2</v>
      </c>
      <c r="K79">
        <v>23</v>
      </c>
      <c r="L79">
        <v>0</v>
      </c>
      <c r="M79" t="s">
        <v>282</v>
      </c>
      <c r="N79" t="s">
        <v>48</v>
      </c>
      <c r="O79">
        <v>3.7</v>
      </c>
      <c r="P79" t="s">
        <v>4658</v>
      </c>
    </row>
    <row r="80" spans="1:16" x14ac:dyDescent="0.3">
      <c r="A80" t="s">
        <v>283</v>
      </c>
      <c r="B80" s="1">
        <v>2.0406249999999997E-2</v>
      </c>
      <c r="C80" s="1">
        <v>2.0406249999999997E-2</v>
      </c>
      <c r="D80" t="s">
        <v>16</v>
      </c>
      <c r="E80" t="s">
        <v>284</v>
      </c>
      <c r="F80" t="s">
        <v>52</v>
      </c>
      <c r="G80" t="s">
        <v>31</v>
      </c>
      <c r="H80" t="s">
        <v>35</v>
      </c>
      <c r="I80" t="s">
        <v>54</v>
      </c>
      <c r="J80">
        <v>6</v>
      </c>
      <c r="K80">
        <v>14</v>
      </c>
      <c r="L80">
        <v>0</v>
      </c>
      <c r="M80" t="s">
        <v>285</v>
      </c>
      <c r="N80" t="s">
        <v>31</v>
      </c>
      <c r="O80">
        <v>1.8</v>
      </c>
      <c r="P80" t="s">
        <v>77</v>
      </c>
    </row>
    <row r="81" spans="1:16" x14ac:dyDescent="0.3">
      <c r="A81" t="s">
        <v>286</v>
      </c>
      <c r="B81" s="1">
        <v>2.0406249999999997E-2</v>
      </c>
      <c r="C81" s="1">
        <v>2.0406249999999997E-2</v>
      </c>
      <c r="D81" t="s">
        <v>16</v>
      </c>
      <c r="E81" t="s">
        <v>287</v>
      </c>
      <c r="F81" t="s">
        <v>83</v>
      </c>
      <c r="G81" t="s">
        <v>63</v>
      </c>
      <c r="H81" t="s">
        <v>67</v>
      </c>
      <c r="I81" t="s">
        <v>54</v>
      </c>
      <c r="J81">
        <v>4</v>
      </c>
      <c r="K81">
        <v>37</v>
      </c>
      <c r="L81">
        <v>0</v>
      </c>
      <c r="M81" t="s">
        <v>288</v>
      </c>
      <c r="N81" t="s">
        <v>31</v>
      </c>
      <c r="O81">
        <v>3.2</v>
      </c>
      <c r="P81" t="s">
        <v>4658</v>
      </c>
    </row>
    <row r="82" spans="1:16" x14ac:dyDescent="0.3">
      <c r="A82" t="s">
        <v>289</v>
      </c>
      <c r="B82" s="1">
        <v>2.0406249999999997E-2</v>
      </c>
      <c r="C82" s="1">
        <v>2.0406249999999997E-2</v>
      </c>
      <c r="D82" t="s">
        <v>16</v>
      </c>
      <c r="E82" t="s">
        <v>290</v>
      </c>
      <c r="F82" t="s">
        <v>18</v>
      </c>
      <c r="G82" t="s">
        <v>63</v>
      </c>
      <c r="H82" t="s">
        <v>35</v>
      </c>
      <c r="I82" t="s">
        <v>29</v>
      </c>
      <c r="J82">
        <v>7</v>
      </c>
      <c r="K82">
        <v>13</v>
      </c>
      <c r="L82">
        <v>0</v>
      </c>
      <c r="M82" t="s">
        <v>291</v>
      </c>
      <c r="N82" t="s">
        <v>42</v>
      </c>
      <c r="O82">
        <v>1.8</v>
      </c>
      <c r="P82" t="s">
        <v>4658</v>
      </c>
    </row>
    <row r="83" spans="1:16" x14ac:dyDescent="0.3">
      <c r="A83" t="s">
        <v>292</v>
      </c>
      <c r="B83" s="1">
        <v>2.0406249999999997E-2</v>
      </c>
      <c r="C83" s="1">
        <v>2.0406249999999997E-2</v>
      </c>
      <c r="D83" t="s">
        <v>16</v>
      </c>
      <c r="E83" t="s">
        <v>293</v>
      </c>
      <c r="F83" t="s">
        <v>58</v>
      </c>
      <c r="G83" t="s">
        <v>63</v>
      </c>
      <c r="H83" t="s">
        <v>67</v>
      </c>
      <c r="I83" t="s">
        <v>54</v>
      </c>
      <c r="J83">
        <v>2</v>
      </c>
      <c r="K83">
        <v>27</v>
      </c>
      <c r="L83">
        <v>0</v>
      </c>
      <c r="M83" t="s">
        <v>294</v>
      </c>
      <c r="N83" t="s">
        <v>48</v>
      </c>
      <c r="O83">
        <v>3.9</v>
      </c>
      <c r="P83" t="s">
        <v>49</v>
      </c>
    </row>
    <row r="84" spans="1:16" x14ac:dyDescent="0.3">
      <c r="A84" t="s">
        <v>295</v>
      </c>
      <c r="B84" s="1">
        <v>2.0406249999999997E-2</v>
      </c>
      <c r="C84" s="1">
        <v>2.0406249999999997E-2</v>
      </c>
      <c r="D84" t="s">
        <v>16</v>
      </c>
      <c r="E84" t="s">
        <v>296</v>
      </c>
      <c r="F84" t="s">
        <v>143</v>
      </c>
      <c r="G84" t="s">
        <v>63</v>
      </c>
      <c r="H84" t="s">
        <v>67</v>
      </c>
      <c r="I84" t="s">
        <v>40</v>
      </c>
      <c r="J84">
        <v>12</v>
      </c>
      <c r="K84">
        <v>6</v>
      </c>
      <c r="L84">
        <v>0</v>
      </c>
      <c r="M84" t="s">
        <v>297</v>
      </c>
      <c r="N84" t="s">
        <v>31</v>
      </c>
      <c r="O84">
        <v>3.9</v>
      </c>
      <c r="P84" t="s">
        <v>32</v>
      </c>
    </row>
    <row r="85" spans="1:16" x14ac:dyDescent="0.3">
      <c r="A85" t="s">
        <v>298</v>
      </c>
      <c r="B85" s="1">
        <v>2.0406249999999997E-2</v>
      </c>
      <c r="C85" s="1">
        <v>2.0406249999999997E-2</v>
      </c>
      <c r="D85" t="s">
        <v>16</v>
      </c>
      <c r="E85" t="s">
        <v>299</v>
      </c>
      <c r="F85" t="s">
        <v>83</v>
      </c>
      <c r="G85" t="s">
        <v>53</v>
      </c>
      <c r="H85" t="s">
        <v>67</v>
      </c>
      <c r="I85" t="s">
        <v>59</v>
      </c>
      <c r="J85">
        <v>6</v>
      </c>
      <c r="K85">
        <v>13</v>
      </c>
      <c r="L85">
        <v>0</v>
      </c>
      <c r="M85" t="s">
        <v>300</v>
      </c>
      <c r="N85" t="s">
        <v>48</v>
      </c>
      <c r="O85">
        <v>5</v>
      </c>
      <c r="P85" t="s">
        <v>24</v>
      </c>
    </row>
    <row r="86" spans="1:16" x14ac:dyDescent="0.3">
      <c r="A86" t="s">
        <v>301</v>
      </c>
      <c r="B86" s="1">
        <v>2.0406249999999997E-2</v>
      </c>
      <c r="C86">
        <v>0</v>
      </c>
      <c r="D86" t="s">
        <v>110</v>
      </c>
      <c r="E86" t="s">
        <v>302</v>
      </c>
      <c r="F86" t="s">
        <v>75</v>
      </c>
      <c r="G86" t="s">
        <v>63</v>
      </c>
      <c r="H86" t="s">
        <v>35</v>
      </c>
      <c r="I86" t="s">
        <v>40</v>
      </c>
      <c r="J86">
        <v>7</v>
      </c>
      <c r="K86">
        <v>0</v>
      </c>
      <c r="L86">
        <v>0</v>
      </c>
      <c r="M86" t="s">
        <v>303</v>
      </c>
      <c r="N86" t="s">
        <v>42</v>
      </c>
      <c r="O86">
        <v>0</v>
      </c>
      <c r="P86" t="s">
        <v>49</v>
      </c>
    </row>
    <row r="87" spans="1:16" x14ac:dyDescent="0.3">
      <c r="A87" t="s">
        <v>304</v>
      </c>
      <c r="B87" s="1">
        <v>2.0406249999999997E-2</v>
      </c>
      <c r="C87" s="1">
        <v>2.0406249999999997E-2</v>
      </c>
      <c r="D87" t="s">
        <v>16</v>
      </c>
      <c r="E87" t="s">
        <v>305</v>
      </c>
      <c r="F87" t="s">
        <v>83</v>
      </c>
      <c r="G87" t="s">
        <v>45</v>
      </c>
      <c r="H87" t="s">
        <v>46</v>
      </c>
      <c r="I87" t="s">
        <v>29</v>
      </c>
      <c r="J87">
        <v>11</v>
      </c>
      <c r="K87">
        <v>3</v>
      </c>
      <c r="L87">
        <v>0</v>
      </c>
      <c r="M87" t="s">
        <v>306</v>
      </c>
      <c r="N87" t="s">
        <v>37</v>
      </c>
      <c r="O87">
        <v>4.0999999999999996</v>
      </c>
      <c r="P87" t="s">
        <v>32</v>
      </c>
    </row>
    <row r="88" spans="1:16" x14ac:dyDescent="0.3">
      <c r="A88" t="s">
        <v>307</v>
      </c>
      <c r="B88" s="1">
        <v>2.0406249999999997E-2</v>
      </c>
      <c r="C88" s="1">
        <v>2.0406249999999997E-2</v>
      </c>
      <c r="D88" t="s">
        <v>16</v>
      </c>
      <c r="E88" t="s">
        <v>308</v>
      </c>
      <c r="F88" t="s">
        <v>27</v>
      </c>
      <c r="G88" t="s">
        <v>31</v>
      </c>
      <c r="H88" t="s">
        <v>67</v>
      </c>
      <c r="I88" t="s">
        <v>29</v>
      </c>
      <c r="J88">
        <v>2</v>
      </c>
      <c r="K88">
        <v>45</v>
      </c>
      <c r="L88">
        <v>0</v>
      </c>
      <c r="M88" t="s">
        <v>309</v>
      </c>
      <c r="N88" t="s">
        <v>23</v>
      </c>
      <c r="O88">
        <v>4.4000000000000004</v>
      </c>
      <c r="P88" t="s">
        <v>32</v>
      </c>
    </row>
    <row r="89" spans="1:16" x14ac:dyDescent="0.3">
      <c r="A89" t="s">
        <v>310</v>
      </c>
      <c r="B89" s="1">
        <v>2.0406249999999997E-2</v>
      </c>
      <c r="C89" s="1">
        <v>2.0406249999999997E-2</v>
      </c>
      <c r="D89" t="s">
        <v>16</v>
      </c>
      <c r="E89" t="s">
        <v>311</v>
      </c>
      <c r="F89" t="s">
        <v>121</v>
      </c>
      <c r="G89" t="s">
        <v>28</v>
      </c>
      <c r="H89" t="s">
        <v>20</v>
      </c>
      <c r="I89" t="s">
        <v>40</v>
      </c>
      <c r="J89">
        <v>11</v>
      </c>
      <c r="K89">
        <v>2</v>
      </c>
      <c r="L89">
        <v>0</v>
      </c>
      <c r="M89" t="s">
        <v>312</v>
      </c>
      <c r="N89" t="s">
        <v>37</v>
      </c>
      <c r="O89">
        <v>3</v>
      </c>
      <c r="P89" t="s">
        <v>24</v>
      </c>
    </row>
    <row r="90" spans="1:16" x14ac:dyDescent="0.3">
      <c r="A90" t="s">
        <v>313</v>
      </c>
      <c r="B90" s="1">
        <v>2.0406249999999997E-2</v>
      </c>
      <c r="C90" s="1">
        <v>2.0406249999999997E-2</v>
      </c>
      <c r="D90" t="s">
        <v>16</v>
      </c>
      <c r="E90" t="s">
        <v>314</v>
      </c>
      <c r="F90" t="s">
        <v>52</v>
      </c>
      <c r="G90" t="s">
        <v>31</v>
      </c>
      <c r="H90" t="s">
        <v>67</v>
      </c>
      <c r="I90" t="s">
        <v>59</v>
      </c>
      <c r="J90">
        <v>4</v>
      </c>
      <c r="K90">
        <v>37</v>
      </c>
      <c r="L90">
        <v>0</v>
      </c>
      <c r="M90" t="s">
        <v>315</v>
      </c>
      <c r="N90" t="s">
        <v>42</v>
      </c>
      <c r="O90">
        <v>2.1</v>
      </c>
      <c r="P90" t="s">
        <v>32</v>
      </c>
    </row>
    <row r="91" spans="1:16" x14ac:dyDescent="0.3">
      <c r="A91" t="s">
        <v>316</v>
      </c>
      <c r="B91" s="1">
        <v>2.0406249999999997E-2</v>
      </c>
      <c r="C91" s="1">
        <v>2.0406249999999997E-2</v>
      </c>
      <c r="D91" t="s">
        <v>16</v>
      </c>
      <c r="E91" t="s">
        <v>317</v>
      </c>
      <c r="F91" t="s">
        <v>18</v>
      </c>
      <c r="G91" t="s">
        <v>28</v>
      </c>
      <c r="H91" t="s">
        <v>67</v>
      </c>
      <c r="I91" t="s">
        <v>40</v>
      </c>
      <c r="J91">
        <v>12</v>
      </c>
      <c r="K91">
        <v>17</v>
      </c>
      <c r="L91">
        <v>0</v>
      </c>
      <c r="M91" t="s">
        <v>318</v>
      </c>
      <c r="N91" t="s">
        <v>31</v>
      </c>
      <c r="O91">
        <v>4.0999999999999996</v>
      </c>
      <c r="P91" t="s">
        <v>77</v>
      </c>
    </row>
    <row r="92" spans="1:16" x14ac:dyDescent="0.3">
      <c r="A92" t="s">
        <v>319</v>
      </c>
      <c r="B92" s="1">
        <v>2.0406249999999997E-2</v>
      </c>
      <c r="C92" s="1">
        <v>2.0406249999999997E-2</v>
      </c>
      <c r="D92" t="s">
        <v>16</v>
      </c>
      <c r="E92" t="s">
        <v>320</v>
      </c>
      <c r="F92" t="s">
        <v>121</v>
      </c>
      <c r="G92" t="s">
        <v>53</v>
      </c>
      <c r="H92" t="s">
        <v>20</v>
      </c>
      <c r="I92" t="s">
        <v>54</v>
      </c>
      <c r="J92">
        <v>4</v>
      </c>
      <c r="K92">
        <v>40</v>
      </c>
      <c r="L92">
        <v>0</v>
      </c>
      <c r="M92" t="s">
        <v>321</v>
      </c>
      <c r="N92" t="s">
        <v>23</v>
      </c>
      <c r="O92">
        <v>4.9000000000000004</v>
      </c>
      <c r="P92" t="s">
        <v>49</v>
      </c>
    </row>
    <row r="93" spans="1:16" x14ac:dyDescent="0.3">
      <c r="A93" t="s">
        <v>322</v>
      </c>
      <c r="B93" s="1">
        <v>2.0406249999999997E-2</v>
      </c>
      <c r="C93" s="1">
        <v>2.0406249999999997E-2</v>
      </c>
      <c r="D93" t="s">
        <v>16</v>
      </c>
      <c r="E93" t="s">
        <v>323</v>
      </c>
      <c r="F93" t="s">
        <v>58</v>
      </c>
      <c r="G93" t="s">
        <v>63</v>
      </c>
      <c r="H93" t="s">
        <v>67</v>
      </c>
      <c r="I93" t="s">
        <v>29</v>
      </c>
      <c r="J93">
        <v>8</v>
      </c>
      <c r="K93">
        <v>7</v>
      </c>
      <c r="L93">
        <v>0</v>
      </c>
      <c r="M93" t="s">
        <v>324</v>
      </c>
      <c r="N93" t="s">
        <v>23</v>
      </c>
      <c r="O93">
        <v>1.2</v>
      </c>
      <c r="P93" t="s">
        <v>32</v>
      </c>
    </row>
    <row r="94" spans="1:16" x14ac:dyDescent="0.3">
      <c r="A94" t="s">
        <v>325</v>
      </c>
      <c r="B94" s="1">
        <v>2.0406249999999997E-2</v>
      </c>
      <c r="C94" s="1">
        <v>2.0406249999999997E-2</v>
      </c>
      <c r="D94" t="s">
        <v>16</v>
      </c>
      <c r="E94" t="s">
        <v>326</v>
      </c>
      <c r="F94" t="s">
        <v>143</v>
      </c>
      <c r="G94" t="s">
        <v>31</v>
      </c>
      <c r="H94" t="s">
        <v>67</v>
      </c>
      <c r="I94" t="s">
        <v>59</v>
      </c>
      <c r="J94">
        <v>6</v>
      </c>
      <c r="K94">
        <v>40</v>
      </c>
      <c r="L94">
        <v>0</v>
      </c>
      <c r="M94" t="s">
        <v>327</v>
      </c>
      <c r="N94" t="s">
        <v>37</v>
      </c>
      <c r="O94">
        <v>2.2000000000000002</v>
      </c>
      <c r="P94" t="s">
        <v>77</v>
      </c>
    </row>
    <row r="95" spans="1:16" x14ac:dyDescent="0.3">
      <c r="A95" t="s">
        <v>328</v>
      </c>
      <c r="B95" s="1">
        <v>2.0406249999999997E-2</v>
      </c>
      <c r="C95" s="1">
        <v>2.0406249999999997E-2</v>
      </c>
      <c r="D95" t="s">
        <v>16</v>
      </c>
      <c r="E95" t="s">
        <v>329</v>
      </c>
      <c r="F95" t="s">
        <v>58</v>
      </c>
      <c r="G95" t="s">
        <v>45</v>
      </c>
      <c r="H95" t="s">
        <v>67</v>
      </c>
      <c r="I95" t="s">
        <v>54</v>
      </c>
      <c r="J95">
        <v>5</v>
      </c>
      <c r="K95">
        <v>44</v>
      </c>
      <c r="L95">
        <v>0</v>
      </c>
      <c r="M95" t="s">
        <v>330</v>
      </c>
      <c r="N95" t="s">
        <v>48</v>
      </c>
      <c r="O95">
        <v>1.5</v>
      </c>
      <c r="P95" t="s">
        <v>77</v>
      </c>
    </row>
    <row r="96" spans="1:16" x14ac:dyDescent="0.3">
      <c r="A96" t="s">
        <v>331</v>
      </c>
      <c r="B96" s="1">
        <v>2.0406249999999997E-2</v>
      </c>
      <c r="C96" s="1">
        <v>2.0406249999999997E-2</v>
      </c>
      <c r="D96" t="s">
        <v>16</v>
      </c>
      <c r="E96" t="s">
        <v>332</v>
      </c>
      <c r="F96" t="s">
        <v>52</v>
      </c>
      <c r="G96" t="s">
        <v>45</v>
      </c>
      <c r="H96" t="s">
        <v>35</v>
      </c>
      <c r="I96" t="s">
        <v>21</v>
      </c>
      <c r="J96">
        <v>8</v>
      </c>
      <c r="K96">
        <v>46</v>
      </c>
      <c r="L96">
        <v>0</v>
      </c>
      <c r="M96" t="s">
        <v>333</v>
      </c>
      <c r="N96" t="s">
        <v>37</v>
      </c>
      <c r="O96">
        <v>3.6</v>
      </c>
      <c r="P96" t="s">
        <v>49</v>
      </c>
    </row>
    <row r="97" spans="1:16" x14ac:dyDescent="0.3">
      <c r="A97" t="s">
        <v>334</v>
      </c>
      <c r="B97" s="1">
        <v>2.0406249999999997E-2</v>
      </c>
      <c r="C97" s="1">
        <v>2.0406249999999997E-2</v>
      </c>
      <c r="D97" t="s">
        <v>16</v>
      </c>
      <c r="E97" t="s">
        <v>335</v>
      </c>
      <c r="F97" t="s">
        <v>121</v>
      </c>
      <c r="G97" t="s">
        <v>31</v>
      </c>
      <c r="H97" t="s">
        <v>20</v>
      </c>
      <c r="I97" t="s">
        <v>40</v>
      </c>
      <c r="J97">
        <v>5</v>
      </c>
      <c r="K97">
        <v>2</v>
      </c>
      <c r="L97">
        <v>0</v>
      </c>
      <c r="M97" t="s">
        <v>30</v>
      </c>
      <c r="N97" t="s">
        <v>23</v>
      </c>
      <c r="O97">
        <v>4.4000000000000004</v>
      </c>
      <c r="P97" t="s">
        <v>77</v>
      </c>
    </row>
    <row r="98" spans="1:16" x14ac:dyDescent="0.3">
      <c r="A98" t="s">
        <v>336</v>
      </c>
      <c r="B98" s="1">
        <v>2.0406249999999997E-2</v>
      </c>
      <c r="C98" s="1">
        <v>2.0406249999999997E-2</v>
      </c>
      <c r="D98" t="s">
        <v>16</v>
      </c>
      <c r="E98" t="s">
        <v>337</v>
      </c>
      <c r="F98" t="s">
        <v>121</v>
      </c>
      <c r="G98" t="s">
        <v>53</v>
      </c>
      <c r="H98" t="s">
        <v>35</v>
      </c>
      <c r="I98" t="s">
        <v>29</v>
      </c>
      <c r="J98">
        <v>3</v>
      </c>
      <c r="K98">
        <v>16</v>
      </c>
      <c r="L98">
        <v>0</v>
      </c>
      <c r="M98" t="s">
        <v>338</v>
      </c>
      <c r="N98" t="s">
        <v>37</v>
      </c>
      <c r="O98">
        <v>4</v>
      </c>
      <c r="P98" t="s">
        <v>77</v>
      </c>
    </row>
    <row r="99" spans="1:16" x14ac:dyDescent="0.3">
      <c r="A99" t="s">
        <v>339</v>
      </c>
      <c r="B99" s="1">
        <v>2.0406249999999997E-2</v>
      </c>
      <c r="C99" s="1">
        <v>2.0406249999999997E-2</v>
      </c>
      <c r="D99" t="s">
        <v>16</v>
      </c>
      <c r="E99" t="s">
        <v>340</v>
      </c>
      <c r="F99" t="s">
        <v>58</v>
      </c>
      <c r="G99" t="s">
        <v>63</v>
      </c>
      <c r="H99" t="s">
        <v>67</v>
      </c>
      <c r="I99" t="s">
        <v>54</v>
      </c>
      <c r="J99">
        <v>11</v>
      </c>
      <c r="K99">
        <v>24</v>
      </c>
      <c r="L99">
        <v>0</v>
      </c>
      <c r="M99" t="s">
        <v>341</v>
      </c>
      <c r="N99" t="s">
        <v>31</v>
      </c>
      <c r="O99">
        <v>4.3</v>
      </c>
      <c r="P99" t="s">
        <v>24</v>
      </c>
    </row>
    <row r="100" spans="1:16" x14ac:dyDescent="0.3">
      <c r="A100" t="s">
        <v>342</v>
      </c>
      <c r="B100" s="1">
        <v>2.0406249999999997E-2</v>
      </c>
      <c r="C100">
        <v>0</v>
      </c>
      <c r="D100" t="s">
        <v>110</v>
      </c>
      <c r="E100" t="s">
        <v>343</v>
      </c>
      <c r="F100" t="s">
        <v>18</v>
      </c>
      <c r="G100" t="s">
        <v>19</v>
      </c>
      <c r="H100" t="s">
        <v>67</v>
      </c>
      <c r="I100" t="s">
        <v>54</v>
      </c>
      <c r="J100">
        <v>2</v>
      </c>
      <c r="K100">
        <v>0</v>
      </c>
      <c r="L100">
        <v>0</v>
      </c>
      <c r="M100" t="s">
        <v>344</v>
      </c>
      <c r="N100" t="s">
        <v>31</v>
      </c>
      <c r="O100">
        <v>0</v>
      </c>
      <c r="P100" t="s">
        <v>49</v>
      </c>
    </row>
    <row r="101" spans="1:16" x14ac:dyDescent="0.3">
      <c r="A101" t="s">
        <v>345</v>
      </c>
      <c r="B101" s="1">
        <v>2.0406249999999997E-2</v>
      </c>
      <c r="C101" s="1">
        <v>2.0406249999999997E-2</v>
      </c>
      <c r="D101" t="s">
        <v>16</v>
      </c>
      <c r="E101" t="s">
        <v>346</v>
      </c>
      <c r="F101" t="s">
        <v>121</v>
      </c>
      <c r="G101" t="s">
        <v>45</v>
      </c>
      <c r="H101" t="s">
        <v>20</v>
      </c>
      <c r="I101" t="s">
        <v>40</v>
      </c>
      <c r="J101">
        <v>3</v>
      </c>
      <c r="K101">
        <v>3</v>
      </c>
      <c r="L101">
        <v>0</v>
      </c>
      <c r="M101" t="s">
        <v>347</v>
      </c>
      <c r="N101" t="s">
        <v>37</v>
      </c>
      <c r="O101">
        <v>4.4000000000000004</v>
      </c>
      <c r="P101" t="s">
        <v>49</v>
      </c>
    </row>
    <row r="102" spans="1:16" x14ac:dyDescent="0.3">
      <c r="A102" t="s">
        <v>348</v>
      </c>
      <c r="B102" s="1">
        <v>2.0406249999999997E-2</v>
      </c>
      <c r="C102" s="1">
        <v>2.0406249999999997E-2</v>
      </c>
      <c r="D102" t="s">
        <v>16</v>
      </c>
      <c r="E102" t="s">
        <v>349</v>
      </c>
      <c r="F102" t="s">
        <v>75</v>
      </c>
      <c r="G102" t="s">
        <v>28</v>
      </c>
      <c r="H102" t="s">
        <v>35</v>
      </c>
      <c r="I102" t="s">
        <v>21</v>
      </c>
      <c r="J102">
        <v>12</v>
      </c>
      <c r="K102">
        <v>42</v>
      </c>
      <c r="L102">
        <v>0</v>
      </c>
      <c r="M102" t="s">
        <v>350</v>
      </c>
      <c r="N102" t="s">
        <v>48</v>
      </c>
      <c r="O102">
        <v>1.9</v>
      </c>
      <c r="P102" t="s">
        <v>49</v>
      </c>
    </row>
    <row r="103" spans="1:16" x14ac:dyDescent="0.3">
      <c r="A103" t="s">
        <v>351</v>
      </c>
      <c r="B103" s="1">
        <v>2.0406249999999997E-2</v>
      </c>
      <c r="C103">
        <v>0</v>
      </c>
      <c r="D103" t="s">
        <v>146</v>
      </c>
      <c r="E103" t="s">
        <v>352</v>
      </c>
      <c r="F103" t="s">
        <v>58</v>
      </c>
      <c r="G103" t="s">
        <v>28</v>
      </c>
      <c r="H103" t="s">
        <v>20</v>
      </c>
      <c r="I103" t="s">
        <v>21</v>
      </c>
      <c r="J103">
        <v>5</v>
      </c>
      <c r="K103">
        <v>0</v>
      </c>
      <c r="L103">
        <v>1</v>
      </c>
      <c r="M103" t="s">
        <v>353</v>
      </c>
      <c r="N103" t="s">
        <v>37</v>
      </c>
      <c r="O103">
        <v>0</v>
      </c>
      <c r="P103" t="s">
        <v>32</v>
      </c>
    </row>
    <row r="104" spans="1:16" x14ac:dyDescent="0.3">
      <c r="A104" t="s">
        <v>354</v>
      </c>
      <c r="B104" s="1">
        <v>2.0406249999999997E-2</v>
      </c>
      <c r="C104" s="1">
        <v>2.0406249999999997E-2</v>
      </c>
      <c r="D104" t="s">
        <v>16</v>
      </c>
      <c r="E104" t="s">
        <v>355</v>
      </c>
      <c r="F104" t="s">
        <v>58</v>
      </c>
      <c r="G104" t="s">
        <v>19</v>
      </c>
      <c r="H104" t="s">
        <v>46</v>
      </c>
      <c r="I104" t="s">
        <v>54</v>
      </c>
      <c r="J104">
        <v>3</v>
      </c>
      <c r="K104">
        <v>27</v>
      </c>
      <c r="L104">
        <v>0</v>
      </c>
      <c r="M104" t="s">
        <v>356</v>
      </c>
      <c r="N104" t="s">
        <v>42</v>
      </c>
      <c r="O104">
        <v>2.2000000000000002</v>
      </c>
      <c r="P104" t="s">
        <v>32</v>
      </c>
    </row>
    <row r="105" spans="1:16" x14ac:dyDescent="0.3">
      <c r="A105" t="s">
        <v>357</v>
      </c>
      <c r="B105" s="1">
        <v>2.0406249999999997E-2</v>
      </c>
      <c r="C105" s="1">
        <v>2.0406249999999997E-2</v>
      </c>
      <c r="D105" t="s">
        <v>16</v>
      </c>
      <c r="E105" t="s">
        <v>358</v>
      </c>
      <c r="F105" t="s">
        <v>18</v>
      </c>
      <c r="G105" t="s">
        <v>63</v>
      </c>
      <c r="H105" t="s">
        <v>46</v>
      </c>
      <c r="I105" t="s">
        <v>54</v>
      </c>
      <c r="J105">
        <v>2</v>
      </c>
      <c r="K105">
        <v>7</v>
      </c>
      <c r="L105">
        <v>0</v>
      </c>
      <c r="M105" t="s">
        <v>359</v>
      </c>
      <c r="N105" t="s">
        <v>48</v>
      </c>
      <c r="O105">
        <v>2.1</v>
      </c>
      <c r="P105" t="s">
        <v>32</v>
      </c>
    </row>
    <row r="106" spans="1:16" x14ac:dyDescent="0.3">
      <c r="A106" t="s">
        <v>360</v>
      </c>
      <c r="B106" s="1">
        <v>2.0406249999999997E-2</v>
      </c>
      <c r="C106" s="1">
        <v>2.0406249999999997E-2</v>
      </c>
      <c r="D106" t="s">
        <v>16</v>
      </c>
      <c r="E106" t="s">
        <v>361</v>
      </c>
      <c r="F106" t="s">
        <v>83</v>
      </c>
      <c r="G106" t="s">
        <v>53</v>
      </c>
      <c r="H106" t="s">
        <v>20</v>
      </c>
      <c r="I106" t="s">
        <v>21</v>
      </c>
      <c r="J106">
        <v>11</v>
      </c>
      <c r="K106">
        <v>48</v>
      </c>
      <c r="L106">
        <v>0</v>
      </c>
      <c r="M106" t="s">
        <v>362</v>
      </c>
      <c r="N106" t="s">
        <v>48</v>
      </c>
      <c r="O106">
        <v>2.9</v>
      </c>
      <c r="P106" t="s">
        <v>77</v>
      </c>
    </row>
    <row r="107" spans="1:16" x14ac:dyDescent="0.3">
      <c r="A107" t="s">
        <v>363</v>
      </c>
      <c r="B107" s="1">
        <v>2.0406249999999997E-2</v>
      </c>
      <c r="C107" s="1">
        <v>2.0406249999999997E-2</v>
      </c>
      <c r="D107" t="s">
        <v>16</v>
      </c>
      <c r="E107" t="s">
        <v>364</v>
      </c>
      <c r="F107" t="s">
        <v>27</v>
      </c>
      <c r="G107" t="s">
        <v>28</v>
      </c>
      <c r="H107" t="s">
        <v>35</v>
      </c>
      <c r="I107" t="s">
        <v>21</v>
      </c>
      <c r="J107">
        <v>5</v>
      </c>
      <c r="K107">
        <v>21</v>
      </c>
      <c r="L107">
        <v>0</v>
      </c>
      <c r="M107" t="s">
        <v>365</v>
      </c>
      <c r="N107" t="s">
        <v>23</v>
      </c>
      <c r="O107">
        <v>2.9</v>
      </c>
      <c r="P107" t="s">
        <v>32</v>
      </c>
    </row>
    <row r="108" spans="1:16" x14ac:dyDescent="0.3">
      <c r="A108" t="s">
        <v>366</v>
      </c>
      <c r="B108" s="1">
        <v>2.0406249999999997E-2</v>
      </c>
      <c r="C108" s="1">
        <v>2.0406249999999997E-2</v>
      </c>
      <c r="D108" t="s">
        <v>16</v>
      </c>
      <c r="E108" t="s">
        <v>367</v>
      </c>
      <c r="F108" t="s">
        <v>83</v>
      </c>
      <c r="G108" t="s">
        <v>31</v>
      </c>
      <c r="H108" t="s">
        <v>67</v>
      </c>
      <c r="I108" t="s">
        <v>59</v>
      </c>
      <c r="J108">
        <v>7</v>
      </c>
      <c r="K108">
        <v>27</v>
      </c>
      <c r="L108">
        <v>0</v>
      </c>
      <c r="M108" t="s">
        <v>368</v>
      </c>
      <c r="N108" t="s">
        <v>48</v>
      </c>
      <c r="O108">
        <v>3.8</v>
      </c>
      <c r="P108" t="s">
        <v>49</v>
      </c>
    </row>
    <row r="109" spans="1:16" x14ac:dyDescent="0.3">
      <c r="A109" t="s">
        <v>369</v>
      </c>
      <c r="B109" s="1">
        <v>2.0406249999999997E-2</v>
      </c>
      <c r="C109" s="1">
        <v>2.0406249999999997E-2</v>
      </c>
      <c r="D109" t="s">
        <v>16</v>
      </c>
      <c r="E109" t="s">
        <v>370</v>
      </c>
      <c r="F109" t="s">
        <v>27</v>
      </c>
      <c r="G109" t="s">
        <v>53</v>
      </c>
      <c r="H109" t="s">
        <v>20</v>
      </c>
      <c r="I109" t="s">
        <v>54</v>
      </c>
      <c r="J109">
        <v>8</v>
      </c>
      <c r="K109">
        <v>23</v>
      </c>
      <c r="L109">
        <v>0</v>
      </c>
      <c r="M109" t="s">
        <v>371</v>
      </c>
      <c r="N109" t="s">
        <v>42</v>
      </c>
      <c r="O109">
        <v>4.5</v>
      </c>
      <c r="P109" t="s">
        <v>49</v>
      </c>
    </row>
    <row r="110" spans="1:16" x14ac:dyDescent="0.3">
      <c r="A110" t="s">
        <v>372</v>
      </c>
      <c r="B110" s="1">
        <v>2.0406249999999997E-2</v>
      </c>
      <c r="C110" s="1">
        <v>2.0406249999999997E-2</v>
      </c>
      <c r="D110" t="s">
        <v>16</v>
      </c>
      <c r="E110" t="s">
        <v>57</v>
      </c>
      <c r="F110" t="s">
        <v>83</v>
      </c>
      <c r="G110" t="s">
        <v>31</v>
      </c>
      <c r="H110" t="s">
        <v>20</v>
      </c>
      <c r="I110" t="s">
        <v>21</v>
      </c>
      <c r="J110">
        <v>10</v>
      </c>
      <c r="K110">
        <v>18</v>
      </c>
      <c r="L110">
        <v>0</v>
      </c>
      <c r="M110" t="s">
        <v>373</v>
      </c>
      <c r="N110" t="s">
        <v>42</v>
      </c>
      <c r="O110">
        <v>1.2</v>
      </c>
      <c r="P110" t="s">
        <v>32</v>
      </c>
    </row>
    <row r="111" spans="1:16" x14ac:dyDescent="0.3">
      <c r="A111" t="s">
        <v>374</v>
      </c>
      <c r="B111" s="1">
        <v>2.0406249999999997E-2</v>
      </c>
      <c r="C111" s="1">
        <v>2.0406249999999997E-2</v>
      </c>
      <c r="D111" t="s">
        <v>16</v>
      </c>
      <c r="E111" t="s">
        <v>349</v>
      </c>
      <c r="F111" t="s">
        <v>143</v>
      </c>
      <c r="G111" t="s">
        <v>63</v>
      </c>
      <c r="H111" t="s">
        <v>20</v>
      </c>
      <c r="I111" t="s">
        <v>21</v>
      </c>
      <c r="J111">
        <v>5</v>
      </c>
      <c r="K111">
        <v>8</v>
      </c>
      <c r="L111">
        <v>0</v>
      </c>
      <c r="M111" t="s">
        <v>375</v>
      </c>
      <c r="N111" t="s">
        <v>37</v>
      </c>
      <c r="O111">
        <v>2.5</v>
      </c>
      <c r="P111" t="s">
        <v>49</v>
      </c>
    </row>
    <row r="112" spans="1:16" x14ac:dyDescent="0.3">
      <c r="A112" t="s">
        <v>376</v>
      </c>
      <c r="B112" s="1">
        <v>2.0406249999999997E-2</v>
      </c>
      <c r="C112" s="1">
        <v>2.0406249999999997E-2</v>
      </c>
      <c r="D112" t="s">
        <v>16</v>
      </c>
      <c r="E112" t="s">
        <v>377</v>
      </c>
      <c r="F112" t="s">
        <v>121</v>
      </c>
      <c r="G112" t="s">
        <v>63</v>
      </c>
      <c r="H112" t="s">
        <v>67</v>
      </c>
      <c r="I112" t="s">
        <v>54</v>
      </c>
      <c r="J112">
        <v>5</v>
      </c>
      <c r="K112">
        <v>10</v>
      </c>
      <c r="L112">
        <v>0</v>
      </c>
      <c r="M112" t="s">
        <v>378</v>
      </c>
      <c r="N112" t="s">
        <v>31</v>
      </c>
      <c r="O112">
        <v>3.1</v>
      </c>
      <c r="P112" t="s">
        <v>49</v>
      </c>
    </row>
    <row r="113" spans="1:16" x14ac:dyDescent="0.3">
      <c r="A113" t="s">
        <v>379</v>
      </c>
      <c r="B113" s="1">
        <v>2.0406249999999997E-2</v>
      </c>
      <c r="C113">
        <v>0</v>
      </c>
      <c r="D113" t="s">
        <v>146</v>
      </c>
      <c r="E113" t="s">
        <v>380</v>
      </c>
      <c r="F113" t="s">
        <v>121</v>
      </c>
      <c r="G113" t="s">
        <v>28</v>
      </c>
      <c r="H113" t="s">
        <v>35</v>
      </c>
      <c r="I113" t="s">
        <v>59</v>
      </c>
      <c r="J113">
        <v>9</v>
      </c>
      <c r="K113">
        <v>0</v>
      </c>
      <c r="L113">
        <v>2</v>
      </c>
      <c r="M113" t="s">
        <v>381</v>
      </c>
      <c r="N113" t="s">
        <v>31</v>
      </c>
      <c r="O113">
        <v>0</v>
      </c>
      <c r="P113" t="s">
        <v>4658</v>
      </c>
    </row>
    <row r="114" spans="1:16" x14ac:dyDescent="0.3">
      <c r="A114" t="s">
        <v>382</v>
      </c>
      <c r="B114" s="1">
        <v>2.0406249999999997E-2</v>
      </c>
      <c r="C114">
        <v>0</v>
      </c>
      <c r="D114" t="s">
        <v>110</v>
      </c>
      <c r="E114" t="s">
        <v>383</v>
      </c>
      <c r="F114" t="s">
        <v>143</v>
      </c>
      <c r="G114" t="s">
        <v>31</v>
      </c>
      <c r="H114" t="s">
        <v>46</v>
      </c>
      <c r="I114" t="s">
        <v>21</v>
      </c>
      <c r="J114">
        <v>10</v>
      </c>
      <c r="K114">
        <v>0</v>
      </c>
      <c r="L114">
        <v>0</v>
      </c>
      <c r="M114" t="s">
        <v>384</v>
      </c>
      <c r="N114" t="s">
        <v>37</v>
      </c>
      <c r="O114">
        <v>0</v>
      </c>
      <c r="P114" t="s">
        <v>49</v>
      </c>
    </row>
    <row r="115" spans="1:16" x14ac:dyDescent="0.3">
      <c r="A115" t="s">
        <v>385</v>
      </c>
      <c r="B115" s="1">
        <v>2.0406249999999997E-2</v>
      </c>
      <c r="C115">
        <v>0</v>
      </c>
      <c r="D115" t="s">
        <v>146</v>
      </c>
      <c r="E115" t="s">
        <v>386</v>
      </c>
      <c r="F115" t="s">
        <v>121</v>
      </c>
      <c r="G115" t="s">
        <v>31</v>
      </c>
      <c r="H115" t="s">
        <v>67</v>
      </c>
      <c r="I115" t="s">
        <v>21</v>
      </c>
      <c r="J115">
        <v>11</v>
      </c>
      <c r="K115">
        <v>0</v>
      </c>
      <c r="L115">
        <v>1</v>
      </c>
      <c r="M115" t="s">
        <v>255</v>
      </c>
      <c r="N115" t="s">
        <v>31</v>
      </c>
      <c r="O115">
        <v>0</v>
      </c>
      <c r="P115" t="s">
        <v>77</v>
      </c>
    </row>
    <row r="116" spans="1:16" x14ac:dyDescent="0.3">
      <c r="A116" t="s">
        <v>387</v>
      </c>
      <c r="B116" s="1">
        <v>2.0406249999999997E-2</v>
      </c>
      <c r="C116" s="1">
        <v>2.0406249999999997E-2</v>
      </c>
      <c r="D116" t="s">
        <v>16</v>
      </c>
      <c r="E116" t="s">
        <v>388</v>
      </c>
      <c r="F116" t="s">
        <v>18</v>
      </c>
      <c r="G116" t="s">
        <v>19</v>
      </c>
      <c r="H116" t="s">
        <v>35</v>
      </c>
      <c r="I116" t="s">
        <v>29</v>
      </c>
      <c r="J116">
        <v>4</v>
      </c>
      <c r="K116">
        <v>44</v>
      </c>
      <c r="L116">
        <v>0</v>
      </c>
      <c r="M116" t="s">
        <v>389</v>
      </c>
      <c r="N116" t="s">
        <v>31</v>
      </c>
      <c r="O116">
        <v>1.6</v>
      </c>
      <c r="P116" t="s">
        <v>32</v>
      </c>
    </row>
    <row r="117" spans="1:16" x14ac:dyDescent="0.3">
      <c r="A117" t="s">
        <v>390</v>
      </c>
      <c r="B117" s="1">
        <v>2.0406249999999997E-2</v>
      </c>
      <c r="C117" s="1">
        <v>2.0406249999999997E-2</v>
      </c>
      <c r="D117" t="s">
        <v>16</v>
      </c>
      <c r="E117" t="s">
        <v>391</v>
      </c>
      <c r="F117" t="s">
        <v>143</v>
      </c>
      <c r="G117" t="s">
        <v>45</v>
      </c>
      <c r="H117" t="s">
        <v>46</v>
      </c>
      <c r="I117" t="s">
        <v>29</v>
      </c>
      <c r="J117">
        <v>5</v>
      </c>
      <c r="K117">
        <v>2</v>
      </c>
      <c r="L117">
        <v>0</v>
      </c>
      <c r="M117" t="s">
        <v>392</v>
      </c>
      <c r="N117" t="s">
        <v>31</v>
      </c>
      <c r="O117">
        <v>1.3</v>
      </c>
      <c r="P117" t="s">
        <v>32</v>
      </c>
    </row>
    <row r="118" spans="1:16" x14ac:dyDescent="0.3">
      <c r="A118" t="s">
        <v>393</v>
      </c>
      <c r="B118" s="1">
        <v>2.0406249999999997E-2</v>
      </c>
      <c r="C118" s="1">
        <v>2.0406249999999997E-2</v>
      </c>
      <c r="D118" t="s">
        <v>16</v>
      </c>
      <c r="E118" t="s">
        <v>394</v>
      </c>
      <c r="F118" t="s">
        <v>52</v>
      </c>
      <c r="G118" t="s">
        <v>19</v>
      </c>
      <c r="H118" t="s">
        <v>46</v>
      </c>
      <c r="I118" t="s">
        <v>59</v>
      </c>
      <c r="J118">
        <v>10</v>
      </c>
      <c r="K118">
        <v>13</v>
      </c>
      <c r="L118">
        <v>0</v>
      </c>
      <c r="M118" t="s">
        <v>395</v>
      </c>
      <c r="N118" t="s">
        <v>37</v>
      </c>
      <c r="O118">
        <v>1</v>
      </c>
      <c r="P118" t="s">
        <v>24</v>
      </c>
    </row>
    <row r="119" spans="1:16" x14ac:dyDescent="0.3">
      <c r="A119" t="s">
        <v>396</v>
      </c>
      <c r="B119" s="1">
        <v>2.0406249999999997E-2</v>
      </c>
      <c r="C119" s="1">
        <v>2.0406249999999997E-2</v>
      </c>
      <c r="D119" t="s">
        <v>16</v>
      </c>
      <c r="E119" t="s">
        <v>397</v>
      </c>
      <c r="F119" t="s">
        <v>83</v>
      </c>
      <c r="G119" t="s">
        <v>63</v>
      </c>
      <c r="H119" t="s">
        <v>67</v>
      </c>
      <c r="I119" t="s">
        <v>21</v>
      </c>
      <c r="J119">
        <v>2</v>
      </c>
      <c r="K119">
        <v>36</v>
      </c>
      <c r="L119">
        <v>0</v>
      </c>
      <c r="M119" t="s">
        <v>371</v>
      </c>
      <c r="N119" t="s">
        <v>31</v>
      </c>
      <c r="O119">
        <v>1.5</v>
      </c>
      <c r="P119" t="s">
        <v>32</v>
      </c>
    </row>
    <row r="120" spans="1:16" x14ac:dyDescent="0.3">
      <c r="A120" t="s">
        <v>398</v>
      </c>
      <c r="B120" s="1">
        <v>2.0406249999999997E-2</v>
      </c>
      <c r="C120" s="1">
        <v>2.0406249999999997E-2</v>
      </c>
      <c r="D120" t="s">
        <v>16</v>
      </c>
      <c r="E120" t="s">
        <v>399</v>
      </c>
      <c r="F120" t="s">
        <v>52</v>
      </c>
      <c r="G120" t="s">
        <v>28</v>
      </c>
      <c r="H120" t="s">
        <v>46</v>
      </c>
      <c r="I120" t="s">
        <v>54</v>
      </c>
      <c r="J120">
        <v>11</v>
      </c>
      <c r="K120">
        <v>4</v>
      </c>
      <c r="L120">
        <v>0</v>
      </c>
      <c r="M120" t="s">
        <v>400</v>
      </c>
      <c r="N120" t="s">
        <v>23</v>
      </c>
      <c r="O120">
        <v>4.5999999999999996</v>
      </c>
      <c r="P120" t="s">
        <v>24</v>
      </c>
    </row>
    <row r="121" spans="1:16" x14ac:dyDescent="0.3">
      <c r="A121" t="s">
        <v>401</v>
      </c>
      <c r="B121" s="1">
        <v>2.0406249999999997E-2</v>
      </c>
      <c r="C121" s="1">
        <v>2.0406249999999997E-2</v>
      </c>
      <c r="D121" t="s">
        <v>16</v>
      </c>
      <c r="E121" t="s">
        <v>402</v>
      </c>
      <c r="F121" t="s">
        <v>75</v>
      </c>
      <c r="G121" t="s">
        <v>19</v>
      </c>
      <c r="H121" t="s">
        <v>20</v>
      </c>
      <c r="I121" t="s">
        <v>40</v>
      </c>
      <c r="J121">
        <v>9</v>
      </c>
      <c r="K121">
        <v>9</v>
      </c>
      <c r="L121">
        <v>0</v>
      </c>
      <c r="M121" t="s">
        <v>403</v>
      </c>
      <c r="N121" t="s">
        <v>31</v>
      </c>
      <c r="O121">
        <v>3.7</v>
      </c>
      <c r="P121" t="s">
        <v>49</v>
      </c>
    </row>
    <row r="122" spans="1:16" x14ac:dyDescent="0.3">
      <c r="A122" t="s">
        <v>404</v>
      </c>
      <c r="B122" s="1">
        <v>2.0406249999999997E-2</v>
      </c>
      <c r="C122" s="1">
        <v>2.0406249999999997E-2</v>
      </c>
      <c r="D122" t="s">
        <v>16</v>
      </c>
      <c r="E122" t="s">
        <v>405</v>
      </c>
      <c r="F122" t="s">
        <v>27</v>
      </c>
      <c r="G122" t="s">
        <v>31</v>
      </c>
      <c r="H122" t="s">
        <v>46</v>
      </c>
      <c r="I122" t="s">
        <v>59</v>
      </c>
      <c r="J122">
        <v>11</v>
      </c>
      <c r="K122">
        <v>47</v>
      </c>
      <c r="L122">
        <v>0</v>
      </c>
      <c r="M122" t="s">
        <v>406</v>
      </c>
      <c r="N122" t="s">
        <v>23</v>
      </c>
      <c r="O122">
        <v>3.7</v>
      </c>
      <c r="P122" t="s">
        <v>32</v>
      </c>
    </row>
    <row r="123" spans="1:16" x14ac:dyDescent="0.3">
      <c r="A123" t="s">
        <v>407</v>
      </c>
      <c r="B123" s="1">
        <v>2.0406249999999997E-2</v>
      </c>
      <c r="C123" s="1">
        <v>2.0406249999999997E-2</v>
      </c>
      <c r="D123" t="s">
        <v>16</v>
      </c>
      <c r="E123" t="s">
        <v>408</v>
      </c>
      <c r="F123" t="s">
        <v>143</v>
      </c>
      <c r="G123" t="s">
        <v>53</v>
      </c>
      <c r="H123" t="s">
        <v>46</v>
      </c>
      <c r="I123" t="s">
        <v>29</v>
      </c>
      <c r="J123">
        <v>9</v>
      </c>
      <c r="K123">
        <v>32</v>
      </c>
      <c r="L123">
        <v>0</v>
      </c>
      <c r="M123" t="s">
        <v>409</v>
      </c>
      <c r="N123" t="s">
        <v>23</v>
      </c>
      <c r="O123">
        <v>2.2000000000000002</v>
      </c>
      <c r="P123" t="s">
        <v>49</v>
      </c>
    </row>
    <row r="124" spans="1:16" x14ac:dyDescent="0.3">
      <c r="A124" t="s">
        <v>410</v>
      </c>
      <c r="B124" s="1">
        <v>2.0406249999999997E-2</v>
      </c>
      <c r="C124" s="1">
        <v>2.0406249999999997E-2</v>
      </c>
      <c r="D124" t="s">
        <v>16</v>
      </c>
      <c r="E124" t="s">
        <v>411</v>
      </c>
      <c r="F124" t="s">
        <v>75</v>
      </c>
      <c r="G124" t="s">
        <v>53</v>
      </c>
      <c r="H124" t="s">
        <v>46</v>
      </c>
      <c r="I124" t="s">
        <v>40</v>
      </c>
      <c r="J124">
        <v>12</v>
      </c>
      <c r="K124">
        <v>3</v>
      </c>
      <c r="L124">
        <v>0</v>
      </c>
      <c r="M124" t="s">
        <v>412</v>
      </c>
      <c r="N124" t="s">
        <v>37</v>
      </c>
      <c r="O124">
        <v>4.7</v>
      </c>
      <c r="P124" t="s">
        <v>77</v>
      </c>
    </row>
    <row r="125" spans="1:16" x14ac:dyDescent="0.3">
      <c r="A125" t="s">
        <v>413</v>
      </c>
      <c r="B125" s="1">
        <v>2.0406249999999997E-2</v>
      </c>
      <c r="C125">
        <v>0</v>
      </c>
      <c r="D125" t="s">
        <v>73</v>
      </c>
      <c r="E125" t="s">
        <v>414</v>
      </c>
      <c r="F125" t="s">
        <v>58</v>
      </c>
      <c r="G125" t="s">
        <v>19</v>
      </c>
      <c r="H125" t="s">
        <v>35</v>
      </c>
      <c r="I125" t="s">
        <v>54</v>
      </c>
      <c r="J125">
        <v>5</v>
      </c>
      <c r="K125">
        <v>0</v>
      </c>
      <c r="L125">
        <v>3</v>
      </c>
      <c r="M125" t="s">
        <v>415</v>
      </c>
      <c r="N125" t="s">
        <v>31</v>
      </c>
      <c r="O125">
        <v>0</v>
      </c>
      <c r="P125" t="s">
        <v>49</v>
      </c>
    </row>
    <row r="126" spans="1:16" x14ac:dyDescent="0.3">
      <c r="A126" t="s">
        <v>416</v>
      </c>
      <c r="B126" s="1">
        <v>2.0406249999999997E-2</v>
      </c>
      <c r="C126" s="1">
        <v>2.0406249999999997E-2</v>
      </c>
      <c r="D126" t="s">
        <v>16</v>
      </c>
      <c r="E126" t="s">
        <v>417</v>
      </c>
      <c r="F126" t="s">
        <v>52</v>
      </c>
      <c r="G126" t="s">
        <v>31</v>
      </c>
      <c r="H126" t="s">
        <v>67</v>
      </c>
      <c r="I126" t="s">
        <v>29</v>
      </c>
      <c r="J126">
        <v>3</v>
      </c>
      <c r="K126">
        <v>24</v>
      </c>
      <c r="L126">
        <v>0</v>
      </c>
      <c r="M126" t="s">
        <v>418</v>
      </c>
      <c r="N126" t="s">
        <v>23</v>
      </c>
      <c r="O126">
        <v>3.3</v>
      </c>
      <c r="P126" t="s">
        <v>4658</v>
      </c>
    </row>
    <row r="127" spans="1:16" x14ac:dyDescent="0.3">
      <c r="A127" t="s">
        <v>419</v>
      </c>
      <c r="B127" s="1">
        <v>2.0406249999999997E-2</v>
      </c>
      <c r="C127">
        <v>0</v>
      </c>
      <c r="D127" t="s">
        <v>146</v>
      </c>
      <c r="E127" t="s">
        <v>420</v>
      </c>
      <c r="F127" t="s">
        <v>75</v>
      </c>
      <c r="G127" t="s">
        <v>63</v>
      </c>
      <c r="H127" t="s">
        <v>46</v>
      </c>
      <c r="I127" t="s">
        <v>59</v>
      </c>
      <c r="J127">
        <v>8</v>
      </c>
      <c r="K127">
        <v>0</v>
      </c>
      <c r="L127">
        <v>0</v>
      </c>
      <c r="M127" t="s">
        <v>421</v>
      </c>
      <c r="N127" t="s">
        <v>31</v>
      </c>
      <c r="O127">
        <v>0</v>
      </c>
      <c r="P127" t="s">
        <v>49</v>
      </c>
    </row>
    <row r="128" spans="1:16" x14ac:dyDescent="0.3">
      <c r="A128" t="s">
        <v>422</v>
      </c>
      <c r="B128" s="1">
        <v>2.0406249999999997E-2</v>
      </c>
      <c r="C128" s="1">
        <v>2.0406249999999997E-2</v>
      </c>
      <c r="D128" t="s">
        <v>16</v>
      </c>
      <c r="E128" t="s">
        <v>423</v>
      </c>
      <c r="F128" t="s">
        <v>121</v>
      </c>
      <c r="G128" t="s">
        <v>19</v>
      </c>
      <c r="H128" t="s">
        <v>20</v>
      </c>
      <c r="I128" t="s">
        <v>21</v>
      </c>
      <c r="J128">
        <v>6</v>
      </c>
      <c r="K128">
        <v>17</v>
      </c>
      <c r="L128">
        <v>0</v>
      </c>
      <c r="M128" t="s">
        <v>421</v>
      </c>
      <c r="N128" t="s">
        <v>48</v>
      </c>
      <c r="O128">
        <v>1.2</v>
      </c>
      <c r="P128" t="s">
        <v>4658</v>
      </c>
    </row>
    <row r="129" spans="1:16" x14ac:dyDescent="0.3">
      <c r="A129" t="s">
        <v>424</v>
      </c>
      <c r="B129" s="1">
        <v>2.0406249999999997E-2</v>
      </c>
      <c r="C129" s="1">
        <v>2.0406249999999997E-2</v>
      </c>
      <c r="D129" t="s">
        <v>16</v>
      </c>
      <c r="E129" t="s">
        <v>425</v>
      </c>
      <c r="F129" t="s">
        <v>18</v>
      </c>
      <c r="G129" t="s">
        <v>53</v>
      </c>
      <c r="H129" t="s">
        <v>46</v>
      </c>
      <c r="I129" t="s">
        <v>29</v>
      </c>
      <c r="J129">
        <v>10</v>
      </c>
      <c r="K129">
        <v>46</v>
      </c>
      <c r="L129">
        <v>0</v>
      </c>
      <c r="M129" t="s">
        <v>426</v>
      </c>
      <c r="N129" t="s">
        <v>37</v>
      </c>
      <c r="O129">
        <v>4.2</v>
      </c>
      <c r="P129" t="s">
        <v>77</v>
      </c>
    </row>
    <row r="130" spans="1:16" x14ac:dyDescent="0.3">
      <c r="A130" t="s">
        <v>427</v>
      </c>
      <c r="B130" s="1">
        <v>2.0406249999999997E-2</v>
      </c>
      <c r="C130" s="1">
        <v>2.0406249999999997E-2</v>
      </c>
      <c r="D130" t="s">
        <v>16</v>
      </c>
      <c r="E130" t="s">
        <v>428</v>
      </c>
      <c r="F130" t="s">
        <v>18</v>
      </c>
      <c r="G130" t="s">
        <v>19</v>
      </c>
      <c r="H130" t="s">
        <v>35</v>
      </c>
      <c r="I130" t="s">
        <v>21</v>
      </c>
      <c r="J130">
        <v>6</v>
      </c>
      <c r="K130">
        <v>46</v>
      </c>
      <c r="L130">
        <v>0</v>
      </c>
      <c r="M130" t="s">
        <v>429</v>
      </c>
      <c r="N130" t="s">
        <v>42</v>
      </c>
      <c r="O130">
        <v>2.4</v>
      </c>
      <c r="P130" t="s">
        <v>32</v>
      </c>
    </row>
    <row r="131" spans="1:16" x14ac:dyDescent="0.3">
      <c r="A131" t="s">
        <v>430</v>
      </c>
      <c r="B131" s="1">
        <v>2.0406249999999997E-2</v>
      </c>
      <c r="C131" s="1">
        <v>2.0406249999999997E-2</v>
      </c>
      <c r="D131" t="s">
        <v>16</v>
      </c>
      <c r="E131" t="s">
        <v>431</v>
      </c>
      <c r="F131" t="s">
        <v>18</v>
      </c>
      <c r="G131" t="s">
        <v>19</v>
      </c>
      <c r="H131" t="s">
        <v>46</v>
      </c>
      <c r="I131" t="s">
        <v>40</v>
      </c>
      <c r="J131">
        <v>11</v>
      </c>
      <c r="K131">
        <v>25</v>
      </c>
      <c r="L131">
        <v>0</v>
      </c>
      <c r="M131" t="s">
        <v>432</v>
      </c>
      <c r="N131" t="s">
        <v>48</v>
      </c>
      <c r="O131">
        <v>3.5</v>
      </c>
      <c r="P131" t="s">
        <v>49</v>
      </c>
    </row>
    <row r="132" spans="1:16" x14ac:dyDescent="0.3">
      <c r="A132" t="s">
        <v>433</v>
      </c>
      <c r="B132" s="1">
        <v>2.0406249999999997E-2</v>
      </c>
      <c r="C132">
        <v>0</v>
      </c>
      <c r="D132" t="s">
        <v>110</v>
      </c>
      <c r="E132" t="s">
        <v>434</v>
      </c>
      <c r="F132" t="s">
        <v>75</v>
      </c>
      <c r="G132" t="s">
        <v>19</v>
      </c>
      <c r="H132" t="s">
        <v>46</v>
      </c>
      <c r="I132" t="s">
        <v>54</v>
      </c>
      <c r="J132">
        <v>3</v>
      </c>
      <c r="K132">
        <v>0</v>
      </c>
      <c r="L132">
        <v>0</v>
      </c>
      <c r="M132" t="s">
        <v>435</v>
      </c>
      <c r="N132" t="s">
        <v>37</v>
      </c>
      <c r="O132">
        <v>0</v>
      </c>
      <c r="P132" t="s">
        <v>49</v>
      </c>
    </row>
    <row r="133" spans="1:16" x14ac:dyDescent="0.3">
      <c r="A133" t="s">
        <v>436</v>
      </c>
      <c r="B133" s="1">
        <v>2.0406249999999997E-2</v>
      </c>
      <c r="C133" s="1">
        <v>2.0406249999999997E-2</v>
      </c>
      <c r="D133" t="s">
        <v>16</v>
      </c>
      <c r="E133" t="s">
        <v>437</v>
      </c>
      <c r="F133" t="s">
        <v>75</v>
      </c>
      <c r="G133" t="s">
        <v>19</v>
      </c>
      <c r="H133" t="s">
        <v>46</v>
      </c>
      <c r="I133" t="s">
        <v>54</v>
      </c>
      <c r="J133">
        <v>9</v>
      </c>
      <c r="K133">
        <v>12</v>
      </c>
      <c r="L133">
        <v>0</v>
      </c>
      <c r="M133" t="s">
        <v>438</v>
      </c>
      <c r="N133" t="s">
        <v>48</v>
      </c>
      <c r="O133">
        <v>2.5</v>
      </c>
      <c r="P133" t="s">
        <v>77</v>
      </c>
    </row>
    <row r="134" spans="1:16" x14ac:dyDescent="0.3">
      <c r="A134" t="s">
        <v>439</v>
      </c>
      <c r="B134" s="1">
        <v>2.0406249999999997E-2</v>
      </c>
      <c r="C134" s="1">
        <v>2.0406249999999997E-2</v>
      </c>
      <c r="D134" t="s">
        <v>16</v>
      </c>
      <c r="E134" t="s">
        <v>440</v>
      </c>
      <c r="F134" t="s">
        <v>83</v>
      </c>
      <c r="G134" t="s">
        <v>63</v>
      </c>
      <c r="H134" t="s">
        <v>20</v>
      </c>
      <c r="I134" t="s">
        <v>21</v>
      </c>
      <c r="J134">
        <v>4</v>
      </c>
      <c r="K134">
        <v>47</v>
      </c>
      <c r="L134">
        <v>0</v>
      </c>
      <c r="M134" t="s">
        <v>309</v>
      </c>
      <c r="N134" t="s">
        <v>42</v>
      </c>
      <c r="O134">
        <v>1</v>
      </c>
      <c r="P134" t="s">
        <v>32</v>
      </c>
    </row>
    <row r="135" spans="1:16" x14ac:dyDescent="0.3">
      <c r="A135" t="s">
        <v>441</v>
      </c>
      <c r="B135" s="1">
        <v>2.0406249999999997E-2</v>
      </c>
      <c r="C135" s="1">
        <v>2.0406249999999997E-2</v>
      </c>
      <c r="D135" t="s">
        <v>16</v>
      </c>
      <c r="E135" t="s">
        <v>442</v>
      </c>
      <c r="F135" t="s">
        <v>27</v>
      </c>
      <c r="G135" t="s">
        <v>45</v>
      </c>
      <c r="H135" t="s">
        <v>35</v>
      </c>
      <c r="I135" t="s">
        <v>54</v>
      </c>
      <c r="J135">
        <v>9</v>
      </c>
      <c r="K135">
        <v>24</v>
      </c>
      <c r="L135">
        <v>0</v>
      </c>
      <c r="M135" t="s">
        <v>190</v>
      </c>
      <c r="N135" t="s">
        <v>37</v>
      </c>
      <c r="O135">
        <v>3.4</v>
      </c>
      <c r="P135" t="s">
        <v>4658</v>
      </c>
    </row>
    <row r="136" spans="1:16" x14ac:dyDescent="0.3">
      <c r="A136" t="s">
        <v>443</v>
      </c>
      <c r="B136" s="1">
        <v>2.0406249999999997E-2</v>
      </c>
      <c r="C136" s="1">
        <v>2.0406249999999997E-2</v>
      </c>
      <c r="D136" t="s">
        <v>16</v>
      </c>
      <c r="E136" t="s">
        <v>444</v>
      </c>
      <c r="F136" t="s">
        <v>58</v>
      </c>
      <c r="G136" t="s">
        <v>63</v>
      </c>
      <c r="H136" t="s">
        <v>67</v>
      </c>
      <c r="I136" t="s">
        <v>59</v>
      </c>
      <c r="J136">
        <v>6</v>
      </c>
      <c r="K136">
        <v>12</v>
      </c>
      <c r="L136">
        <v>0</v>
      </c>
      <c r="M136" t="s">
        <v>445</v>
      </c>
      <c r="N136" t="s">
        <v>31</v>
      </c>
      <c r="O136">
        <v>2.4</v>
      </c>
      <c r="P136" t="s">
        <v>24</v>
      </c>
    </row>
    <row r="137" spans="1:16" x14ac:dyDescent="0.3">
      <c r="A137" t="s">
        <v>446</v>
      </c>
      <c r="B137" s="1">
        <v>2.0406249999999997E-2</v>
      </c>
      <c r="C137" s="1">
        <v>2.0406249999999997E-2</v>
      </c>
      <c r="D137" t="s">
        <v>16</v>
      </c>
      <c r="E137" t="s">
        <v>447</v>
      </c>
      <c r="F137" t="s">
        <v>143</v>
      </c>
      <c r="G137" t="s">
        <v>63</v>
      </c>
      <c r="H137" t="s">
        <v>35</v>
      </c>
      <c r="I137" t="s">
        <v>59</v>
      </c>
      <c r="J137">
        <v>10</v>
      </c>
      <c r="K137">
        <v>46</v>
      </c>
      <c r="L137">
        <v>0</v>
      </c>
      <c r="M137" t="s">
        <v>448</v>
      </c>
      <c r="N137" t="s">
        <v>42</v>
      </c>
      <c r="O137">
        <v>4.9000000000000004</v>
      </c>
      <c r="P137" t="s">
        <v>24</v>
      </c>
    </row>
    <row r="138" spans="1:16" x14ac:dyDescent="0.3">
      <c r="A138" t="s">
        <v>449</v>
      </c>
      <c r="B138" s="1">
        <v>2.0406249999999997E-2</v>
      </c>
      <c r="C138">
        <v>0</v>
      </c>
      <c r="D138" t="s">
        <v>73</v>
      </c>
      <c r="E138" t="s">
        <v>450</v>
      </c>
      <c r="F138" t="s">
        <v>143</v>
      </c>
      <c r="G138" t="s">
        <v>19</v>
      </c>
      <c r="H138" t="s">
        <v>46</v>
      </c>
      <c r="I138" t="s">
        <v>59</v>
      </c>
      <c r="J138">
        <v>7</v>
      </c>
      <c r="K138">
        <v>0</v>
      </c>
      <c r="L138">
        <v>1</v>
      </c>
      <c r="M138" t="s">
        <v>451</v>
      </c>
      <c r="N138" t="s">
        <v>37</v>
      </c>
      <c r="O138">
        <v>0</v>
      </c>
      <c r="P138" t="s">
        <v>4658</v>
      </c>
    </row>
    <row r="139" spans="1:16" x14ac:dyDescent="0.3">
      <c r="A139" t="s">
        <v>452</v>
      </c>
      <c r="B139" s="1">
        <v>2.0406249999999997E-2</v>
      </c>
      <c r="C139">
        <v>0</v>
      </c>
      <c r="D139" t="s">
        <v>110</v>
      </c>
      <c r="E139" t="s">
        <v>453</v>
      </c>
      <c r="F139" t="s">
        <v>83</v>
      </c>
      <c r="G139" t="s">
        <v>45</v>
      </c>
      <c r="H139" t="s">
        <v>67</v>
      </c>
      <c r="I139" t="s">
        <v>29</v>
      </c>
      <c r="J139">
        <v>7</v>
      </c>
      <c r="K139">
        <v>0</v>
      </c>
      <c r="L139">
        <v>0</v>
      </c>
      <c r="M139" t="s">
        <v>454</v>
      </c>
      <c r="N139" t="s">
        <v>31</v>
      </c>
      <c r="O139">
        <v>0</v>
      </c>
      <c r="P139" t="s">
        <v>77</v>
      </c>
    </row>
    <row r="140" spans="1:16" x14ac:dyDescent="0.3">
      <c r="A140" t="s">
        <v>455</v>
      </c>
      <c r="B140" s="1">
        <v>2.0406249999999997E-2</v>
      </c>
      <c r="C140" s="1">
        <v>2.0406249999999997E-2</v>
      </c>
      <c r="D140" t="s">
        <v>16</v>
      </c>
      <c r="E140" t="s">
        <v>456</v>
      </c>
      <c r="F140" t="s">
        <v>75</v>
      </c>
      <c r="G140" t="s">
        <v>63</v>
      </c>
      <c r="H140" t="s">
        <v>46</v>
      </c>
      <c r="I140" t="s">
        <v>40</v>
      </c>
      <c r="J140">
        <v>10</v>
      </c>
      <c r="K140">
        <v>41</v>
      </c>
      <c r="L140">
        <v>0</v>
      </c>
      <c r="M140" t="s">
        <v>457</v>
      </c>
      <c r="N140" t="s">
        <v>37</v>
      </c>
      <c r="O140">
        <v>1.1000000000000001</v>
      </c>
      <c r="P140" t="s">
        <v>77</v>
      </c>
    </row>
    <row r="141" spans="1:16" x14ac:dyDescent="0.3">
      <c r="A141" t="s">
        <v>458</v>
      </c>
      <c r="B141" s="1">
        <v>2.0406249999999997E-2</v>
      </c>
      <c r="C141" s="1">
        <v>2.0406249999999997E-2</v>
      </c>
      <c r="D141" t="s">
        <v>16</v>
      </c>
      <c r="E141" t="s">
        <v>459</v>
      </c>
      <c r="F141" t="s">
        <v>52</v>
      </c>
      <c r="G141" t="s">
        <v>19</v>
      </c>
      <c r="H141" t="s">
        <v>35</v>
      </c>
      <c r="I141" t="s">
        <v>54</v>
      </c>
      <c r="J141">
        <v>11</v>
      </c>
      <c r="K141">
        <v>38</v>
      </c>
      <c r="L141">
        <v>0</v>
      </c>
      <c r="M141" t="s">
        <v>303</v>
      </c>
      <c r="N141" t="s">
        <v>48</v>
      </c>
      <c r="O141">
        <v>3</v>
      </c>
      <c r="P141" t="s">
        <v>49</v>
      </c>
    </row>
    <row r="142" spans="1:16" x14ac:dyDescent="0.3">
      <c r="A142" t="s">
        <v>460</v>
      </c>
      <c r="B142" s="1">
        <v>2.0406249999999997E-2</v>
      </c>
      <c r="C142" s="1">
        <v>2.0406249999999997E-2</v>
      </c>
      <c r="D142" t="s">
        <v>16</v>
      </c>
      <c r="E142" t="s">
        <v>461</v>
      </c>
      <c r="F142" t="s">
        <v>18</v>
      </c>
      <c r="G142" t="s">
        <v>63</v>
      </c>
      <c r="H142" t="s">
        <v>35</v>
      </c>
      <c r="I142" t="s">
        <v>54</v>
      </c>
      <c r="J142">
        <v>5</v>
      </c>
      <c r="K142">
        <v>38</v>
      </c>
      <c r="L142">
        <v>0</v>
      </c>
      <c r="M142" t="s">
        <v>229</v>
      </c>
      <c r="N142" t="s">
        <v>37</v>
      </c>
      <c r="O142">
        <v>4.9000000000000004</v>
      </c>
      <c r="P142" t="s">
        <v>32</v>
      </c>
    </row>
    <row r="143" spans="1:16" x14ac:dyDescent="0.3">
      <c r="A143" t="s">
        <v>462</v>
      </c>
      <c r="B143" s="1">
        <v>2.0406249999999997E-2</v>
      </c>
      <c r="C143" s="1">
        <v>2.0406249999999997E-2</v>
      </c>
      <c r="D143" t="s">
        <v>16</v>
      </c>
      <c r="E143" t="s">
        <v>463</v>
      </c>
      <c r="F143" t="s">
        <v>121</v>
      </c>
      <c r="G143" t="s">
        <v>28</v>
      </c>
      <c r="H143" t="s">
        <v>20</v>
      </c>
      <c r="I143" t="s">
        <v>59</v>
      </c>
      <c r="J143">
        <v>2</v>
      </c>
      <c r="K143">
        <v>20</v>
      </c>
      <c r="L143">
        <v>0</v>
      </c>
      <c r="M143" t="s">
        <v>464</v>
      </c>
      <c r="N143" t="s">
        <v>42</v>
      </c>
      <c r="O143">
        <v>1</v>
      </c>
      <c r="P143" t="s">
        <v>77</v>
      </c>
    </row>
    <row r="144" spans="1:16" x14ac:dyDescent="0.3">
      <c r="A144" t="s">
        <v>465</v>
      </c>
      <c r="B144" s="1">
        <v>2.0406249999999997E-2</v>
      </c>
      <c r="C144">
        <v>0</v>
      </c>
      <c r="D144" t="s">
        <v>146</v>
      </c>
      <c r="E144" t="s">
        <v>466</v>
      </c>
      <c r="F144" t="s">
        <v>27</v>
      </c>
      <c r="G144" t="s">
        <v>63</v>
      </c>
      <c r="H144" t="s">
        <v>46</v>
      </c>
      <c r="I144" t="s">
        <v>29</v>
      </c>
      <c r="J144">
        <v>1</v>
      </c>
      <c r="K144">
        <v>0</v>
      </c>
      <c r="L144">
        <v>0</v>
      </c>
      <c r="M144" t="s">
        <v>467</v>
      </c>
      <c r="N144" t="s">
        <v>48</v>
      </c>
      <c r="O144">
        <v>0</v>
      </c>
      <c r="P144" t="s">
        <v>32</v>
      </c>
    </row>
    <row r="145" spans="1:16" x14ac:dyDescent="0.3">
      <c r="A145" t="s">
        <v>468</v>
      </c>
      <c r="B145" s="1">
        <v>2.0406249999999997E-2</v>
      </c>
      <c r="C145" s="1">
        <v>2.0406249999999997E-2</v>
      </c>
      <c r="D145" t="s">
        <v>16</v>
      </c>
      <c r="E145" t="s">
        <v>469</v>
      </c>
      <c r="F145" t="s">
        <v>121</v>
      </c>
      <c r="G145" t="s">
        <v>19</v>
      </c>
      <c r="H145" t="s">
        <v>35</v>
      </c>
      <c r="I145" t="s">
        <v>40</v>
      </c>
      <c r="J145">
        <v>5</v>
      </c>
      <c r="K145">
        <v>46</v>
      </c>
      <c r="L145">
        <v>0</v>
      </c>
      <c r="M145" t="s">
        <v>470</v>
      </c>
      <c r="N145" t="s">
        <v>42</v>
      </c>
      <c r="O145">
        <v>2.9</v>
      </c>
      <c r="P145" t="s">
        <v>24</v>
      </c>
    </row>
    <row r="146" spans="1:16" x14ac:dyDescent="0.3">
      <c r="A146" t="s">
        <v>471</v>
      </c>
      <c r="B146" s="1">
        <v>2.0406249999999997E-2</v>
      </c>
      <c r="C146" s="1">
        <v>2.0406249999999997E-2</v>
      </c>
      <c r="D146" t="s">
        <v>16</v>
      </c>
      <c r="E146" t="s">
        <v>472</v>
      </c>
      <c r="F146" t="s">
        <v>121</v>
      </c>
      <c r="G146" t="s">
        <v>63</v>
      </c>
      <c r="H146" t="s">
        <v>67</v>
      </c>
      <c r="I146" t="s">
        <v>59</v>
      </c>
      <c r="J146">
        <v>3</v>
      </c>
      <c r="K146">
        <v>15</v>
      </c>
      <c r="L146">
        <v>0</v>
      </c>
      <c r="M146" t="s">
        <v>473</v>
      </c>
      <c r="N146" t="s">
        <v>37</v>
      </c>
      <c r="O146">
        <v>2.2000000000000002</v>
      </c>
      <c r="P146" t="s">
        <v>4658</v>
      </c>
    </row>
    <row r="147" spans="1:16" x14ac:dyDescent="0.3">
      <c r="A147" t="s">
        <v>474</v>
      </c>
      <c r="B147" s="1">
        <v>2.0406249999999997E-2</v>
      </c>
      <c r="C147" s="1">
        <v>2.0406249999999997E-2</v>
      </c>
      <c r="D147" t="s">
        <v>16</v>
      </c>
      <c r="E147" t="s">
        <v>475</v>
      </c>
      <c r="F147" t="s">
        <v>58</v>
      </c>
      <c r="G147" t="s">
        <v>31</v>
      </c>
      <c r="H147" t="s">
        <v>67</v>
      </c>
      <c r="I147" t="s">
        <v>59</v>
      </c>
      <c r="J147">
        <v>11</v>
      </c>
      <c r="K147">
        <v>35</v>
      </c>
      <c r="L147">
        <v>0</v>
      </c>
      <c r="M147" t="s">
        <v>350</v>
      </c>
      <c r="N147" t="s">
        <v>23</v>
      </c>
      <c r="O147">
        <v>4.5</v>
      </c>
      <c r="P147" t="s">
        <v>49</v>
      </c>
    </row>
    <row r="148" spans="1:16" x14ac:dyDescent="0.3">
      <c r="A148" t="s">
        <v>476</v>
      </c>
      <c r="B148" s="1">
        <v>2.0406249999999997E-2</v>
      </c>
      <c r="C148" s="1">
        <v>2.0406249999999997E-2</v>
      </c>
      <c r="D148" t="s">
        <v>16</v>
      </c>
      <c r="E148" t="s">
        <v>477</v>
      </c>
      <c r="F148" t="s">
        <v>75</v>
      </c>
      <c r="G148" t="s">
        <v>28</v>
      </c>
      <c r="H148" t="s">
        <v>35</v>
      </c>
      <c r="I148" t="s">
        <v>21</v>
      </c>
      <c r="J148">
        <v>1</v>
      </c>
      <c r="K148">
        <v>37</v>
      </c>
      <c r="L148">
        <v>0</v>
      </c>
      <c r="M148" t="s">
        <v>202</v>
      </c>
      <c r="N148" t="s">
        <v>42</v>
      </c>
      <c r="O148">
        <v>3.3</v>
      </c>
      <c r="P148" t="s">
        <v>24</v>
      </c>
    </row>
    <row r="149" spans="1:16" x14ac:dyDescent="0.3">
      <c r="A149" t="s">
        <v>478</v>
      </c>
      <c r="B149" s="1">
        <v>2.0406249999999997E-2</v>
      </c>
      <c r="C149" s="1">
        <v>2.0406249999999997E-2</v>
      </c>
      <c r="D149" t="s">
        <v>16</v>
      </c>
      <c r="E149" t="s">
        <v>278</v>
      </c>
      <c r="F149" t="s">
        <v>58</v>
      </c>
      <c r="G149" t="s">
        <v>28</v>
      </c>
      <c r="H149" t="s">
        <v>35</v>
      </c>
      <c r="I149" t="s">
        <v>54</v>
      </c>
      <c r="J149">
        <v>11</v>
      </c>
      <c r="K149">
        <v>19</v>
      </c>
      <c r="L149">
        <v>0</v>
      </c>
      <c r="M149" t="s">
        <v>479</v>
      </c>
      <c r="N149" t="s">
        <v>42</v>
      </c>
      <c r="O149">
        <v>4.3</v>
      </c>
      <c r="P149" t="s">
        <v>24</v>
      </c>
    </row>
    <row r="150" spans="1:16" x14ac:dyDescent="0.3">
      <c r="A150" t="s">
        <v>480</v>
      </c>
      <c r="B150" s="1">
        <v>2.0406249999999997E-2</v>
      </c>
      <c r="C150" s="1">
        <v>2.0406249999999997E-2</v>
      </c>
      <c r="D150" t="s">
        <v>16</v>
      </c>
      <c r="E150" t="s">
        <v>481</v>
      </c>
      <c r="F150" t="s">
        <v>143</v>
      </c>
      <c r="G150" t="s">
        <v>19</v>
      </c>
      <c r="H150" t="s">
        <v>20</v>
      </c>
      <c r="I150" t="s">
        <v>40</v>
      </c>
      <c r="J150">
        <v>3</v>
      </c>
      <c r="K150">
        <v>38</v>
      </c>
      <c r="L150">
        <v>0</v>
      </c>
      <c r="M150" t="s">
        <v>482</v>
      </c>
      <c r="N150" t="s">
        <v>42</v>
      </c>
      <c r="O150">
        <v>4</v>
      </c>
      <c r="P150" t="s">
        <v>4658</v>
      </c>
    </row>
    <row r="151" spans="1:16" x14ac:dyDescent="0.3">
      <c r="A151" t="s">
        <v>483</v>
      </c>
      <c r="B151" s="1">
        <v>2.0406249999999997E-2</v>
      </c>
      <c r="C151" s="1">
        <v>2.0406249999999997E-2</v>
      </c>
      <c r="D151" t="s">
        <v>16</v>
      </c>
      <c r="E151" t="s">
        <v>484</v>
      </c>
      <c r="F151" t="s">
        <v>143</v>
      </c>
      <c r="G151" t="s">
        <v>63</v>
      </c>
      <c r="H151" t="s">
        <v>35</v>
      </c>
      <c r="I151" t="s">
        <v>29</v>
      </c>
      <c r="J151">
        <v>5</v>
      </c>
      <c r="K151">
        <v>16</v>
      </c>
      <c r="L151">
        <v>0</v>
      </c>
      <c r="M151" t="s">
        <v>485</v>
      </c>
      <c r="N151" t="s">
        <v>23</v>
      </c>
      <c r="O151">
        <v>3.7</v>
      </c>
      <c r="P151" t="s">
        <v>24</v>
      </c>
    </row>
    <row r="152" spans="1:16" x14ac:dyDescent="0.3">
      <c r="A152" t="s">
        <v>486</v>
      </c>
      <c r="B152" s="1">
        <v>2.0406249999999997E-2</v>
      </c>
      <c r="C152" s="1">
        <v>2.0406249999999997E-2</v>
      </c>
      <c r="D152" t="s">
        <v>16</v>
      </c>
      <c r="E152" t="s">
        <v>487</v>
      </c>
      <c r="F152" t="s">
        <v>143</v>
      </c>
      <c r="G152" t="s">
        <v>63</v>
      </c>
      <c r="H152" t="s">
        <v>46</v>
      </c>
      <c r="I152" t="s">
        <v>29</v>
      </c>
      <c r="J152">
        <v>6</v>
      </c>
      <c r="K152">
        <v>42</v>
      </c>
      <c r="L152">
        <v>0</v>
      </c>
      <c r="M152" t="s">
        <v>488</v>
      </c>
      <c r="N152" t="s">
        <v>48</v>
      </c>
      <c r="O152">
        <v>1.5</v>
      </c>
      <c r="P152" t="s">
        <v>77</v>
      </c>
    </row>
    <row r="153" spans="1:16" x14ac:dyDescent="0.3">
      <c r="A153" t="s">
        <v>489</v>
      </c>
      <c r="B153" s="1">
        <v>2.0406249999999997E-2</v>
      </c>
      <c r="C153" s="1">
        <v>2.0406249999999997E-2</v>
      </c>
      <c r="D153" t="s">
        <v>16</v>
      </c>
      <c r="E153" t="s">
        <v>490</v>
      </c>
      <c r="F153" t="s">
        <v>52</v>
      </c>
      <c r="G153" t="s">
        <v>19</v>
      </c>
      <c r="H153" t="s">
        <v>46</v>
      </c>
      <c r="I153" t="s">
        <v>29</v>
      </c>
      <c r="J153">
        <v>11</v>
      </c>
      <c r="K153">
        <v>12</v>
      </c>
      <c r="L153">
        <v>0</v>
      </c>
      <c r="M153" t="s">
        <v>491</v>
      </c>
      <c r="N153" t="s">
        <v>23</v>
      </c>
      <c r="O153">
        <v>4.8</v>
      </c>
      <c r="P153" t="s">
        <v>24</v>
      </c>
    </row>
    <row r="154" spans="1:16" x14ac:dyDescent="0.3">
      <c r="A154" t="s">
        <v>492</v>
      </c>
      <c r="B154" s="1">
        <v>2.0406249999999997E-2</v>
      </c>
      <c r="C154" s="1">
        <v>2.0406249999999997E-2</v>
      </c>
      <c r="D154" t="s">
        <v>16</v>
      </c>
      <c r="E154" t="s">
        <v>493</v>
      </c>
      <c r="F154" t="s">
        <v>75</v>
      </c>
      <c r="G154" t="s">
        <v>63</v>
      </c>
      <c r="H154" t="s">
        <v>20</v>
      </c>
      <c r="I154" t="s">
        <v>40</v>
      </c>
      <c r="J154">
        <v>3</v>
      </c>
      <c r="K154">
        <v>9</v>
      </c>
      <c r="L154">
        <v>0</v>
      </c>
      <c r="M154" t="s">
        <v>494</v>
      </c>
      <c r="N154" t="s">
        <v>23</v>
      </c>
      <c r="O154">
        <v>1.4</v>
      </c>
      <c r="P154" t="s">
        <v>24</v>
      </c>
    </row>
    <row r="155" spans="1:16" x14ac:dyDescent="0.3">
      <c r="A155" t="s">
        <v>495</v>
      </c>
      <c r="B155" s="1">
        <v>2.0406249999999997E-2</v>
      </c>
      <c r="C155" s="1">
        <v>2.0406249999999997E-2</v>
      </c>
      <c r="D155" t="s">
        <v>16</v>
      </c>
      <c r="E155" t="s">
        <v>496</v>
      </c>
      <c r="F155" t="s">
        <v>143</v>
      </c>
      <c r="G155" t="s">
        <v>63</v>
      </c>
      <c r="H155" t="s">
        <v>20</v>
      </c>
      <c r="I155" t="s">
        <v>40</v>
      </c>
      <c r="J155">
        <v>3</v>
      </c>
      <c r="K155">
        <v>47</v>
      </c>
      <c r="L155">
        <v>0</v>
      </c>
      <c r="M155" t="s">
        <v>497</v>
      </c>
      <c r="N155" t="s">
        <v>23</v>
      </c>
      <c r="O155">
        <v>4.9000000000000004</v>
      </c>
      <c r="P155" t="s">
        <v>24</v>
      </c>
    </row>
    <row r="156" spans="1:16" x14ac:dyDescent="0.3">
      <c r="A156" t="s">
        <v>498</v>
      </c>
      <c r="B156" s="1">
        <v>2.0406249999999997E-2</v>
      </c>
      <c r="C156" s="1">
        <v>2.0406249999999997E-2</v>
      </c>
      <c r="D156" t="s">
        <v>16</v>
      </c>
      <c r="E156" t="s">
        <v>499</v>
      </c>
      <c r="F156" t="s">
        <v>58</v>
      </c>
      <c r="G156" t="s">
        <v>45</v>
      </c>
      <c r="H156" t="s">
        <v>35</v>
      </c>
      <c r="I156" t="s">
        <v>54</v>
      </c>
      <c r="J156">
        <v>9</v>
      </c>
      <c r="K156">
        <v>12</v>
      </c>
      <c r="L156">
        <v>0</v>
      </c>
      <c r="M156" t="s">
        <v>500</v>
      </c>
      <c r="N156" t="s">
        <v>23</v>
      </c>
      <c r="O156">
        <v>1.1000000000000001</v>
      </c>
      <c r="P156" t="s">
        <v>49</v>
      </c>
    </row>
    <row r="157" spans="1:16" x14ac:dyDescent="0.3">
      <c r="A157" t="s">
        <v>501</v>
      </c>
      <c r="B157" s="1">
        <v>2.0406249999999997E-2</v>
      </c>
      <c r="C157">
        <v>0</v>
      </c>
      <c r="D157" t="s">
        <v>110</v>
      </c>
      <c r="E157" t="s">
        <v>502</v>
      </c>
      <c r="F157" t="s">
        <v>52</v>
      </c>
      <c r="G157" t="s">
        <v>45</v>
      </c>
      <c r="H157" t="s">
        <v>20</v>
      </c>
      <c r="I157" t="s">
        <v>59</v>
      </c>
      <c r="J157">
        <v>12</v>
      </c>
      <c r="K157">
        <v>0</v>
      </c>
      <c r="L157">
        <v>0</v>
      </c>
      <c r="M157" t="s">
        <v>503</v>
      </c>
      <c r="N157" t="s">
        <v>42</v>
      </c>
      <c r="O157">
        <v>0</v>
      </c>
      <c r="P157" t="s">
        <v>77</v>
      </c>
    </row>
    <row r="158" spans="1:16" x14ac:dyDescent="0.3">
      <c r="A158" t="s">
        <v>504</v>
      </c>
      <c r="B158" s="1">
        <v>2.0406249999999997E-2</v>
      </c>
      <c r="C158" s="1">
        <v>2.0406249999999997E-2</v>
      </c>
      <c r="D158" t="s">
        <v>16</v>
      </c>
      <c r="E158" t="s">
        <v>505</v>
      </c>
      <c r="F158" t="s">
        <v>143</v>
      </c>
      <c r="G158" t="s">
        <v>19</v>
      </c>
      <c r="H158" t="s">
        <v>46</v>
      </c>
      <c r="I158" t="s">
        <v>40</v>
      </c>
      <c r="J158">
        <v>5</v>
      </c>
      <c r="K158">
        <v>18</v>
      </c>
      <c r="L158">
        <v>0</v>
      </c>
      <c r="M158" t="s">
        <v>506</v>
      </c>
      <c r="N158" t="s">
        <v>23</v>
      </c>
      <c r="O158">
        <v>3.9</v>
      </c>
      <c r="P158" t="s">
        <v>4658</v>
      </c>
    </row>
    <row r="159" spans="1:16" x14ac:dyDescent="0.3">
      <c r="A159" t="s">
        <v>507</v>
      </c>
      <c r="B159" s="1">
        <v>2.0406249999999997E-2</v>
      </c>
      <c r="C159" s="1">
        <v>2.0406249999999997E-2</v>
      </c>
      <c r="D159" t="s">
        <v>16</v>
      </c>
      <c r="E159" t="s">
        <v>508</v>
      </c>
      <c r="F159" t="s">
        <v>143</v>
      </c>
      <c r="G159" t="s">
        <v>63</v>
      </c>
      <c r="H159" t="s">
        <v>35</v>
      </c>
      <c r="I159" t="s">
        <v>40</v>
      </c>
      <c r="J159">
        <v>8</v>
      </c>
      <c r="K159">
        <v>33</v>
      </c>
      <c r="L159">
        <v>0</v>
      </c>
      <c r="M159" t="s">
        <v>509</v>
      </c>
      <c r="N159" t="s">
        <v>42</v>
      </c>
      <c r="O159">
        <v>2.8</v>
      </c>
      <c r="P159" t="s">
        <v>32</v>
      </c>
    </row>
    <row r="160" spans="1:16" x14ac:dyDescent="0.3">
      <c r="A160" t="s">
        <v>510</v>
      </c>
      <c r="B160" s="1">
        <v>2.0406249999999997E-2</v>
      </c>
      <c r="C160" s="1">
        <v>2.0406249999999997E-2</v>
      </c>
      <c r="D160" t="s">
        <v>16</v>
      </c>
      <c r="E160" t="s">
        <v>511</v>
      </c>
      <c r="F160" t="s">
        <v>18</v>
      </c>
      <c r="G160" t="s">
        <v>28</v>
      </c>
      <c r="H160" t="s">
        <v>46</v>
      </c>
      <c r="I160" t="s">
        <v>59</v>
      </c>
      <c r="J160">
        <v>2</v>
      </c>
      <c r="K160">
        <v>48</v>
      </c>
      <c r="L160">
        <v>0</v>
      </c>
      <c r="M160" t="s">
        <v>512</v>
      </c>
      <c r="N160" t="s">
        <v>23</v>
      </c>
      <c r="O160">
        <v>4.9000000000000004</v>
      </c>
      <c r="P160" t="s">
        <v>4658</v>
      </c>
    </row>
    <row r="161" spans="1:16" x14ac:dyDescent="0.3">
      <c r="A161" t="s">
        <v>513</v>
      </c>
      <c r="B161" s="1">
        <v>2.0406249999999997E-2</v>
      </c>
      <c r="C161" s="1">
        <v>2.0406249999999997E-2</v>
      </c>
      <c r="D161" t="s">
        <v>16</v>
      </c>
      <c r="E161" t="s">
        <v>514</v>
      </c>
      <c r="F161" t="s">
        <v>121</v>
      </c>
      <c r="G161" t="s">
        <v>53</v>
      </c>
      <c r="H161" t="s">
        <v>46</v>
      </c>
      <c r="I161" t="s">
        <v>21</v>
      </c>
      <c r="J161">
        <v>12</v>
      </c>
      <c r="K161">
        <v>1</v>
      </c>
      <c r="L161">
        <v>0</v>
      </c>
      <c r="M161" t="s">
        <v>515</v>
      </c>
      <c r="N161" t="s">
        <v>23</v>
      </c>
      <c r="O161">
        <v>3.6</v>
      </c>
      <c r="P161" t="s">
        <v>4658</v>
      </c>
    </row>
    <row r="162" spans="1:16" x14ac:dyDescent="0.3">
      <c r="A162" t="s">
        <v>516</v>
      </c>
      <c r="B162" s="1">
        <v>2.0406249999999997E-2</v>
      </c>
      <c r="C162" s="1">
        <v>2.0406249999999997E-2</v>
      </c>
      <c r="D162" t="s">
        <v>16</v>
      </c>
      <c r="E162" t="s">
        <v>517</v>
      </c>
      <c r="F162" t="s">
        <v>52</v>
      </c>
      <c r="G162" t="s">
        <v>63</v>
      </c>
      <c r="H162" t="s">
        <v>46</v>
      </c>
      <c r="I162" t="s">
        <v>40</v>
      </c>
      <c r="J162">
        <v>7</v>
      </c>
      <c r="K162">
        <v>36</v>
      </c>
      <c r="L162">
        <v>0</v>
      </c>
      <c r="M162" t="s">
        <v>518</v>
      </c>
      <c r="N162" t="s">
        <v>31</v>
      </c>
      <c r="O162">
        <v>1.1000000000000001</v>
      </c>
      <c r="P162" t="s">
        <v>77</v>
      </c>
    </row>
    <row r="163" spans="1:16" x14ac:dyDescent="0.3">
      <c r="A163" t="s">
        <v>519</v>
      </c>
      <c r="B163" s="1">
        <v>2.0406249999999997E-2</v>
      </c>
      <c r="C163" s="1">
        <v>2.0406249999999997E-2</v>
      </c>
      <c r="D163" t="s">
        <v>16</v>
      </c>
      <c r="E163" t="s">
        <v>520</v>
      </c>
      <c r="F163" t="s">
        <v>75</v>
      </c>
      <c r="G163" t="s">
        <v>63</v>
      </c>
      <c r="H163" t="s">
        <v>46</v>
      </c>
      <c r="I163" t="s">
        <v>59</v>
      </c>
      <c r="J163">
        <v>6</v>
      </c>
      <c r="K163">
        <v>37</v>
      </c>
      <c r="L163">
        <v>0</v>
      </c>
      <c r="M163" t="s">
        <v>521</v>
      </c>
      <c r="N163" t="s">
        <v>31</v>
      </c>
      <c r="O163">
        <v>2.9</v>
      </c>
      <c r="P163" t="s">
        <v>4658</v>
      </c>
    </row>
    <row r="164" spans="1:16" x14ac:dyDescent="0.3">
      <c r="A164" t="s">
        <v>522</v>
      </c>
      <c r="B164" s="1">
        <v>2.0406249999999997E-2</v>
      </c>
      <c r="C164" s="1">
        <v>2.0406249999999997E-2</v>
      </c>
      <c r="D164" t="s">
        <v>16</v>
      </c>
      <c r="E164" t="s">
        <v>523</v>
      </c>
      <c r="F164" t="s">
        <v>143</v>
      </c>
      <c r="G164" t="s">
        <v>19</v>
      </c>
      <c r="H164" t="s">
        <v>46</v>
      </c>
      <c r="I164" t="s">
        <v>21</v>
      </c>
      <c r="J164">
        <v>12</v>
      </c>
      <c r="K164">
        <v>34</v>
      </c>
      <c r="L164">
        <v>0</v>
      </c>
      <c r="M164" t="s">
        <v>524</v>
      </c>
      <c r="N164" t="s">
        <v>42</v>
      </c>
      <c r="O164">
        <v>2.5</v>
      </c>
      <c r="P164" t="s">
        <v>4658</v>
      </c>
    </row>
    <row r="165" spans="1:16" x14ac:dyDescent="0.3">
      <c r="A165" t="s">
        <v>525</v>
      </c>
      <c r="B165" s="1">
        <v>2.0406249999999997E-2</v>
      </c>
      <c r="C165" s="1">
        <v>2.0406249999999997E-2</v>
      </c>
      <c r="D165" t="s">
        <v>16</v>
      </c>
      <c r="E165" t="s">
        <v>526</v>
      </c>
      <c r="F165" t="s">
        <v>58</v>
      </c>
      <c r="G165" t="s">
        <v>31</v>
      </c>
      <c r="H165" t="s">
        <v>35</v>
      </c>
      <c r="I165" t="s">
        <v>54</v>
      </c>
      <c r="J165">
        <v>2</v>
      </c>
      <c r="K165">
        <v>35</v>
      </c>
      <c r="L165">
        <v>0</v>
      </c>
      <c r="M165" t="s">
        <v>527</v>
      </c>
      <c r="N165" t="s">
        <v>23</v>
      </c>
      <c r="O165">
        <v>4.8</v>
      </c>
      <c r="P165" t="s">
        <v>24</v>
      </c>
    </row>
    <row r="166" spans="1:16" x14ac:dyDescent="0.3">
      <c r="A166" t="s">
        <v>528</v>
      </c>
      <c r="B166" s="1">
        <v>2.0406249999999997E-2</v>
      </c>
      <c r="C166" s="1">
        <v>2.0406249999999997E-2</v>
      </c>
      <c r="D166" t="s">
        <v>16</v>
      </c>
      <c r="E166" t="s">
        <v>529</v>
      </c>
      <c r="F166" t="s">
        <v>27</v>
      </c>
      <c r="G166" t="s">
        <v>63</v>
      </c>
      <c r="H166" t="s">
        <v>20</v>
      </c>
      <c r="I166" t="s">
        <v>21</v>
      </c>
      <c r="J166">
        <v>8</v>
      </c>
      <c r="K166">
        <v>6</v>
      </c>
      <c r="L166">
        <v>0</v>
      </c>
      <c r="M166" t="s">
        <v>118</v>
      </c>
      <c r="N166" t="s">
        <v>42</v>
      </c>
      <c r="O166">
        <v>2.9</v>
      </c>
      <c r="P166" t="s">
        <v>24</v>
      </c>
    </row>
    <row r="167" spans="1:16" x14ac:dyDescent="0.3">
      <c r="A167" t="s">
        <v>530</v>
      </c>
      <c r="B167" s="1">
        <v>2.0406249999999997E-2</v>
      </c>
      <c r="C167" s="1">
        <v>2.0406249999999997E-2</v>
      </c>
      <c r="D167" t="s">
        <v>16</v>
      </c>
      <c r="E167" t="s">
        <v>531</v>
      </c>
      <c r="F167" t="s">
        <v>52</v>
      </c>
      <c r="G167" t="s">
        <v>45</v>
      </c>
      <c r="H167" t="s">
        <v>35</v>
      </c>
      <c r="I167" t="s">
        <v>29</v>
      </c>
      <c r="J167">
        <v>9</v>
      </c>
      <c r="K167">
        <v>43</v>
      </c>
      <c r="L167">
        <v>0</v>
      </c>
      <c r="M167" t="s">
        <v>532</v>
      </c>
      <c r="N167" t="s">
        <v>23</v>
      </c>
      <c r="O167">
        <v>3.3</v>
      </c>
      <c r="P167" t="s">
        <v>49</v>
      </c>
    </row>
    <row r="168" spans="1:16" x14ac:dyDescent="0.3">
      <c r="A168" t="s">
        <v>533</v>
      </c>
      <c r="B168" s="1">
        <v>2.0406249999999997E-2</v>
      </c>
      <c r="C168" s="1">
        <v>2.0406249999999997E-2</v>
      </c>
      <c r="D168" t="s">
        <v>16</v>
      </c>
      <c r="E168" t="s">
        <v>534</v>
      </c>
      <c r="F168" t="s">
        <v>58</v>
      </c>
      <c r="G168" t="s">
        <v>45</v>
      </c>
      <c r="H168" t="s">
        <v>46</v>
      </c>
      <c r="I168" t="s">
        <v>21</v>
      </c>
      <c r="J168">
        <v>10</v>
      </c>
      <c r="K168">
        <v>1</v>
      </c>
      <c r="L168">
        <v>0</v>
      </c>
      <c r="M168" t="s">
        <v>535</v>
      </c>
      <c r="N168" t="s">
        <v>48</v>
      </c>
      <c r="O168">
        <v>4.7</v>
      </c>
      <c r="P168" t="s">
        <v>4658</v>
      </c>
    </row>
    <row r="169" spans="1:16" x14ac:dyDescent="0.3">
      <c r="A169" t="s">
        <v>536</v>
      </c>
      <c r="B169" s="1">
        <v>2.0406249999999997E-2</v>
      </c>
      <c r="C169" s="1">
        <v>2.0406249999999997E-2</v>
      </c>
      <c r="D169" t="s">
        <v>16</v>
      </c>
      <c r="E169" t="s">
        <v>537</v>
      </c>
      <c r="F169" t="s">
        <v>18</v>
      </c>
      <c r="G169" t="s">
        <v>28</v>
      </c>
      <c r="H169" t="s">
        <v>20</v>
      </c>
      <c r="I169" t="s">
        <v>40</v>
      </c>
      <c r="J169">
        <v>5</v>
      </c>
      <c r="K169">
        <v>37</v>
      </c>
      <c r="L169">
        <v>0</v>
      </c>
      <c r="M169" t="s">
        <v>538</v>
      </c>
      <c r="N169" t="s">
        <v>23</v>
      </c>
      <c r="O169">
        <v>3.4</v>
      </c>
      <c r="P169" t="s">
        <v>4658</v>
      </c>
    </row>
    <row r="170" spans="1:16" x14ac:dyDescent="0.3">
      <c r="A170" t="s">
        <v>539</v>
      </c>
      <c r="B170" s="1">
        <v>2.0406249999999997E-2</v>
      </c>
      <c r="C170" s="1">
        <v>2.0406249999999997E-2</v>
      </c>
      <c r="D170" t="s">
        <v>16</v>
      </c>
      <c r="E170" t="s">
        <v>540</v>
      </c>
      <c r="F170" t="s">
        <v>27</v>
      </c>
      <c r="G170" t="s">
        <v>53</v>
      </c>
      <c r="H170" t="s">
        <v>46</v>
      </c>
      <c r="I170" t="s">
        <v>21</v>
      </c>
      <c r="J170">
        <v>7</v>
      </c>
      <c r="K170">
        <v>29</v>
      </c>
      <c r="L170">
        <v>0</v>
      </c>
      <c r="M170" t="s">
        <v>541</v>
      </c>
      <c r="N170" t="s">
        <v>37</v>
      </c>
      <c r="O170">
        <v>1.1000000000000001</v>
      </c>
      <c r="P170" t="s">
        <v>4658</v>
      </c>
    </row>
    <row r="171" spans="1:16" x14ac:dyDescent="0.3">
      <c r="A171" t="s">
        <v>542</v>
      </c>
      <c r="B171" s="1">
        <v>2.0406249999999997E-2</v>
      </c>
      <c r="C171" s="1">
        <v>2.0406249999999997E-2</v>
      </c>
      <c r="D171" t="s">
        <v>16</v>
      </c>
      <c r="E171" t="s">
        <v>543</v>
      </c>
      <c r="F171" t="s">
        <v>52</v>
      </c>
      <c r="G171" t="s">
        <v>31</v>
      </c>
      <c r="H171" t="s">
        <v>67</v>
      </c>
      <c r="I171" t="s">
        <v>54</v>
      </c>
      <c r="J171">
        <v>3</v>
      </c>
      <c r="K171">
        <v>15</v>
      </c>
      <c r="L171">
        <v>0</v>
      </c>
      <c r="M171" t="s">
        <v>544</v>
      </c>
      <c r="N171" t="s">
        <v>31</v>
      </c>
      <c r="O171">
        <v>4.8</v>
      </c>
      <c r="P171" t="s">
        <v>4658</v>
      </c>
    </row>
    <row r="172" spans="1:16" x14ac:dyDescent="0.3">
      <c r="A172" t="s">
        <v>545</v>
      </c>
      <c r="B172" s="1">
        <v>2.0406249999999997E-2</v>
      </c>
      <c r="C172" s="1">
        <v>2.0406249999999997E-2</v>
      </c>
      <c r="D172" t="s">
        <v>16</v>
      </c>
      <c r="E172" t="s">
        <v>546</v>
      </c>
      <c r="F172" t="s">
        <v>52</v>
      </c>
      <c r="G172" t="s">
        <v>53</v>
      </c>
      <c r="H172" t="s">
        <v>35</v>
      </c>
      <c r="I172" t="s">
        <v>21</v>
      </c>
      <c r="J172">
        <v>2</v>
      </c>
      <c r="K172">
        <v>32</v>
      </c>
      <c r="L172">
        <v>0</v>
      </c>
      <c r="M172" t="s">
        <v>426</v>
      </c>
      <c r="N172" t="s">
        <v>42</v>
      </c>
      <c r="O172">
        <v>2.1</v>
      </c>
      <c r="P172" t="s">
        <v>4658</v>
      </c>
    </row>
    <row r="173" spans="1:16" x14ac:dyDescent="0.3">
      <c r="A173" t="s">
        <v>547</v>
      </c>
      <c r="B173" s="1">
        <v>2.0406249999999997E-2</v>
      </c>
      <c r="C173" s="1">
        <v>2.0406249999999997E-2</v>
      </c>
      <c r="D173" t="s">
        <v>16</v>
      </c>
      <c r="E173" t="s">
        <v>548</v>
      </c>
      <c r="F173" t="s">
        <v>75</v>
      </c>
      <c r="G173" t="s">
        <v>19</v>
      </c>
      <c r="H173" t="s">
        <v>20</v>
      </c>
      <c r="I173" t="s">
        <v>21</v>
      </c>
      <c r="J173">
        <v>10</v>
      </c>
      <c r="K173">
        <v>16</v>
      </c>
      <c r="L173">
        <v>0</v>
      </c>
      <c r="M173" t="s">
        <v>549</v>
      </c>
      <c r="N173" t="s">
        <v>37</v>
      </c>
      <c r="O173">
        <v>3.3</v>
      </c>
      <c r="P173" t="s">
        <v>32</v>
      </c>
    </row>
    <row r="174" spans="1:16" x14ac:dyDescent="0.3">
      <c r="A174" t="s">
        <v>550</v>
      </c>
      <c r="B174" s="1">
        <v>2.0406249999999997E-2</v>
      </c>
      <c r="C174" s="1">
        <v>2.0406249999999997E-2</v>
      </c>
      <c r="D174" t="s">
        <v>16</v>
      </c>
      <c r="E174" t="s">
        <v>551</v>
      </c>
      <c r="F174" t="s">
        <v>83</v>
      </c>
      <c r="G174" t="s">
        <v>63</v>
      </c>
      <c r="H174" t="s">
        <v>35</v>
      </c>
      <c r="I174" t="s">
        <v>21</v>
      </c>
      <c r="J174">
        <v>10</v>
      </c>
      <c r="K174">
        <v>5</v>
      </c>
      <c r="L174">
        <v>0</v>
      </c>
      <c r="M174" t="s">
        <v>333</v>
      </c>
      <c r="N174" t="s">
        <v>23</v>
      </c>
      <c r="O174">
        <v>3.7</v>
      </c>
      <c r="P174" t="s">
        <v>32</v>
      </c>
    </row>
    <row r="175" spans="1:16" x14ac:dyDescent="0.3">
      <c r="A175" t="s">
        <v>552</v>
      </c>
      <c r="B175" s="1">
        <v>2.0406249999999997E-2</v>
      </c>
      <c r="C175" s="1">
        <v>2.0406249999999997E-2</v>
      </c>
      <c r="D175" t="s">
        <v>16</v>
      </c>
      <c r="E175" t="s">
        <v>553</v>
      </c>
      <c r="F175" t="s">
        <v>121</v>
      </c>
      <c r="G175" t="s">
        <v>31</v>
      </c>
      <c r="H175" t="s">
        <v>46</v>
      </c>
      <c r="I175" t="s">
        <v>59</v>
      </c>
      <c r="J175">
        <v>12</v>
      </c>
      <c r="K175">
        <v>42</v>
      </c>
      <c r="L175">
        <v>0</v>
      </c>
      <c r="M175" t="s">
        <v>554</v>
      </c>
      <c r="N175" t="s">
        <v>23</v>
      </c>
      <c r="O175">
        <v>2.8</v>
      </c>
      <c r="P175" t="s">
        <v>32</v>
      </c>
    </row>
    <row r="176" spans="1:16" x14ac:dyDescent="0.3">
      <c r="A176" t="s">
        <v>555</v>
      </c>
      <c r="B176" s="1">
        <v>2.0406249999999997E-2</v>
      </c>
      <c r="C176" s="1">
        <v>2.0406249999999997E-2</v>
      </c>
      <c r="D176" t="s">
        <v>16</v>
      </c>
      <c r="E176" t="s">
        <v>556</v>
      </c>
      <c r="F176" t="s">
        <v>18</v>
      </c>
      <c r="G176" t="s">
        <v>63</v>
      </c>
      <c r="H176" t="s">
        <v>35</v>
      </c>
      <c r="I176" t="s">
        <v>29</v>
      </c>
      <c r="J176">
        <v>6</v>
      </c>
      <c r="K176">
        <v>13</v>
      </c>
      <c r="L176">
        <v>0</v>
      </c>
      <c r="M176" t="s">
        <v>557</v>
      </c>
      <c r="N176" t="s">
        <v>42</v>
      </c>
      <c r="O176">
        <v>3.7</v>
      </c>
      <c r="P176" t="s">
        <v>4658</v>
      </c>
    </row>
    <row r="177" spans="1:16" x14ac:dyDescent="0.3">
      <c r="A177" t="s">
        <v>558</v>
      </c>
      <c r="B177" s="1">
        <v>2.0406249999999997E-2</v>
      </c>
      <c r="C177" s="1">
        <v>2.0406249999999997E-2</v>
      </c>
      <c r="D177" t="s">
        <v>16</v>
      </c>
      <c r="E177" t="s">
        <v>559</v>
      </c>
      <c r="F177" t="s">
        <v>121</v>
      </c>
      <c r="G177" t="s">
        <v>31</v>
      </c>
      <c r="H177" t="s">
        <v>46</v>
      </c>
      <c r="I177" t="s">
        <v>40</v>
      </c>
      <c r="J177">
        <v>6</v>
      </c>
      <c r="K177">
        <v>42</v>
      </c>
      <c r="L177">
        <v>0</v>
      </c>
      <c r="M177" t="s">
        <v>560</v>
      </c>
      <c r="N177" t="s">
        <v>42</v>
      </c>
      <c r="O177">
        <v>2.6</v>
      </c>
      <c r="P177" t="s">
        <v>4658</v>
      </c>
    </row>
    <row r="178" spans="1:16" x14ac:dyDescent="0.3">
      <c r="A178" t="s">
        <v>561</v>
      </c>
      <c r="B178" s="1">
        <v>2.0406249999999997E-2</v>
      </c>
      <c r="C178" s="1">
        <v>2.0406249999999997E-2</v>
      </c>
      <c r="D178" t="s">
        <v>16</v>
      </c>
      <c r="E178" t="s">
        <v>562</v>
      </c>
      <c r="F178" t="s">
        <v>143</v>
      </c>
      <c r="G178" t="s">
        <v>28</v>
      </c>
      <c r="H178" t="s">
        <v>46</v>
      </c>
      <c r="I178" t="s">
        <v>40</v>
      </c>
      <c r="J178">
        <v>12</v>
      </c>
      <c r="K178">
        <v>26</v>
      </c>
      <c r="L178">
        <v>0</v>
      </c>
      <c r="M178" t="s">
        <v>563</v>
      </c>
      <c r="N178" t="s">
        <v>48</v>
      </c>
      <c r="O178">
        <v>2.2000000000000002</v>
      </c>
      <c r="P178" t="s">
        <v>4658</v>
      </c>
    </row>
    <row r="179" spans="1:16" x14ac:dyDescent="0.3">
      <c r="A179" t="s">
        <v>564</v>
      </c>
      <c r="B179" s="1">
        <v>2.0406249999999997E-2</v>
      </c>
      <c r="C179" s="1">
        <v>2.0406249999999997E-2</v>
      </c>
      <c r="D179" t="s">
        <v>16</v>
      </c>
      <c r="E179" t="s">
        <v>565</v>
      </c>
      <c r="F179" t="s">
        <v>18</v>
      </c>
      <c r="G179" t="s">
        <v>31</v>
      </c>
      <c r="H179" t="s">
        <v>67</v>
      </c>
      <c r="I179" t="s">
        <v>29</v>
      </c>
      <c r="J179">
        <v>10</v>
      </c>
      <c r="K179">
        <v>35</v>
      </c>
      <c r="L179">
        <v>0</v>
      </c>
      <c r="M179" t="s">
        <v>566</v>
      </c>
      <c r="N179" t="s">
        <v>48</v>
      </c>
      <c r="O179">
        <v>2.5</v>
      </c>
      <c r="P179" t="s">
        <v>32</v>
      </c>
    </row>
    <row r="180" spans="1:16" x14ac:dyDescent="0.3">
      <c r="A180" t="s">
        <v>567</v>
      </c>
      <c r="B180" s="1">
        <v>2.0406249999999997E-2</v>
      </c>
      <c r="C180" s="1">
        <v>2.0406249999999997E-2</v>
      </c>
      <c r="D180" t="s">
        <v>16</v>
      </c>
      <c r="E180" t="s">
        <v>568</v>
      </c>
      <c r="F180" t="s">
        <v>143</v>
      </c>
      <c r="G180" t="s">
        <v>53</v>
      </c>
      <c r="H180" t="s">
        <v>46</v>
      </c>
      <c r="I180" t="s">
        <v>40</v>
      </c>
      <c r="J180">
        <v>2</v>
      </c>
      <c r="K180">
        <v>5</v>
      </c>
      <c r="L180">
        <v>0</v>
      </c>
      <c r="M180" t="s">
        <v>569</v>
      </c>
      <c r="N180" t="s">
        <v>23</v>
      </c>
      <c r="O180">
        <v>3.4</v>
      </c>
      <c r="P180" t="s">
        <v>77</v>
      </c>
    </row>
    <row r="181" spans="1:16" x14ac:dyDescent="0.3">
      <c r="A181" t="s">
        <v>570</v>
      </c>
      <c r="B181" s="1">
        <v>2.0406249999999997E-2</v>
      </c>
      <c r="C181" s="1">
        <v>2.0406249999999997E-2</v>
      </c>
      <c r="D181" t="s">
        <v>16</v>
      </c>
      <c r="E181" t="s">
        <v>571</v>
      </c>
      <c r="F181" t="s">
        <v>27</v>
      </c>
      <c r="G181" t="s">
        <v>19</v>
      </c>
      <c r="H181" t="s">
        <v>35</v>
      </c>
      <c r="I181" t="s">
        <v>21</v>
      </c>
      <c r="J181">
        <v>4</v>
      </c>
      <c r="K181">
        <v>16</v>
      </c>
      <c r="L181">
        <v>0</v>
      </c>
      <c r="M181" t="s">
        <v>572</v>
      </c>
      <c r="N181" t="s">
        <v>48</v>
      </c>
      <c r="O181">
        <v>1.5</v>
      </c>
      <c r="P181" t="s">
        <v>49</v>
      </c>
    </row>
    <row r="182" spans="1:16" x14ac:dyDescent="0.3">
      <c r="A182" t="s">
        <v>573</v>
      </c>
      <c r="B182" s="1">
        <v>2.0406249999999997E-2</v>
      </c>
      <c r="C182" s="1">
        <v>2.0406249999999997E-2</v>
      </c>
      <c r="D182" t="s">
        <v>16</v>
      </c>
      <c r="E182" t="s">
        <v>574</v>
      </c>
      <c r="F182" t="s">
        <v>18</v>
      </c>
      <c r="G182" t="s">
        <v>53</v>
      </c>
      <c r="H182" t="s">
        <v>35</v>
      </c>
      <c r="I182" t="s">
        <v>21</v>
      </c>
      <c r="J182">
        <v>7</v>
      </c>
      <c r="K182">
        <v>12</v>
      </c>
      <c r="L182">
        <v>0</v>
      </c>
      <c r="M182" t="s">
        <v>575</v>
      </c>
      <c r="N182" t="s">
        <v>42</v>
      </c>
      <c r="O182">
        <v>4.9000000000000004</v>
      </c>
      <c r="P182" t="s">
        <v>49</v>
      </c>
    </row>
    <row r="183" spans="1:16" x14ac:dyDescent="0.3">
      <c r="A183" t="s">
        <v>576</v>
      </c>
      <c r="B183" s="1">
        <v>2.0406249999999997E-2</v>
      </c>
      <c r="C183" s="1">
        <v>2.0406249999999997E-2</v>
      </c>
      <c r="D183" t="s">
        <v>16</v>
      </c>
      <c r="E183" t="s">
        <v>577</v>
      </c>
      <c r="F183" t="s">
        <v>58</v>
      </c>
      <c r="G183" t="s">
        <v>63</v>
      </c>
      <c r="H183" t="s">
        <v>35</v>
      </c>
      <c r="I183" t="s">
        <v>54</v>
      </c>
      <c r="J183">
        <v>3</v>
      </c>
      <c r="K183">
        <v>48</v>
      </c>
      <c r="L183">
        <v>0</v>
      </c>
      <c r="M183" t="s">
        <v>118</v>
      </c>
      <c r="N183" t="s">
        <v>23</v>
      </c>
      <c r="O183">
        <v>4.0999999999999996</v>
      </c>
      <c r="P183" t="s">
        <v>4658</v>
      </c>
    </row>
    <row r="184" spans="1:16" x14ac:dyDescent="0.3">
      <c r="A184" t="s">
        <v>578</v>
      </c>
      <c r="B184" s="1">
        <v>2.0406249999999997E-2</v>
      </c>
      <c r="C184" s="1">
        <v>2.0406249999999997E-2</v>
      </c>
      <c r="D184" t="s">
        <v>16</v>
      </c>
      <c r="E184" t="s">
        <v>579</v>
      </c>
      <c r="F184" t="s">
        <v>27</v>
      </c>
      <c r="G184" t="s">
        <v>19</v>
      </c>
      <c r="H184" t="s">
        <v>20</v>
      </c>
      <c r="I184" t="s">
        <v>59</v>
      </c>
      <c r="J184">
        <v>4</v>
      </c>
      <c r="K184">
        <v>28</v>
      </c>
      <c r="L184">
        <v>0</v>
      </c>
      <c r="M184" t="s">
        <v>80</v>
      </c>
      <c r="N184" t="s">
        <v>23</v>
      </c>
      <c r="O184">
        <v>3.3</v>
      </c>
      <c r="P184" t="s">
        <v>77</v>
      </c>
    </row>
    <row r="185" spans="1:16" x14ac:dyDescent="0.3">
      <c r="A185" t="s">
        <v>580</v>
      </c>
      <c r="B185" s="1">
        <v>2.0406249999999997E-2</v>
      </c>
      <c r="C185" s="1">
        <v>2.0406249999999997E-2</v>
      </c>
      <c r="D185" t="s">
        <v>16</v>
      </c>
      <c r="E185" t="s">
        <v>581</v>
      </c>
      <c r="F185" t="s">
        <v>143</v>
      </c>
      <c r="G185" t="s">
        <v>45</v>
      </c>
      <c r="H185" t="s">
        <v>46</v>
      </c>
      <c r="I185" t="s">
        <v>59</v>
      </c>
      <c r="J185">
        <v>8</v>
      </c>
      <c r="K185">
        <v>15</v>
      </c>
      <c r="L185">
        <v>0</v>
      </c>
      <c r="M185" t="s">
        <v>582</v>
      </c>
      <c r="N185" t="s">
        <v>42</v>
      </c>
      <c r="O185">
        <v>4.5</v>
      </c>
      <c r="P185" t="s">
        <v>4658</v>
      </c>
    </row>
    <row r="186" spans="1:16" x14ac:dyDescent="0.3">
      <c r="A186" t="s">
        <v>583</v>
      </c>
      <c r="B186" s="1">
        <v>2.0406249999999997E-2</v>
      </c>
      <c r="C186" s="1">
        <v>2.0406249999999997E-2</v>
      </c>
      <c r="D186" t="s">
        <v>16</v>
      </c>
      <c r="E186" t="s">
        <v>584</v>
      </c>
      <c r="F186" t="s">
        <v>27</v>
      </c>
      <c r="G186" t="s">
        <v>19</v>
      </c>
      <c r="H186" t="s">
        <v>20</v>
      </c>
      <c r="I186" t="s">
        <v>40</v>
      </c>
      <c r="J186">
        <v>3</v>
      </c>
      <c r="K186">
        <v>23</v>
      </c>
      <c r="L186">
        <v>0</v>
      </c>
      <c r="M186" t="s">
        <v>585</v>
      </c>
      <c r="N186" t="s">
        <v>48</v>
      </c>
      <c r="O186">
        <v>2.7</v>
      </c>
      <c r="P186" t="s">
        <v>32</v>
      </c>
    </row>
    <row r="187" spans="1:16" x14ac:dyDescent="0.3">
      <c r="A187" t="s">
        <v>586</v>
      </c>
      <c r="B187" s="1">
        <v>2.0406249999999997E-2</v>
      </c>
      <c r="C187" s="1">
        <v>2.0406249999999997E-2</v>
      </c>
      <c r="D187" t="s">
        <v>16</v>
      </c>
      <c r="E187" t="s">
        <v>587</v>
      </c>
      <c r="F187" t="s">
        <v>75</v>
      </c>
      <c r="G187" t="s">
        <v>53</v>
      </c>
      <c r="H187" t="s">
        <v>67</v>
      </c>
      <c r="I187" t="s">
        <v>40</v>
      </c>
      <c r="J187">
        <v>1</v>
      </c>
      <c r="K187">
        <v>42</v>
      </c>
      <c r="L187">
        <v>0</v>
      </c>
      <c r="M187" t="s">
        <v>588</v>
      </c>
      <c r="N187" t="s">
        <v>42</v>
      </c>
      <c r="O187">
        <v>2</v>
      </c>
      <c r="P187" t="s">
        <v>77</v>
      </c>
    </row>
    <row r="188" spans="1:16" x14ac:dyDescent="0.3">
      <c r="A188" t="s">
        <v>589</v>
      </c>
      <c r="B188" s="1">
        <v>2.0406249999999997E-2</v>
      </c>
      <c r="C188" s="1">
        <v>2.0406249999999997E-2</v>
      </c>
      <c r="D188" t="s">
        <v>16</v>
      </c>
      <c r="E188" t="s">
        <v>590</v>
      </c>
      <c r="F188" t="s">
        <v>83</v>
      </c>
      <c r="G188" t="s">
        <v>63</v>
      </c>
      <c r="H188" t="s">
        <v>67</v>
      </c>
      <c r="I188" t="s">
        <v>21</v>
      </c>
      <c r="J188">
        <v>7</v>
      </c>
      <c r="K188">
        <v>10</v>
      </c>
      <c r="L188">
        <v>0</v>
      </c>
      <c r="M188" t="s">
        <v>591</v>
      </c>
      <c r="N188" t="s">
        <v>48</v>
      </c>
      <c r="O188">
        <v>4.8</v>
      </c>
      <c r="P188" t="s">
        <v>32</v>
      </c>
    </row>
    <row r="189" spans="1:16" x14ac:dyDescent="0.3">
      <c r="A189" t="s">
        <v>592</v>
      </c>
      <c r="B189" s="1">
        <v>2.0406249999999997E-2</v>
      </c>
      <c r="C189" s="1">
        <v>2.0406249999999997E-2</v>
      </c>
      <c r="D189" t="s">
        <v>16</v>
      </c>
      <c r="E189" t="s">
        <v>593</v>
      </c>
      <c r="F189" t="s">
        <v>143</v>
      </c>
      <c r="G189" t="s">
        <v>28</v>
      </c>
      <c r="H189" t="s">
        <v>46</v>
      </c>
      <c r="I189" t="s">
        <v>21</v>
      </c>
      <c r="J189">
        <v>11</v>
      </c>
      <c r="K189">
        <v>8</v>
      </c>
      <c r="L189">
        <v>0</v>
      </c>
      <c r="M189" t="s">
        <v>594</v>
      </c>
      <c r="N189" t="s">
        <v>31</v>
      </c>
      <c r="O189">
        <v>4.5</v>
      </c>
      <c r="P189" t="s">
        <v>77</v>
      </c>
    </row>
    <row r="190" spans="1:16" x14ac:dyDescent="0.3">
      <c r="A190" t="s">
        <v>595</v>
      </c>
      <c r="B190" s="1">
        <v>2.0406249999999997E-2</v>
      </c>
      <c r="C190" s="1">
        <v>2.0406249999999997E-2</v>
      </c>
      <c r="D190" t="s">
        <v>16</v>
      </c>
      <c r="E190" t="s">
        <v>596</v>
      </c>
      <c r="F190" t="s">
        <v>52</v>
      </c>
      <c r="G190" t="s">
        <v>53</v>
      </c>
      <c r="H190" t="s">
        <v>46</v>
      </c>
      <c r="I190" t="s">
        <v>40</v>
      </c>
      <c r="J190">
        <v>7</v>
      </c>
      <c r="K190">
        <v>26</v>
      </c>
      <c r="L190">
        <v>0</v>
      </c>
      <c r="M190" t="s">
        <v>597</v>
      </c>
      <c r="N190" t="s">
        <v>37</v>
      </c>
      <c r="O190">
        <v>3</v>
      </c>
      <c r="P190" t="s">
        <v>4658</v>
      </c>
    </row>
    <row r="191" spans="1:16" x14ac:dyDescent="0.3">
      <c r="A191" t="s">
        <v>598</v>
      </c>
      <c r="B191" s="1">
        <v>2.0406249999999997E-2</v>
      </c>
      <c r="C191" s="1">
        <v>2.0406249999999997E-2</v>
      </c>
      <c r="D191" t="s">
        <v>16</v>
      </c>
      <c r="E191" t="s">
        <v>599</v>
      </c>
      <c r="F191" t="s">
        <v>52</v>
      </c>
      <c r="G191" t="s">
        <v>63</v>
      </c>
      <c r="H191" t="s">
        <v>20</v>
      </c>
      <c r="I191" t="s">
        <v>21</v>
      </c>
      <c r="J191">
        <v>5</v>
      </c>
      <c r="K191">
        <v>12</v>
      </c>
      <c r="L191">
        <v>0</v>
      </c>
      <c r="M191" t="s">
        <v>321</v>
      </c>
      <c r="N191" t="s">
        <v>23</v>
      </c>
      <c r="O191">
        <v>2.9</v>
      </c>
      <c r="P191" t="s">
        <v>24</v>
      </c>
    </row>
    <row r="192" spans="1:16" x14ac:dyDescent="0.3">
      <c r="A192" t="s">
        <v>600</v>
      </c>
      <c r="B192" s="1">
        <v>2.0406249999999997E-2</v>
      </c>
      <c r="C192" s="1">
        <v>2.0406249999999997E-2</v>
      </c>
      <c r="D192" t="s">
        <v>16</v>
      </c>
      <c r="E192" t="s">
        <v>601</v>
      </c>
      <c r="F192" t="s">
        <v>27</v>
      </c>
      <c r="G192" t="s">
        <v>28</v>
      </c>
      <c r="H192" t="s">
        <v>46</v>
      </c>
      <c r="I192" t="s">
        <v>40</v>
      </c>
      <c r="J192">
        <v>8</v>
      </c>
      <c r="K192">
        <v>6</v>
      </c>
      <c r="L192">
        <v>0</v>
      </c>
      <c r="M192" t="s">
        <v>602</v>
      </c>
      <c r="N192" t="s">
        <v>42</v>
      </c>
      <c r="O192">
        <v>3.5</v>
      </c>
      <c r="P192" t="s">
        <v>32</v>
      </c>
    </row>
    <row r="193" spans="1:16" x14ac:dyDescent="0.3">
      <c r="A193" t="s">
        <v>603</v>
      </c>
      <c r="B193" s="1">
        <v>2.0406249999999997E-2</v>
      </c>
      <c r="C193">
        <v>0</v>
      </c>
      <c r="D193" t="s">
        <v>110</v>
      </c>
      <c r="E193" t="s">
        <v>604</v>
      </c>
      <c r="F193" t="s">
        <v>27</v>
      </c>
      <c r="G193" t="s">
        <v>63</v>
      </c>
      <c r="H193" t="s">
        <v>20</v>
      </c>
      <c r="I193" t="s">
        <v>21</v>
      </c>
      <c r="J193">
        <v>8</v>
      </c>
      <c r="K193">
        <v>0</v>
      </c>
      <c r="L193">
        <v>0</v>
      </c>
      <c r="M193" t="s">
        <v>605</v>
      </c>
      <c r="N193" t="s">
        <v>31</v>
      </c>
      <c r="O193">
        <v>0</v>
      </c>
      <c r="P193" t="s">
        <v>49</v>
      </c>
    </row>
    <row r="194" spans="1:16" x14ac:dyDescent="0.3">
      <c r="A194" t="s">
        <v>606</v>
      </c>
      <c r="B194" s="1">
        <v>2.0406249999999997E-2</v>
      </c>
      <c r="C194" s="1">
        <v>2.0406249999999997E-2</v>
      </c>
      <c r="D194" t="s">
        <v>16</v>
      </c>
      <c r="E194" t="s">
        <v>607</v>
      </c>
      <c r="F194" t="s">
        <v>52</v>
      </c>
      <c r="G194" t="s">
        <v>31</v>
      </c>
      <c r="H194" t="s">
        <v>20</v>
      </c>
      <c r="I194" t="s">
        <v>29</v>
      </c>
      <c r="J194">
        <v>3</v>
      </c>
      <c r="K194">
        <v>43</v>
      </c>
      <c r="L194">
        <v>0</v>
      </c>
      <c r="M194" t="s">
        <v>608</v>
      </c>
      <c r="N194" t="s">
        <v>31</v>
      </c>
      <c r="O194">
        <v>1.3</v>
      </c>
      <c r="P194" t="s">
        <v>32</v>
      </c>
    </row>
    <row r="195" spans="1:16" x14ac:dyDescent="0.3">
      <c r="A195" t="s">
        <v>609</v>
      </c>
      <c r="B195" s="1">
        <v>2.0406249999999997E-2</v>
      </c>
      <c r="C195" s="1">
        <v>2.0406249999999997E-2</v>
      </c>
      <c r="D195" t="s">
        <v>16</v>
      </c>
      <c r="E195" t="s">
        <v>610</v>
      </c>
      <c r="F195" t="s">
        <v>52</v>
      </c>
      <c r="G195" t="s">
        <v>63</v>
      </c>
      <c r="H195" t="s">
        <v>46</v>
      </c>
      <c r="I195" t="s">
        <v>29</v>
      </c>
      <c r="J195">
        <v>8</v>
      </c>
      <c r="K195">
        <v>2</v>
      </c>
      <c r="L195">
        <v>0</v>
      </c>
      <c r="M195" t="s">
        <v>611</v>
      </c>
      <c r="N195" t="s">
        <v>42</v>
      </c>
      <c r="O195">
        <v>2.7</v>
      </c>
      <c r="P195" t="s">
        <v>77</v>
      </c>
    </row>
    <row r="196" spans="1:16" x14ac:dyDescent="0.3">
      <c r="A196" t="s">
        <v>612</v>
      </c>
      <c r="B196" s="1">
        <v>2.0406249999999997E-2</v>
      </c>
      <c r="C196" s="1">
        <v>2.0406249999999997E-2</v>
      </c>
      <c r="D196" t="s">
        <v>16</v>
      </c>
      <c r="E196" t="s">
        <v>613</v>
      </c>
      <c r="F196" t="s">
        <v>121</v>
      </c>
      <c r="G196" t="s">
        <v>53</v>
      </c>
      <c r="H196" t="s">
        <v>35</v>
      </c>
      <c r="I196" t="s">
        <v>40</v>
      </c>
      <c r="J196">
        <v>3</v>
      </c>
      <c r="K196">
        <v>3</v>
      </c>
      <c r="L196">
        <v>0</v>
      </c>
      <c r="M196" t="s">
        <v>614</v>
      </c>
      <c r="N196" t="s">
        <v>42</v>
      </c>
      <c r="O196">
        <v>1.4</v>
      </c>
      <c r="P196" t="s">
        <v>77</v>
      </c>
    </row>
    <row r="197" spans="1:16" x14ac:dyDescent="0.3">
      <c r="A197" t="s">
        <v>615</v>
      </c>
      <c r="B197" s="1">
        <v>2.0406249999999997E-2</v>
      </c>
      <c r="C197" s="1">
        <v>2.0406249999999997E-2</v>
      </c>
      <c r="D197" t="s">
        <v>16</v>
      </c>
      <c r="E197" t="s">
        <v>616</v>
      </c>
      <c r="F197" t="s">
        <v>52</v>
      </c>
      <c r="G197" t="s">
        <v>31</v>
      </c>
      <c r="H197" t="s">
        <v>67</v>
      </c>
      <c r="I197" t="s">
        <v>54</v>
      </c>
      <c r="J197">
        <v>3</v>
      </c>
      <c r="K197">
        <v>46</v>
      </c>
      <c r="L197">
        <v>0</v>
      </c>
      <c r="M197" t="s">
        <v>617</v>
      </c>
      <c r="N197" t="s">
        <v>48</v>
      </c>
      <c r="O197">
        <v>3.1</v>
      </c>
      <c r="P197" t="s">
        <v>24</v>
      </c>
    </row>
    <row r="198" spans="1:16" x14ac:dyDescent="0.3">
      <c r="A198" t="s">
        <v>618</v>
      </c>
      <c r="B198" s="1">
        <v>2.0406249999999997E-2</v>
      </c>
      <c r="C198" s="1">
        <v>2.0406249999999997E-2</v>
      </c>
      <c r="D198" t="s">
        <v>16</v>
      </c>
      <c r="E198" t="s">
        <v>619</v>
      </c>
      <c r="F198" t="s">
        <v>58</v>
      </c>
      <c r="G198" t="s">
        <v>53</v>
      </c>
      <c r="H198" t="s">
        <v>20</v>
      </c>
      <c r="I198" t="s">
        <v>54</v>
      </c>
      <c r="J198">
        <v>6</v>
      </c>
      <c r="K198">
        <v>25</v>
      </c>
      <c r="L198">
        <v>0</v>
      </c>
      <c r="M198" t="s">
        <v>620</v>
      </c>
      <c r="N198" t="s">
        <v>31</v>
      </c>
      <c r="O198">
        <v>2.9</v>
      </c>
      <c r="P198" t="s">
        <v>32</v>
      </c>
    </row>
    <row r="199" spans="1:16" x14ac:dyDescent="0.3">
      <c r="A199" t="s">
        <v>621</v>
      </c>
      <c r="B199" s="1">
        <v>2.0406249999999997E-2</v>
      </c>
      <c r="C199" s="1">
        <v>2.0406249999999997E-2</v>
      </c>
      <c r="D199" t="s">
        <v>16</v>
      </c>
      <c r="E199" t="s">
        <v>622</v>
      </c>
      <c r="F199" t="s">
        <v>83</v>
      </c>
      <c r="G199" t="s">
        <v>19</v>
      </c>
      <c r="H199" t="s">
        <v>20</v>
      </c>
      <c r="I199" t="s">
        <v>54</v>
      </c>
      <c r="J199">
        <v>11</v>
      </c>
      <c r="K199">
        <v>38</v>
      </c>
      <c r="L199">
        <v>0</v>
      </c>
      <c r="M199" t="s">
        <v>623</v>
      </c>
      <c r="N199" t="s">
        <v>23</v>
      </c>
      <c r="O199">
        <v>1.2</v>
      </c>
      <c r="P199" t="s">
        <v>32</v>
      </c>
    </row>
    <row r="200" spans="1:16" x14ac:dyDescent="0.3">
      <c r="A200" t="s">
        <v>624</v>
      </c>
      <c r="B200" s="1">
        <v>2.0406249999999997E-2</v>
      </c>
      <c r="C200" s="1">
        <v>2.0406249999999997E-2</v>
      </c>
      <c r="D200" t="s">
        <v>16</v>
      </c>
      <c r="E200" t="s">
        <v>625</v>
      </c>
      <c r="F200" t="s">
        <v>75</v>
      </c>
      <c r="G200" t="s">
        <v>53</v>
      </c>
      <c r="H200" t="s">
        <v>67</v>
      </c>
      <c r="I200" t="s">
        <v>40</v>
      </c>
      <c r="J200">
        <v>6</v>
      </c>
      <c r="K200">
        <v>35</v>
      </c>
      <c r="L200">
        <v>0</v>
      </c>
      <c r="M200" t="s">
        <v>626</v>
      </c>
      <c r="N200" t="s">
        <v>48</v>
      </c>
      <c r="O200">
        <v>1.9</v>
      </c>
      <c r="P200" t="s">
        <v>24</v>
      </c>
    </row>
    <row r="201" spans="1:16" x14ac:dyDescent="0.3">
      <c r="A201" t="s">
        <v>627</v>
      </c>
      <c r="B201" s="1">
        <v>2.0406249999999997E-2</v>
      </c>
      <c r="C201" s="1">
        <v>2.0406249999999997E-2</v>
      </c>
      <c r="D201" t="s">
        <v>16</v>
      </c>
      <c r="E201" t="s">
        <v>628</v>
      </c>
      <c r="F201" t="s">
        <v>58</v>
      </c>
      <c r="G201" t="s">
        <v>63</v>
      </c>
      <c r="H201" t="s">
        <v>35</v>
      </c>
      <c r="I201" t="s">
        <v>40</v>
      </c>
      <c r="J201">
        <v>12</v>
      </c>
      <c r="K201">
        <v>29</v>
      </c>
      <c r="L201">
        <v>0</v>
      </c>
      <c r="M201" t="s">
        <v>629</v>
      </c>
      <c r="N201" t="s">
        <v>42</v>
      </c>
      <c r="O201">
        <v>3.8</v>
      </c>
      <c r="P201" t="s">
        <v>77</v>
      </c>
    </row>
    <row r="202" spans="1:16" x14ac:dyDescent="0.3">
      <c r="A202" t="s">
        <v>630</v>
      </c>
      <c r="B202" s="1">
        <v>2.0406249999999997E-2</v>
      </c>
      <c r="C202" s="1">
        <v>2.0406249999999997E-2</v>
      </c>
      <c r="D202" t="s">
        <v>16</v>
      </c>
      <c r="E202" t="s">
        <v>631</v>
      </c>
      <c r="F202" t="s">
        <v>18</v>
      </c>
      <c r="G202" t="s">
        <v>45</v>
      </c>
      <c r="H202" t="s">
        <v>46</v>
      </c>
      <c r="I202" t="s">
        <v>59</v>
      </c>
      <c r="J202">
        <v>6</v>
      </c>
      <c r="K202">
        <v>40</v>
      </c>
      <c r="L202">
        <v>0</v>
      </c>
      <c r="M202" t="s">
        <v>632</v>
      </c>
      <c r="N202" t="s">
        <v>37</v>
      </c>
      <c r="O202">
        <v>1.3</v>
      </c>
      <c r="P202" t="s">
        <v>77</v>
      </c>
    </row>
    <row r="203" spans="1:16" x14ac:dyDescent="0.3">
      <c r="A203" t="s">
        <v>633</v>
      </c>
      <c r="B203" s="1">
        <v>2.0406249999999997E-2</v>
      </c>
      <c r="C203" s="1">
        <v>2.0406249999999997E-2</v>
      </c>
      <c r="D203" t="s">
        <v>16</v>
      </c>
      <c r="E203" t="s">
        <v>634</v>
      </c>
      <c r="F203" t="s">
        <v>143</v>
      </c>
      <c r="G203" t="s">
        <v>63</v>
      </c>
      <c r="H203" t="s">
        <v>46</v>
      </c>
      <c r="I203" t="s">
        <v>29</v>
      </c>
      <c r="J203">
        <v>11</v>
      </c>
      <c r="K203">
        <v>44</v>
      </c>
      <c r="L203">
        <v>0</v>
      </c>
      <c r="M203" t="s">
        <v>635</v>
      </c>
      <c r="N203" t="s">
        <v>23</v>
      </c>
      <c r="O203">
        <v>4.7</v>
      </c>
      <c r="P203" t="s">
        <v>24</v>
      </c>
    </row>
    <row r="204" spans="1:16" x14ac:dyDescent="0.3">
      <c r="A204" t="s">
        <v>636</v>
      </c>
      <c r="B204" s="1">
        <v>2.0406249999999997E-2</v>
      </c>
      <c r="C204" s="1">
        <v>2.0406249999999997E-2</v>
      </c>
      <c r="D204" t="s">
        <v>16</v>
      </c>
      <c r="E204" t="s">
        <v>637</v>
      </c>
      <c r="F204" t="s">
        <v>18</v>
      </c>
      <c r="G204" t="s">
        <v>53</v>
      </c>
      <c r="H204" t="s">
        <v>20</v>
      </c>
      <c r="I204" t="s">
        <v>40</v>
      </c>
      <c r="J204">
        <v>6</v>
      </c>
      <c r="K204">
        <v>19</v>
      </c>
      <c r="L204">
        <v>0</v>
      </c>
      <c r="M204" t="s">
        <v>638</v>
      </c>
      <c r="N204" t="s">
        <v>48</v>
      </c>
      <c r="O204">
        <v>3.3</v>
      </c>
      <c r="P204" t="s">
        <v>24</v>
      </c>
    </row>
    <row r="205" spans="1:16" x14ac:dyDescent="0.3">
      <c r="A205" t="s">
        <v>639</v>
      </c>
      <c r="B205" s="1">
        <v>2.0406249999999997E-2</v>
      </c>
      <c r="C205" s="1">
        <v>2.0406249999999997E-2</v>
      </c>
      <c r="D205" t="s">
        <v>16</v>
      </c>
      <c r="E205" t="s">
        <v>640</v>
      </c>
      <c r="F205" t="s">
        <v>18</v>
      </c>
      <c r="G205" t="s">
        <v>31</v>
      </c>
      <c r="H205" t="s">
        <v>46</v>
      </c>
      <c r="I205" t="s">
        <v>21</v>
      </c>
      <c r="J205">
        <v>9</v>
      </c>
      <c r="K205">
        <v>23</v>
      </c>
      <c r="L205">
        <v>0</v>
      </c>
      <c r="M205" t="s">
        <v>641</v>
      </c>
      <c r="N205" t="s">
        <v>23</v>
      </c>
      <c r="O205">
        <v>4.3</v>
      </c>
      <c r="P205" t="s">
        <v>49</v>
      </c>
    </row>
    <row r="206" spans="1:16" x14ac:dyDescent="0.3">
      <c r="A206" t="s">
        <v>642</v>
      </c>
      <c r="B206" s="1">
        <v>2.0406249999999997E-2</v>
      </c>
      <c r="C206" s="1">
        <v>2.0406249999999997E-2</v>
      </c>
      <c r="D206" t="s">
        <v>16</v>
      </c>
      <c r="E206" t="s">
        <v>643</v>
      </c>
      <c r="F206" t="s">
        <v>75</v>
      </c>
      <c r="G206" t="s">
        <v>53</v>
      </c>
      <c r="H206" t="s">
        <v>67</v>
      </c>
      <c r="I206" t="s">
        <v>40</v>
      </c>
      <c r="J206">
        <v>3</v>
      </c>
      <c r="K206">
        <v>14</v>
      </c>
      <c r="L206">
        <v>0</v>
      </c>
      <c r="M206" t="s">
        <v>175</v>
      </c>
      <c r="N206" t="s">
        <v>31</v>
      </c>
      <c r="O206">
        <v>1.8</v>
      </c>
      <c r="P206" t="s">
        <v>49</v>
      </c>
    </row>
    <row r="207" spans="1:16" x14ac:dyDescent="0.3">
      <c r="A207" t="s">
        <v>644</v>
      </c>
      <c r="B207" s="1">
        <v>2.0406249999999997E-2</v>
      </c>
      <c r="C207" s="1">
        <v>2.0406249999999997E-2</v>
      </c>
      <c r="D207" t="s">
        <v>16</v>
      </c>
      <c r="E207" t="s">
        <v>645</v>
      </c>
      <c r="F207" t="s">
        <v>58</v>
      </c>
      <c r="G207" t="s">
        <v>28</v>
      </c>
      <c r="H207" t="s">
        <v>67</v>
      </c>
      <c r="I207" t="s">
        <v>54</v>
      </c>
      <c r="J207">
        <v>2</v>
      </c>
      <c r="K207">
        <v>37</v>
      </c>
      <c r="L207">
        <v>0</v>
      </c>
      <c r="M207" t="s">
        <v>646</v>
      </c>
      <c r="N207" t="s">
        <v>48</v>
      </c>
      <c r="O207">
        <v>3.5</v>
      </c>
      <c r="P207" t="s">
        <v>4658</v>
      </c>
    </row>
    <row r="208" spans="1:16" x14ac:dyDescent="0.3">
      <c r="A208" t="s">
        <v>647</v>
      </c>
      <c r="B208" s="1">
        <v>2.0406249999999997E-2</v>
      </c>
      <c r="C208" s="1">
        <v>2.0406249999999997E-2</v>
      </c>
      <c r="D208" t="s">
        <v>16</v>
      </c>
      <c r="E208" t="s">
        <v>648</v>
      </c>
      <c r="F208" t="s">
        <v>18</v>
      </c>
      <c r="G208" t="s">
        <v>28</v>
      </c>
      <c r="H208" t="s">
        <v>35</v>
      </c>
      <c r="I208" t="s">
        <v>21</v>
      </c>
      <c r="J208">
        <v>7</v>
      </c>
      <c r="K208">
        <v>34</v>
      </c>
      <c r="L208">
        <v>0</v>
      </c>
      <c r="M208" t="s">
        <v>554</v>
      </c>
      <c r="N208" t="s">
        <v>37</v>
      </c>
      <c r="O208">
        <v>2.2000000000000002</v>
      </c>
      <c r="P208" t="s">
        <v>4658</v>
      </c>
    </row>
    <row r="209" spans="1:16" x14ac:dyDescent="0.3">
      <c r="A209" t="s">
        <v>649</v>
      </c>
      <c r="B209" s="1">
        <v>2.0406249999999997E-2</v>
      </c>
      <c r="C209" s="1">
        <v>2.0406249999999997E-2</v>
      </c>
      <c r="D209" t="s">
        <v>16</v>
      </c>
      <c r="E209" t="s">
        <v>650</v>
      </c>
      <c r="F209" t="s">
        <v>18</v>
      </c>
      <c r="G209" t="s">
        <v>28</v>
      </c>
      <c r="H209" t="s">
        <v>35</v>
      </c>
      <c r="I209" t="s">
        <v>29</v>
      </c>
      <c r="J209">
        <v>9</v>
      </c>
      <c r="K209">
        <v>44</v>
      </c>
      <c r="L209">
        <v>0</v>
      </c>
      <c r="M209" t="s">
        <v>651</v>
      </c>
      <c r="N209" t="s">
        <v>23</v>
      </c>
      <c r="O209">
        <v>2.7</v>
      </c>
      <c r="P209" t="s">
        <v>4658</v>
      </c>
    </row>
    <row r="210" spans="1:16" x14ac:dyDescent="0.3">
      <c r="A210" t="s">
        <v>652</v>
      </c>
      <c r="B210" s="1">
        <v>2.0406249999999997E-2</v>
      </c>
      <c r="C210" s="1">
        <v>2.0406249999999997E-2</v>
      </c>
      <c r="D210" t="s">
        <v>16</v>
      </c>
      <c r="E210" t="s">
        <v>653</v>
      </c>
      <c r="F210" t="s">
        <v>83</v>
      </c>
      <c r="G210" t="s">
        <v>53</v>
      </c>
      <c r="H210" t="s">
        <v>46</v>
      </c>
      <c r="I210" t="s">
        <v>29</v>
      </c>
      <c r="J210">
        <v>12</v>
      </c>
      <c r="K210">
        <v>6</v>
      </c>
      <c r="L210">
        <v>0</v>
      </c>
      <c r="M210" t="s">
        <v>654</v>
      </c>
      <c r="N210" t="s">
        <v>48</v>
      </c>
      <c r="O210">
        <v>4.9000000000000004</v>
      </c>
      <c r="P210" t="s">
        <v>24</v>
      </c>
    </row>
    <row r="211" spans="1:16" x14ac:dyDescent="0.3">
      <c r="A211" t="s">
        <v>655</v>
      </c>
      <c r="B211" s="1">
        <v>2.0406249999999997E-2</v>
      </c>
      <c r="C211" s="1">
        <v>2.0406249999999997E-2</v>
      </c>
      <c r="D211" t="s">
        <v>16</v>
      </c>
      <c r="E211" t="s">
        <v>656</v>
      </c>
      <c r="F211" t="s">
        <v>143</v>
      </c>
      <c r="G211" t="s">
        <v>28</v>
      </c>
      <c r="H211" t="s">
        <v>35</v>
      </c>
      <c r="I211" t="s">
        <v>40</v>
      </c>
      <c r="J211">
        <v>7</v>
      </c>
      <c r="K211">
        <v>7</v>
      </c>
      <c r="L211">
        <v>0</v>
      </c>
      <c r="M211" t="s">
        <v>657</v>
      </c>
      <c r="N211" t="s">
        <v>31</v>
      </c>
      <c r="O211">
        <v>2.2000000000000002</v>
      </c>
      <c r="P211" t="s">
        <v>4658</v>
      </c>
    </row>
    <row r="212" spans="1:16" x14ac:dyDescent="0.3">
      <c r="A212" t="s">
        <v>658</v>
      </c>
      <c r="B212" s="1">
        <v>2.0406249999999997E-2</v>
      </c>
      <c r="C212" s="1">
        <v>2.0406249999999997E-2</v>
      </c>
      <c r="D212" t="s">
        <v>16</v>
      </c>
      <c r="E212" t="s">
        <v>659</v>
      </c>
      <c r="F212" t="s">
        <v>143</v>
      </c>
      <c r="G212" t="s">
        <v>63</v>
      </c>
      <c r="H212" t="s">
        <v>46</v>
      </c>
      <c r="I212" t="s">
        <v>59</v>
      </c>
      <c r="J212">
        <v>9</v>
      </c>
      <c r="K212">
        <v>29</v>
      </c>
      <c r="L212">
        <v>0</v>
      </c>
      <c r="M212" t="s">
        <v>36</v>
      </c>
      <c r="N212" t="s">
        <v>37</v>
      </c>
      <c r="O212">
        <v>3.4</v>
      </c>
      <c r="P212" t="s">
        <v>77</v>
      </c>
    </row>
    <row r="213" spans="1:16" x14ac:dyDescent="0.3">
      <c r="A213" t="s">
        <v>660</v>
      </c>
      <c r="B213" s="1">
        <v>2.0406249999999997E-2</v>
      </c>
      <c r="C213" s="1">
        <v>2.0406249999999997E-2</v>
      </c>
      <c r="D213" t="s">
        <v>16</v>
      </c>
      <c r="E213" t="s">
        <v>290</v>
      </c>
      <c r="F213" t="s">
        <v>75</v>
      </c>
      <c r="G213" t="s">
        <v>45</v>
      </c>
      <c r="H213" t="s">
        <v>35</v>
      </c>
      <c r="I213" t="s">
        <v>59</v>
      </c>
      <c r="J213">
        <v>2</v>
      </c>
      <c r="K213">
        <v>32</v>
      </c>
      <c r="L213">
        <v>0</v>
      </c>
      <c r="M213" t="s">
        <v>661</v>
      </c>
      <c r="N213" t="s">
        <v>37</v>
      </c>
      <c r="O213">
        <v>3.1</v>
      </c>
      <c r="P213" t="s">
        <v>49</v>
      </c>
    </row>
    <row r="214" spans="1:16" x14ac:dyDescent="0.3">
      <c r="A214" t="s">
        <v>662</v>
      </c>
      <c r="B214" s="1">
        <v>2.0406249999999997E-2</v>
      </c>
      <c r="C214">
        <v>0</v>
      </c>
      <c r="D214" t="s">
        <v>146</v>
      </c>
      <c r="E214" t="s">
        <v>663</v>
      </c>
      <c r="F214" t="s">
        <v>75</v>
      </c>
      <c r="G214" t="s">
        <v>45</v>
      </c>
      <c r="H214" t="s">
        <v>67</v>
      </c>
      <c r="I214" t="s">
        <v>54</v>
      </c>
      <c r="J214">
        <v>7</v>
      </c>
      <c r="K214">
        <v>0</v>
      </c>
      <c r="L214">
        <v>1</v>
      </c>
      <c r="M214" t="s">
        <v>255</v>
      </c>
      <c r="N214" t="s">
        <v>23</v>
      </c>
      <c r="O214">
        <v>0</v>
      </c>
      <c r="P214" t="s">
        <v>77</v>
      </c>
    </row>
    <row r="215" spans="1:16" x14ac:dyDescent="0.3">
      <c r="A215" t="s">
        <v>664</v>
      </c>
      <c r="B215" s="1">
        <v>2.0406249999999997E-2</v>
      </c>
      <c r="C215" s="1">
        <v>2.0406249999999997E-2</v>
      </c>
      <c r="D215" t="s">
        <v>16</v>
      </c>
      <c r="E215" t="s">
        <v>665</v>
      </c>
      <c r="F215" t="s">
        <v>83</v>
      </c>
      <c r="G215" t="s">
        <v>63</v>
      </c>
      <c r="H215" t="s">
        <v>20</v>
      </c>
      <c r="I215" t="s">
        <v>40</v>
      </c>
      <c r="J215">
        <v>12</v>
      </c>
      <c r="K215">
        <v>8</v>
      </c>
      <c r="L215">
        <v>0</v>
      </c>
      <c r="M215" t="s">
        <v>666</v>
      </c>
      <c r="N215" t="s">
        <v>31</v>
      </c>
      <c r="O215">
        <v>3.7</v>
      </c>
      <c r="P215" t="s">
        <v>49</v>
      </c>
    </row>
    <row r="216" spans="1:16" x14ac:dyDescent="0.3">
      <c r="A216" t="s">
        <v>667</v>
      </c>
      <c r="B216" s="1">
        <v>2.0406249999999997E-2</v>
      </c>
      <c r="C216" s="1">
        <v>2.0406249999999997E-2</v>
      </c>
      <c r="D216" t="s">
        <v>16</v>
      </c>
      <c r="E216" t="s">
        <v>668</v>
      </c>
      <c r="F216" t="s">
        <v>75</v>
      </c>
      <c r="G216" t="s">
        <v>28</v>
      </c>
      <c r="H216" t="s">
        <v>67</v>
      </c>
      <c r="I216" t="s">
        <v>29</v>
      </c>
      <c r="J216">
        <v>11</v>
      </c>
      <c r="K216">
        <v>22</v>
      </c>
      <c r="L216">
        <v>0</v>
      </c>
      <c r="M216" t="s">
        <v>669</v>
      </c>
      <c r="N216" t="s">
        <v>31</v>
      </c>
      <c r="O216">
        <v>2</v>
      </c>
      <c r="P216" t="s">
        <v>24</v>
      </c>
    </row>
    <row r="217" spans="1:16" x14ac:dyDescent="0.3">
      <c r="A217" t="s">
        <v>670</v>
      </c>
      <c r="B217" s="1">
        <v>2.0406249999999997E-2</v>
      </c>
      <c r="C217" s="1">
        <v>2.0406249999999997E-2</v>
      </c>
      <c r="D217" t="s">
        <v>16</v>
      </c>
      <c r="E217" t="s">
        <v>671</v>
      </c>
      <c r="F217" t="s">
        <v>52</v>
      </c>
      <c r="G217" t="s">
        <v>31</v>
      </c>
      <c r="H217" t="s">
        <v>35</v>
      </c>
      <c r="I217" t="s">
        <v>21</v>
      </c>
      <c r="J217">
        <v>5</v>
      </c>
      <c r="K217">
        <v>28</v>
      </c>
      <c r="L217">
        <v>0</v>
      </c>
      <c r="M217" t="s">
        <v>672</v>
      </c>
      <c r="N217" t="s">
        <v>31</v>
      </c>
      <c r="O217">
        <v>4.0999999999999996</v>
      </c>
      <c r="P217" t="s">
        <v>77</v>
      </c>
    </row>
    <row r="218" spans="1:16" x14ac:dyDescent="0.3">
      <c r="A218" t="s">
        <v>673</v>
      </c>
      <c r="B218" s="1">
        <v>2.0406249999999997E-2</v>
      </c>
      <c r="C218" s="1">
        <v>2.0406249999999997E-2</v>
      </c>
      <c r="D218" t="s">
        <v>16</v>
      </c>
      <c r="E218" t="s">
        <v>674</v>
      </c>
      <c r="F218" t="s">
        <v>27</v>
      </c>
      <c r="G218" t="s">
        <v>63</v>
      </c>
      <c r="H218" t="s">
        <v>67</v>
      </c>
      <c r="I218" t="s">
        <v>54</v>
      </c>
      <c r="J218">
        <v>9</v>
      </c>
      <c r="K218">
        <v>20</v>
      </c>
      <c r="L218">
        <v>0</v>
      </c>
      <c r="M218" t="s">
        <v>675</v>
      </c>
      <c r="N218" t="s">
        <v>31</v>
      </c>
      <c r="O218">
        <v>3.1</v>
      </c>
      <c r="P218" t="s">
        <v>24</v>
      </c>
    </row>
    <row r="219" spans="1:16" x14ac:dyDescent="0.3">
      <c r="A219" t="s">
        <v>676</v>
      </c>
      <c r="B219" s="1">
        <v>2.0406249999999997E-2</v>
      </c>
      <c r="C219">
        <v>0</v>
      </c>
      <c r="D219" t="s">
        <v>146</v>
      </c>
      <c r="E219" t="s">
        <v>677</v>
      </c>
      <c r="F219" t="s">
        <v>52</v>
      </c>
      <c r="G219" t="s">
        <v>31</v>
      </c>
      <c r="H219" t="s">
        <v>20</v>
      </c>
      <c r="I219" t="s">
        <v>40</v>
      </c>
      <c r="J219">
        <v>6</v>
      </c>
      <c r="K219">
        <v>0</v>
      </c>
      <c r="L219">
        <v>3</v>
      </c>
      <c r="M219" t="s">
        <v>678</v>
      </c>
      <c r="N219" t="s">
        <v>42</v>
      </c>
      <c r="O219">
        <v>0</v>
      </c>
      <c r="P219" t="s">
        <v>49</v>
      </c>
    </row>
    <row r="220" spans="1:16" x14ac:dyDescent="0.3">
      <c r="A220" t="s">
        <v>679</v>
      </c>
      <c r="B220" s="1">
        <v>2.0406249999999997E-2</v>
      </c>
      <c r="C220" s="1">
        <v>2.0406249999999997E-2</v>
      </c>
      <c r="D220" t="s">
        <v>16</v>
      </c>
      <c r="E220" t="s">
        <v>680</v>
      </c>
      <c r="F220" t="s">
        <v>18</v>
      </c>
      <c r="G220" t="s">
        <v>63</v>
      </c>
      <c r="H220" t="s">
        <v>67</v>
      </c>
      <c r="I220" t="s">
        <v>29</v>
      </c>
      <c r="J220">
        <v>4</v>
      </c>
      <c r="K220">
        <v>25</v>
      </c>
      <c r="L220">
        <v>0</v>
      </c>
      <c r="M220" t="s">
        <v>681</v>
      </c>
      <c r="N220" t="s">
        <v>42</v>
      </c>
      <c r="O220">
        <v>3.6</v>
      </c>
      <c r="P220" t="s">
        <v>32</v>
      </c>
    </row>
    <row r="221" spans="1:16" x14ac:dyDescent="0.3">
      <c r="A221" t="s">
        <v>682</v>
      </c>
      <c r="B221" s="1">
        <v>2.0406249999999997E-2</v>
      </c>
      <c r="C221">
        <v>0</v>
      </c>
      <c r="D221" t="s">
        <v>146</v>
      </c>
      <c r="E221" t="s">
        <v>683</v>
      </c>
      <c r="F221" t="s">
        <v>58</v>
      </c>
      <c r="G221" t="s">
        <v>63</v>
      </c>
      <c r="H221" t="s">
        <v>67</v>
      </c>
      <c r="I221" t="s">
        <v>59</v>
      </c>
      <c r="J221">
        <v>3</v>
      </c>
      <c r="K221">
        <v>0</v>
      </c>
      <c r="L221">
        <v>3</v>
      </c>
      <c r="M221" t="s">
        <v>684</v>
      </c>
      <c r="N221" t="s">
        <v>31</v>
      </c>
      <c r="O221">
        <v>0</v>
      </c>
      <c r="P221" t="s">
        <v>24</v>
      </c>
    </row>
    <row r="222" spans="1:16" x14ac:dyDescent="0.3">
      <c r="A222" t="s">
        <v>685</v>
      </c>
      <c r="B222" s="1">
        <v>2.0406249999999997E-2</v>
      </c>
      <c r="C222" s="1">
        <v>2.0406249999999997E-2</v>
      </c>
      <c r="D222" t="s">
        <v>16</v>
      </c>
      <c r="E222" t="s">
        <v>686</v>
      </c>
      <c r="F222" t="s">
        <v>18</v>
      </c>
      <c r="G222" t="s">
        <v>31</v>
      </c>
      <c r="H222" t="s">
        <v>46</v>
      </c>
      <c r="I222" t="s">
        <v>21</v>
      </c>
      <c r="J222">
        <v>8</v>
      </c>
      <c r="K222">
        <v>15</v>
      </c>
      <c r="L222">
        <v>0</v>
      </c>
      <c r="M222" t="s">
        <v>687</v>
      </c>
      <c r="N222" t="s">
        <v>48</v>
      </c>
      <c r="O222">
        <v>3.1</v>
      </c>
      <c r="P222" t="s">
        <v>49</v>
      </c>
    </row>
    <row r="223" spans="1:16" x14ac:dyDescent="0.3">
      <c r="A223" t="s">
        <v>688</v>
      </c>
      <c r="B223" s="1">
        <v>2.0406249999999997E-2</v>
      </c>
      <c r="C223" s="1">
        <v>2.0406249999999997E-2</v>
      </c>
      <c r="D223" t="s">
        <v>16</v>
      </c>
      <c r="E223" t="s">
        <v>689</v>
      </c>
      <c r="F223" t="s">
        <v>58</v>
      </c>
      <c r="G223" t="s">
        <v>28</v>
      </c>
      <c r="H223" t="s">
        <v>67</v>
      </c>
      <c r="I223" t="s">
        <v>54</v>
      </c>
      <c r="J223">
        <v>8</v>
      </c>
      <c r="K223">
        <v>6</v>
      </c>
      <c r="L223">
        <v>0</v>
      </c>
      <c r="M223" t="s">
        <v>690</v>
      </c>
      <c r="N223" t="s">
        <v>31</v>
      </c>
      <c r="O223">
        <v>3.4</v>
      </c>
      <c r="P223" t="s">
        <v>77</v>
      </c>
    </row>
    <row r="224" spans="1:16" x14ac:dyDescent="0.3">
      <c r="A224" t="s">
        <v>691</v>
      </c>
      <c r="B224" s="1">
        <v>2.0406249999999997E-2</v>
      </c>
      <c r="C224" s="1">
        <v>2.0406249999999997E-2</v>
      </c>
      <c r="D224" t="s">
        <v>16</v>
      </c>
      <c r="E224" t="s">
        <v>692</v>
      </c>
      <c r="F224" t="s">
        <v>75</v>
      </c>
      <c r="G224" t="s">
        <v>63</v>
      </c>
      <c r="H224" t="s">
        <v>20</v>
      </c>
      <c r="I224" t="s">
        <v>54</v>
      </c>
      <c r="J224">
        <v>9</v>
      </c>
      <c r="K224">
        <v>30</v>
      </c>
      <c r="L224">
        <v>0</v>
      </c>
      <c r="M224" t="s">
        <v>693</v>
      </c>
      <c r="N224" t="s">
        <v>37</v>
      </c>
      <c r="O224">
        <v>3.1</v>
      </c>
      <c r="P224" t="s">
        <v>77</v>
      </c>
    </row>
    <row r="225" spans="1:16" x14ac:dyDescent="0.3">
      <c r="A225" t="s">
        <v>694</v>
      </c>
      <c r="B225" s="1">
        <v>2.0406249999999997E-2</v>
      </c>
      <c r="C225" s="1">
        <v>2.0406249999999997E-2</v>
      </c>
      <c r="D225" t="s">
        <v>16</v>
      </c>
      <c r="E225" t="s">
        <v>695</v>
      </c>
      <c r="F225" t="s">
        <v>83</v>
      </c>
      <c r="G225" t="s">
        <v>19</v>
      </c>
      <c r="H225" t="s">
        <v>35</v>
      </c>
      <c r="I225" t="s">
        <v>54</v>
      </c>
      <c r="J225">
        <v>11</v>
      </c>
      <c r="K225">
        <v>46</v>
      </c>
      <c r="L225">
        <v>0</v>
      </c>
      <c r="M225" t="s">
        <v>696</v>
      </c>
      <c r="N225" t="s">
        <v>48</v>
      </c>
      <c r="O225">
        <v>4.8</v>
      </c>
      <c r="P225" t="s">
        <v>4658</v>
      </c>
    </row>
    <row r="226" spans="1:16" x14ac:dyDescent="0.3">
      <c r="A226" t="s">
        <v>697</v>
      </c>
      <c r="B226" s="1">
        <v>2.0406249999999997E-2</v>
      </c>
      <c r="C226" s="1">
        <v>2.0406249999999997E-2</v>
      </c>
      <c r="D226" t="s">
        <v>16</v>
      </c>
      <c r="E226" t="s">
        <v>698</v>
      </c>
      <c r="F226" t="s">
        <v>18</v>
      </c>
      <c r="G226" t="s">
        <v>28</v>
      </c>
      <c r="H226" t="s">
        <v>67</v>
      </c>
      <c r="I226" t="s">
        <v>21</v>
      </c>
      <c r="J226">
        <v>3</v>
      </c>
      <c r="K226">
        <v>32</v>
      </c>
      <c r="L226">
        <v>0</v>
      </c>
      <c r="M226" t="s">
        <v>699</v>
      </c>
      <c r="N226" t="s">
        <v>31</v>
      </c>
      <c r="O226">
        <v>3.1</v>
      </c>
      <c r="P226" t="s">
        <v>32</v>
      </c>
    </row>
    <row r="227" spans="1:16" x14ac:dyDescent="0.3">
      <c r="A227" t="s">
        <v>700</v>
      </c>
      <c r="B227" s="1">
        <v>2.0406249999999997E-2</v>
      </c>
      <c r="C227" s="1">
        <v>2.0406249999999997E-2</v>
      </c>
      <c r="D227" t="s">
        <v>16</v>
      </c>
      <c r="E227" t="s">
        <v>701</v>
      </c>
      <c r="F227" t="s">
        <v>58</v>
      </c>
      <c r="G227" t="s">
        <v>19</v>
      </c>
      <c r="H227" t="s">
        <v>46</v>
      </c>
      <c r="I227" t="s">
        <v>59</v>
      </c>
      <c r="J227">
        <v>5</v>
      </c>
      <c r="K227">
        <v>44</v>
      </c>
      <c r="L227">
        <v>0</v>
      </c>
      <c r="M227" t="s">
        <v>702</v>
      </c>
      <c r="N227" t="s">
        <v>23</v>
      </c>
      <c r="O227">
        <v>4.7</v>
      </c>
      <c r="P227" t="s">
        <v>49</v>
      </c>
    </row>
    <row r="228" spans="1:16" x14ac:dyDescent="0.3">
      <c r="A228" t="s">
        <v>703</v>
      </c>
      <c r="B228" s="1">
        <v>2.0406249999999997E-2</v>
      </c>
      <c r="C228">
        <v>0</v>
      </c>
      <c r="D228" t="s">
        <v>110</v>
      </c>
      <c r="E228" t="s">
        <v>704</v>
      </c>
      <c r="F228" t="s">
        <v>143</v>
      </c>
      <c r="G228" t="s">
        <v>28</v>
      </c>
      <c r="H228" t="s">
        <v>20</v>
      </c>
      <c r="I228" t="s">
        <v>54</v>
      </c>
      <c r="J228">
        <v>6</v>
      </c>
      <c r="K228">
        <v>0</v>
      </c>
      <c r="L228">
        <v>0</v>
      </c>
      <c r="M228" t="s">
        <v>122</v>
      </c>
      <c r="N228" t="s">
        <v>23</v>
      </c>
      <c r="O228">
        <v>0</v>
      </c>
      <c r="P228" t="s">
        <v>24</v>
      </c>
    </row>
    <row r="229" spans="1:16" x14ac:dyDescent="0.3">
      <c r="A229" t="s">
        <v>705</v>
      </c>
      <c r="B229" s="1">
        <v>2.0406249999999997E-2</v>
      </c>
      <c r="C229">
        <v>0</v>
      </c>
      <c r="D229" t="s">
        <v>73</v>
      </c>
      <c r="E229" t="s">
        <v>706</v>
      </c>
      <c r="F229" t="s">
        <v>58</v>
      </c>
      <c r="G229" t="s">
        <v>45</v>
      </c>
      <c r="H229" t="s">
        <v>20</v>
      </c>
      <c r="I229" t="s">
        <v>29</v>
      </c>
      <c r="J229">
        <v>1</v>
      </c>
      <c r="K229">
        <v>0</v>
      </c>
      <c r="L229">
        <v>3</v>
      </c>
      <c r="M229" t="s">
        <v>702</v>
      </c>
      <c r="N229" t="s">
        <v>37</v>
      </c>
      <c r="O229">
        <v>0</v>
      </c>
      <c r="P229" t="s">
        <v>77</v>
      </c>
    </row>
    <row r="230" spans="1:16" x14ac:dyDescent="0.3">
      <c r="A230" t="s">
        <v>707</v>
      </c>
      <c r="B230" s="1">
        <v>2.0406249999999997E-2</v>
      </c>
      <c r="C230" s="1">
        <v>2.0406249999999997E-2</v>
      </c>
      <c r="D230" t="s">
        <v>16</v>
      </c>
      <c r="E230" t="s">
        <v>708</v>
      </c>
      <c r="F230" t="s">
        <v>83</v>
      </c>
      <c r="G230" t="s">
        <v>28</v>
      </c>
      <c r="H230" t="s">
        <v>46</v>
      </c>
      <c r="I230" t="s">
        <v>29</v>
      </c>
      <c r="J230">
        <v>2</v>
      </c>
      <c r="K230">
        <v>26</v>
      </c>
      <c r="L230">
        <v>0</v>
      </c>
      <c r="M230" t="s">
        <v>709</v>
      </c>
      <c r="N230" t="s">
        <v>31</v>
      </c>
      <c r="O230">
        <v>2.7</v>
      </c>
      <c r="P230" t="s">
        <v>24</v>
      </c>
    </row>
    <row r="231" spans="1:16" x14ac:dyDescent="0.3">
      <c r="A231" t="s">
        <v>710</v>
      </c>
      <c r="B231" s="1">
        <v>2.0406249999999997E-2</v>
      </c>
      <c r="C231" s="1">
        <v>2.0406249999999997E-2</v>
      </c>
      <c r="D231" t="s">
        <v>16</v>
      </c>
      <c r="E231" t="s">
        <v>711</v>
      </c>
      <c r="F231" t="s">
        <v>75</v>
      </c>
      <c r="G231" t="s">
        <v>28</v>
      </c>
      <c r="H231" t="s">
        <v>20</v>
      </c>
      <c r="I231" t="s">
        <v>21</v>
      </c>
      <c r="J231">
        <v>4</v>
      </c>
      <c r="K231">
        <v>19</v>
      </c>
      <c r="L231">
        <v>0</v>
      </c>
      <c r="M231" t="s">
        <v>712</v>
      </c>
      <c r="N231" t="s">
        <v>23</v>
      </c>
      <c r="O231">
        <v>2.7</v>
      </c>
      <c r="P231" t="s">
        <v>77</v>
      </c>
    </row>
    <row r="232" spans="1:16" x14ac:dyDescent="0.3">
      <c r="A232" t="s">
        <v>713</v>
      </c>
      <c r="B232" s="1">
        <v>2.0406249999999997E-2</v>
      </c>
      <c r="C232" s="1">
        <v>2.0406249999999997E-2</v>
      </c>
      <c r="D232" t="s">
        <v>16</v>
      </c>
      <c r="E232" t="s">
        <v>714</v>
      </c>
      <c r="F232" t="s">
        <v>27</v>
      </c>
      <c r="G232" t="s">
        <v>45</v>
      </c>
      <c r="H232" t="s">
        <v>35</v>
      </c>
      <c r="I232" t="s">
        <v>40</v>
      </c>
      <c r="J232">
        <v>6</v>
      </c>
      <c r="K232">
        <v>27</v>
      </c>
      <c r="L232">
        <v>0</v>
      </c>
      <c r="M232" t="s">
        <v>715</v>
      </c>
      <c r="N232" t="s">
        <v>23</v>
      </c>
      <c r="O232">
        <v>4.5</v>
      </c>
      <c r="P232" t="s">
        <v>49</v>
      </c>
    </row>
    <row r="233" spans="1:16" x14ac:dyDescent="0.3">
      <c r="A233" t="s">
        <v>716</v>
      </c>
      <c r="B233" s="1">
        <v>2.0406249999999997E-2</v>
      </c>
      <c r="C233" s="1">
        <v>2.0406249999999997E-2</v>
      </c>
      <c r="D233" t="s">
        <v>16</v>
      </c>
      <c r="E233" t="s">
        <v>717</v>
      </c>
      <c r="F233" t="s">
        <v>52</v>
      </c>
      <c r="G233" t="s">
        <v>53</v>
      </c>
      <c r="H233" t="s">
        <v>67</v>
      </c>
      <c r="I233" t="s">
        <v>21</v>
      </c>
      <c r="J233">
        <v>1</v>
      </c>
      <c r="K233">
        <v>16</v>
      </c>
      <c r="L233">
        <v>0</v>
      </c>
      <c r="M233" t="s">
        <v>718</v>
      </c>
      <c r="N233" t="s">
        <v>48</v>
      </c>
      <c r="O233">
        <v>2.5</v>
      </c>
      <c r="P233" t="s">
        <v>4658</v>
      </c>
    </row>
    <row r="234" spans="1:16" x14ac:dyDescent="0.3">
      <c r="A234" t="s">
        <v>719</v>
      </c>
      <c r="B234" s="1">
        <v>2.0406249999999997E-2</v>
      </c>
      <c r="C234">
        <v>0</v>
      </c>
      <c r="D234" t="s">
        <v>146</v>
      </c>
      <c r="E234" t="s">
        <v>720</v>
      </c>
      <c r="F234" t="s">
        <v>58</v>
      </c>
      <c r="G234" t="s">
        <v>19</v>
      </c>
      <c r="H234" t="s">
        <v>46</v>
      </c>
      <c r="I234" t="s">
        <v>29</v>
      </c>
      <c r="J234">
        <v>5</v>
      </c>
      <c r="K234">
        <v>0</v>
      </c>
      <c r="L234">
        <v>2</v>
      </c>
      <c r="M234" t="s">
        <v>721</v>
      </c>
      <c r="N234" t="s">
        <v>37</v>
      </c>
      <c r="O234">
        <v>0</v>
      </c>
      <c r="P234" t="s">
        <v>24</v>
      </c>
    </row>
    <row r="235" spans="1:16" x14ac:dyDescent="0.3">
      <c r="A235" t="s">
        <v>722</v>
      </c>
      <c r="B235" s="1">
        <v>2.0406249999999997E-2</v>
      </c>
      <c r="C235" s="1">
        <v>2.0406249999999997E-2</v>
      </c>
      <c r="D235" t="s">
        <v>16</v>
      </c>
      <c r="E235" t="s">
        <v>723</v>
      </c>
      <c r="F235" t="s">
        <v>58</v>
      </c>
      <c r="G235" t="s">
        <v>63</v>
      </c>
      <c r="H235" t="s">
        <v>20</v>
      </c>
      <c r="I235" t="s">
        <v>54</v>
      </c>
      <c r="J235">
        <v>1</v>
      </c>
      <c r="K235">
        <v>40</v>
      </c>
      <c r="L235">
        <v>0</v>
      </c>
      <c r="M235" t="s">
        <v>724</v>
      </c>
      <c r="N235" t="s">
        <v>37</v>
      </c>
      <c r="O235">
        <v>1.3</v>
      </c>
      <c r="P235" t="s">
        <v>32</v>
      </c>
    </row>
    <row r="236" spans="1:16" x14ac:dyDescent="0.3">
      <c r="A236" t="s">
        <v>725</v>
      </c>
      <c r="B236" s="1">
        <v>2.0406249999999997E-2</v>
      </c>
      <c r="C236">
        <v>0</v>
      </c>
      <c r="D236" t="s">
        <v>73</v>
      </c>
      <c r="E236" t="s">
        <v>726</v>
      </c>
      <c r="F236" t="s">
        <v>75</v>
      </c>
      <c r="G236" t="s">
        <v>31</v>
      </c>
      <c r="H236" t="s">
        <v>20</v>
      </c>
      <c r="I236" t="s">
        <v>29</v>
      </c>
      <c r="J236">
        <v>6</v>
      </c>
      <c r="K236">
        <v>0</v>
      </c>
      <c r="L236">
        <v>1</v>
      </c>
      <c r="M236" t="s">
        <v>727</v>
      </c>
      <c r="N236" t="s">
        <v>23</v>
      </c>
      <c r="O236">
        <v>0</v>
      </c>
      <c r="P236" t="s">
        <v>32</v>
      </c>
    </row>
    <row r="237" spans="1:16" x14ac:dyDescent="0.3">
      <c r="A237" t="s">
        <v>728</v>
      </c>
      <c r="B237" s="1">
        <v>2.0406249999999997E-2</v>
      </c>
      <c r="C237" s="1">
        <v>2.0406249999999997E-2</v>
      </c>
      <c r="D237" t="s">
        <v>16</v>
      </c>
      <c r="E237" t="s">
        <v>729</v>
      </c>
      <c r="F237" t="s">
        <v>52</v>
      </c>
      <c r="G237" t="s">
        <v>19</v>
      </c>
      <c r="H237" t="s">
        <v>35</v>
      </c>
      <c r="I237" t="s">
        <v>29</v>
      </c>
      <c r="J237">
        <v>7</v>
      </c>
      <c r="K237">
        <v>6</v>
      </c>
      <c r="L237">
        <v>0</v>
      </c>
      <c r="M237" t="s">
        <v>730</v>
      </c>
      <c r="N237" t="s">
        <v>37</v>
      </c>
      <c r="O237">
        <v>4.2</v>
      </c>
      <c r="P237" t="s">
        <v>4658</v>
      </c>
    </row>
    <row r="238" spans="1:16" x14ac:dyDescent="0.3">
      <c r="A238" t="s">
        <v>731</v>
      </c>
      <c r="B238" s="1">
        <v>2.0406249999999997E-2</v>
      </c>
      <c r="C238" s="1">
        <v>2.0406249999999997E-2</v>
      </c>
      <c r="D238" t="s">
        <v>16</v>
      </c>
      <c r="E238" t="s">
        <v>130</v>
      </c>
      <c r="F238" t="s">
        <v>121</v>
      </c>
      <c r="G238" t="s">
        <v>31</v>
      </c>
      <c r="H238" t="s">
        <v>20</v>
      </c>
      <c r="I238" t="s">
        <v>59</v>
      </c>
      <c r="J238">
        <v>12</v>
      </c>
      <c r="K238">
        <v>48</v>
      </c>
      <c r="L238">
        <v>0</v>
      </c>
      <c r="M238" t="s">
        <v>732</v>
      </c>
      <c r="N238" t="s">
        <v>48</v>
      </c>
      <c r="O238">
        <v>2.4</v>
      </c>
      <c r="P238" t="s">
        <v>77</v>
      </c>
    </row>
    <row r="239" spans="1:16" x14ac:dyDescent="0.3">
      <c r="A239" t="s">
        <v>733</v>
      </c>
      <c r="B239" s="1">
        <v>2.0406249999999997E-2</v>
      </c>
      <c r="C239" s="1">
        <v>2.0406249999999997E-2</v>
      </c>
      <c r="D239" t="s">
        <v>16</v>
      </c>
      <c r="E239" t="s">
        <v>734</v>
      </c>
      <c r="F239" t="s">
        <v>143</v>
      </c>
      <c r="G239" t="s">
        <v>45</v>
      </c>
      <c r="H239" t="s">
        <v>46</v>
      </c>
      <c r="I239" t="s">
        <v>59</v>
      </c>
      <c r="J239">
        <v>11</v>
      </c>
      <c r="K239">
        <v>11</v>
      </c>
      <c r="L239">
        <v>0</v>
      </c>
      <c r="M239" t="s">
        <v>735</v>
      </c>
      <c r="N239" t="s">
        <v>48</v>
      </c>
      <c r="O239">
        <v>1</v>
      </c>
      <c r="P239" t="s">
        <v>49</v>
      </c>
    </row>
    <row r="240" spans="1:16" x14ac:dyDescent="0.3">
      <c r="A240" t="s">
        <v>736</v>
      </c>
      <c r="B240" s="1">
        <v>2.0406249999999997E-2</v>
      </c>
      <c r="C240" s="1">
        <v>2.0406249999999997E-2</v>
      </c>
      <c r="D240" t="s">
        <v>16</v>
      </c>
      <c r="E240" t="s">
        <v>737</v>
      </c>
      <c r="F240" t="s">
        <v>83</v>
      </c>
      <c r="G240" t="s">
        <v>19</v>
      </c>
      <c r="H240" t="s">
        <v>46</v>
      </c>
      <c r="I240" t="s">
        <v>59</v>
      </c>
      <c r="J240">
        <v>8</v>
      </c>
      <c r="K240">
        <v>6</v>
      </c>
      <c r="L240">
        <v>0</v>
      </c>
      <c r="M240" t="s">
        <v>738</v>
      </c>
      <c r="N240" t="s">
        <v>37</v>
      </c>
      <c r="O240">
        <v>4.9000000000000004</v>
      </c>
      <c r="P240" t="s">
        <v>4658</v>
      </c>
    </row>
    <row r="241" spans="1:16" x14ac:dyDescent="0.3">
      <c r="A241" t="s">
        <v>739</v>
      </c>
      <c r="B241" s="1">
        <v>2.0406249999999997E-2</v>
      </c>
      <c r="C241" s="1">
        <v>2.0406249999999997E-2</v>
      </c>
      <c r="D241" t="s">
        <v>16</v>
      </c>
      <c r="E241" t="s">
        <v>740</v>
      </c>
      <c r="F241" t="s">
        <v>75</v>
      </c>
      <c r="G241" t="s">
        <v>19</v>
      </c>
      <c r="H241" t="s">
        <v>46</v>
      </c>
      <c r="I241" t="s">
        <v>21</v>
      </c>
      <c r="J241">
        <v>4</v>
      </c>
      <c r="K241">
        <v>29</v>
      </c>
      <c r="L241">
        <v>0</v>
      </c>
      <c r="M241" t="s">
        <v>741</v>
      </c>
      <c r="N241" t="s">
        <v>37</v>
      </c>
      <c r="O241">
        <v>1.2</v>
      </c>
      <c r="P241" t="s">
        <v>49</v>
      </c>
    </row>
    <row r="242" spans="1:16" x14ac:dyDescent="0.3">
      <c r="A242" t="s">
        <v>742</v>
      </c>
      <c r="B242" s="1">
        <v>2.0406249999999997E-2</v>
      </c>
      <c r="C242" s="1">
        <v>2.0406249999999997E-2</v>
      </c>
      <c r="D242" t="s">
        <v>16</v>
      </c>
      <c r="E242" t="s">
        <v>743</v>
      </c>
      <c r="F242" t="s">
        <v>52</v>
      </c>
      <c r="G242" t="s">
        <v>28</v>
      </c>
      <c r="H242" t="s">
        <v>67</v>
      </c>
      <c r="I242" t="s">
        <v>40</v>
      </c>
      <c r="J242">
        <v>6</v>
      </c>
      <c r="K242">
        <v>42</v>
      </c>
      <c r="L242">
        <v>0</v>
      </c>
      <c r="M242" t="s">
        <v>744</v>
      </c>
      <c r="N242" t="s">
        <v>23</v>
      </c>
      <c r="O242">
        <v>3.9</v>
      </c>
      <c r="P242" t="s">
        <v>77</v>
      </c>
    </row>
    <row r="243" spans="1:16" x14ac:dyDescent="0.3">
      <c r="A243" t="s">
        <v>745</v>
      </c>
      <c r="B243" s="1">
        <v>2.0406249999999997E-2</v>
      </c>
      <c r="C243" s="1">
        <v>2.0406249999999997E-2</v>
      </c>
      <c r="D243" t="s">
        <v>16</v>
      </c>
      <c r="E243" t="s">
        <v>746</v>
      </c>
      <c r="F243" t="s">
        <v>52</v>
      </c>
      <c r="G243" t="s">
        <v>53</v>
      </c>
      <c r="H243" t="s">
        <v>35</v>
      </c>
      <c r="I243" t="s">
        <v>40</v>
      </c>
      <c r="J243">
        <v>7</v>
      </c>
      <c r="K243">
        <v>23</v>
      </c>
      <c r="L243">
        <v>0</v>
      </c>
      <c r="M243" t="s">
        <v>747</v>
      </c>
      <c r="N243" t="s">
        <v>31</v>
      </c>
      <c r="O243">
        <v>2.7</v>
      </c>
      <c r="P243" t="s">
        <v>24</v>
      </c>
    </row>
    <row r="244" spans="1:16" x14ac:dyDescent="0.3">
      <c r="A244" t="s">
        <v>748</v>
      </c>
      <c r="B244" s="1">
        <v>2.0406249999999997E-2</v>
      </c>
      <c r="C244" s="1">
        <v>2.0406249999999997E-2</v>
      </c>
      <c r="D244" t="s">
        <v>16</v>
      </c>
      <c r="E244" t="s">
        <v>749</v>
      </c>
      <c r="F244" t="s">
        <v>121</v>
      </c>
      <c r="G244" t="s">
        <v>31</v>
      </c>
      <c r="H244" t="s">
        <v>35</v>
      </c>
      <c r="I244" t="s">
        <v>59</v>
      </c>
      <c r="J244">
        <v>3</v>
      </c>
      <c r="K244">
        <v>9</v>
      </c>
      <c r="L244">
        <v>0</v>
      </c>
      <c r="M244" t="s">
        <v>750</v>
      </c>
      <c r="N244" t="s">
        <v>23</v>
      </c>
      <c r="O244">
        <v>5</v>
      </c>
      <c r="P244" t="s">
        <v>77</v>
      </c>
    </row>
    <row r="245" spans="1:16" x14ac:dyDescent="0.3">
      <c r="A245" t="s">
        <v>751</v>
      </c>
      <c r="B245" s="1">
        <v>2.0406249999999997E-2</v>
      </c>
      <c r="C245">
        <v>0</v>
      </c>
      <c r="D245" t="s">
        <v>73</v>
      </c>
      <c r="E245" t="s">
        <v>752</v>
      </c>
      <c r="F245" t="s">
        <v>143</v>
      </c>
      <c r="G245" t="s">
        <v>28</v>
      </c>
      <c r="H245" t="s">
        <v>35</v>
      </c>
      <c r="I245" t="s">
        <v>59</v>
      </c>
      <c r="J245">
        <v>11</v>
      </c>
      <c r="K245">
        <v>0</v>
      </c>
      <c r="L245">
        <v>2</v>
      </c>
      <c r="M245" t="s">
        <v>753</v>
      </c>
      <c r="N245" t="s">
        <v>48</v>
      </c>
      <c r="O245">
        <v>0</v>
      </c>
      <c r="P245" t="s">
        <v>32</v>
      </c>
    </row>
    <row r="246" spans="1:16" x14ac:dyDescent="0.3">
      <c r="A246" t="s">
        <v>754</v>
      </c>
      <c r="B246" s="1">
        <v>2.0406249999999997E-2</v>
      </c>
      <c r="C246">
        <v>0</v>
      </c>
      <c r="D246" t="s">
        <v>110</v>
      </c>
      <c r="E246" t="s">
        <v>755</v>
      </c>
      <c r="F246" t="s">
        <v>83</v>
      </c>
      <c r="G246" t="s">
        <v>28</v>
      </c>
      <c r="H246" t="s">
        <v>20</v>
      </c>
      <c r="I246" t="s">
        <v>54</v>
      </c>
      <c r="J246">
        <v>3</v>
      </c>
      <c r="K246">
        <v>0</v>
      </c>
      <c r="L246">
        <v>0</v>
      </c>
      <c r="M246" t="s">
        <v>756</v>
      </c>
      <c r="N246" t="s">
        <v>37</v>
      </c>
      <c r="O246">
        <v>0</v>
      </c>
      <c r="P246" t="s">
        <v>77</v>
      </c>
    </row>
    <row r="247" spans="1:16" x14ac:dyDescent="0.3">
      <c r="A247" t="s">
        <v>757</v>
      </c>
      <c r="B247" s="1">
        <v>2.0406249999999997E-2</v>
      </c>
      <c r="C247" s="1">
        <v>2.0406249999999997E-2</v>
      </c>
      <c r="D247" t="s">
        <v>16</v>
      </c>
      <c r="E247" t="s">
        <v>758</v>
      </c>
      <c r="F247" t="s">
        <v>18</v>
      </c>
      <c r="G247" t="s">
        <v>31</v>
      </c>
      <c r="H247" t="s">
        <v>46</v>
      </c>
      <c r="I247" t="s">
        <v>29</v>
      </c>
      <c r="J247">
        <v>8</v>
      </c>
      <c r="K247">
        <v>2</v>
      </c>
      <c r="L247">
        <v>0</v>
      </c>
      <c r="M247" t="s">
        <v>759</v>
      </c>
      <c r="N247" t="s">
        <v>42</v>
      </c>
      <c r="O247">
        <v>1.2</v>
      </c>
      <c r="P247" t="s">
        <v>24</v>
      </c>
    </row>
    <row r="248" spans="1:16" x14ac:dyDescent="0.3">
      <c r="A248" t="s">
        <v>760</v>
      </c>
      <c r="B248" s="1">
        <v>2.0406249999999997E-2</v>
      </c>
      <c r="C248">
        <v>0</v>
      </c>
      <c r="D248" t="s">
        <v>110</v>
      </c>
      <c r="E248" t="s">
        <v>761</v>
      </c>
      <c r="F248" t="s">
        <v>83</v>
      </c>
      <c r="G248" t="s">
        <v>31</v>
      </c>
      <c r="H248" t="s">
        <v>46</v>
      </c>
      <c r="I248" t="s">
        <v>54</v>
      </c>
      <c r="J248">
        <v>4</v>
      </c>
      <c r="K248">
        <v>0</v>
      </c>
      <c r="L248">
        <v>0</v>
      </c>
      <c r="M248" t="s">
        <v>762</v>
      </c>
      <c r="N248" t="s">
        <v>37</v>
      </c>
      <c r="O248">
        <v>0</v>
      </c>
      <c r="P248" t="s">
        <v>4658</v>
      </c>
    </row>
    <row r="249" spans="1:16" x14ac:dyDescent="0.3">
      <c r="A249" t="s">
        <v>763</v>
      </c>
      <c r="B249" s="1">
        <v>2.0406249999999997E-2</v>
      </c>
      <c r="C249" s="1">
        <v>2.0406249999999997E-2</v>
      </c>
      <c r="D249" t="s">
        <v>16</v>
      </c>
      <c r="E249" t="s">
        <v>764</v>
      </c>
      <c r="F249" t="s">
        <v>83</v>
      </c>
      <c r="G249" t="s">
        <v>63</v>
      </c>
      <c r="H249" t="s">
        <v>35</v>
      </c>
      <c r="I249" t="s">
        <v>29</v>
      </c>
      <c r="J249">
        <v>10</v>
      </c>
      <c r="K249">
        <v>41</v>
      </c>
      <c r="L249">
        <v>0</v>
      </c>
      <c r="M249" t="s">
        <v>765</v>
      </c>
      <c r="N249" t="s">
        <v>37</v>
      </c>
      <c r="O249">
        <v>4.2</v>
      </c>
      <c r="P249" t="s">
        <v>4658</v>
      </c>
    </row>
    <row r="250" spans="1:16" x14ac:dyDescent="0.3">
      <c r="A250" t="s">
        <v>766</v>
      </c>
      <c r="B250" s="1">
        <v>2.0406249999999997E-2</v>
      </c>
      <c r="C250" s="1">
        <v>2.0406249999999997E-2</v>
      </c>
      <c r="D250" t="s">
        <v>16</v>
      </c>
      <c r="E250" t="s">
        <v>767</v>
      </c>
      <c r="F250" t="s">
        <v>75</v>
      </c>
      <c r="G250" t="s">
        <v>53</v>
      </c>
      <c r="H250" t="s">
        <v>67</v>
      </c>
      <c r="I250" t="s">
        <v>40</v>
      </c>
      <c r="J250">
        <v>3</v>
      </c>
      <c r="K250">
        <v>47</v>
      </c>
      <c r="L250">
        <v>0</v>
      </c>
      <c r="M250" t="s">
        <v>768</v>
      </c>
      <c r="N250" t="s">
        <v>48</v>
      </c>
      <c r="O250">
        <v>3.9</v>
      </c>
      <c r="P250" t="s">
        <v>4658</v>
      </c>
    </row>
    <row r="251" spans="1:16" x14ac:dyDescent="0.3">
      <c r="A251" t="s">
        <v>769</v>
      </c>
      <c r="B251" s="1">
        <v>2.0406249999999997E-2</v>
      </c>
      <c r="C251" s="1">
        <v>2.0406249999999997E-2</v>
      </c>
      <c r="D251" t="s">
        <v>16</v>
      </c>
      <c r="E251" t="s">
        <v>770</v>
      </c>
      <c r="F251" t="s">
        <v>143</v>
      </c>
      <c r="G251" t="s">
        <v>28</v>
      </c>
      <c r="H251" t="s">
        <v>35</v>
      </c>
      <c r="I251" t="s">
        <v>54</v>
      </c>
      <c r="J251">
        <v>12</v>
      </c>
      <c r="K251">
        <v>24</v>
      </c>
      <c r="L251">
        <v>0</v>
      </c>
      <c r="M251" t="s">
        <v>771</v>
      </c>
      <c r="N251" t="s">
        <v>48</v>
      </c>
      <c r="O251">
        <v>2.9</v>
      </c>
      <c r="P251" t="s">
        <v>4658</v>
      </c>
    </row>
    <row r="252" spans="1:16" x14ac:dyDescent="0.3">
      <c r="A252" t="s">
        <v>772</v>
      </c>
      <c r="B252" s="1">
        <v>2.0406249999999997E-2</v>
      </c>
      <c r="C252" s="1">
        <v>2.0406249999999997E-2</v>
      </c>
      <c r="D252" t="s">
        <v>16</v>
      </c>
      <c r="E252" t="s">
        <v>773</v>
      </c>
      <c r="F252" t="s">
        <v>121</v>
      </c>
      <c r="G252" t="s">
        <v>19</v>
      </c>
      <c r="H252" t="s">
        <v>20</v>
      </c>
      <c r="I252" t="s">
        <v>54</v>
      </c>
      <c r="J252">
        <v>9</v>
      </c>
      <c r="K252">
        <v>30</v>
      </c>
      <c r="L252">
        <v>0</v>
      </c>
      <c r="M252" t="s">
        <v>774</v>
      </c>
      <c r="N252" t="s">
        <v>37</v>
      </c>
      <c r="O252">
        <v>2.4</v>
      </c>
      <c r="P252" t="s">
        <v>49</v>
      </c>
    </row>
    <row r="253" spans="1:16" x14ac:dyDescent="0.3">
      <c r="A253" t="s">
        <v>775</v>
      </c>
      <c r="B253" s="1">
        <v>2.0406249999999997E-2</v>
      </c>
      <c r="C253" s="1">
        <v>2.0406249999999997E-2</v>
      </c>
      <c r="D253" t="s">
        <v>16</v>
      </c>
      <c r="E253" t="s">
        <v>776</v>
      </c>
      <c r="F253" t="s">
        <v>27</v>
      </c>
      <c r="G253" t="s">
        <v>31</v>
      </c>
      <c r="H253" t="s">
        <v>67</v>
      </c>
      <c r="I253" t="s">
        <v>59</v>
      </c>
      <c r="J253">
        <v>2</v>
      </c>
      <c r="K253">
        <v>32</v>
      </c>
      <c r="L253">
        <v>0</v>
      </c>
      <c r="M253" t="s">
        <v>777</v>
      </c>
      <c r="N253" t="s">
        <v>31</v>
      </c>
      <c r="O253">
        <v>3.5</v>
      </c>
      <c r="P253" t="s">
        <v>49</v>
      </c>
    </row>
    <row r="254" spans="1:16" x14ac:dyDescent="0.3">
      <c r="A254" t="s">
        <v>778</v>
      </c>
      <c r="B254" s="1">
        <v>2.0406249999999997E-2</v>
      </c>
      <c r="C254" s="1">
        <v>2.0406249999999997E-2</v>
      </c>
      <c r="D254" t="s">
        <v>16</v>
      </c>
      <c r="E254" t="s">
        <v>779</v>
      </c>
      <c r="F254" t="s">
        <v>83</v>
      </c>
      <c r="G254" t="s">
        <v>31</v>
      </c>
      <c r="H254" t="s">
        <v>67</v>
      </c>
      <c r="I254" t="s">
        <v>59</v>
      </c>
      <c r="J254">
        <v>11</v>
      </c>
      <c r="K254">
        <v>4</v>
      </c>
      <c r="L254">
        <v>0</v>
      </c>
      <c r="M254" t="s">
        <v>780</v>
      </c>
      <c r="N254" t="s">
        <v>37</v>
      </c>
      <c r="O254">
        <v>4.3</v>
      </c>
      <c r="P254" t="s">
        <v>32</v>
      </c>
    </row>
    <row r="255" spans="1:16" x14ac:dyDescent="0.3">
      <c r="A255" t="s">
        <v>781</v>
      </c>
      <c r="B255" s="1">
        <v>2.0406249999999997E-2</v>
      </c>
      <c r="C255" s="1">
        <v>2.0406249999999997E-2</v>
      </c>
      <c r="D255" t="s">
        <v>16</v>
      </c>
      <c r="E255" t="s">
        <v>782</v>
      </c>
      <c r="F255" t="s">
        <v>52</v>
      </c>
      <c r="G255" t="s">
        <v>45</v>
      </c>
      <c r="H255" t="s">
        <v>67</v>
      </c>
      <c r="I255" t="s">
        <v>29</v>
      </c>
      <c r="J255">
        <v>11</v>
      </c>
      <c r="K255">
        <v>28</v>
      </c>
      <c r="L255">
        <v>0</v>
      </c>
      <c r="M255" t="s">
        <v>783</v>
      </c>
      <c r="N255" t="s">
        <v>37</v>
      </c>
      <c r="O255">
        <v>1.7</v>
      </c>
      <c r="P255" t="s">
        <v>4658</v>
      </c>
    </row>
    <row r="256" spans="1:16" x14ac:dyDescent="0.3">
      <c r="A256" t="s">
        <v>784</v>
      </c>
      <c r="B256" s="1">
        <v>2.0406249999999997E-2</v>
      </c>
      <c r="C256" s="1">
        <v>2.0406249999999997E-2</v>
      </c>
      <c r="D256" t="s">
        <v>16</v>
      </c>
      <c r="E256" t="s">
        <v>785</v>
      </c>
      <c r="F256" t="s">
        <v>75</v>
      </c>
      <c r="G256" t="s">
        <v>31</v>
      </c>
      <c r="H256" t="s">
        <v>46</v>
      </c>
      <c r="I256" t="s">
        <v>54</v>
      </c>
      <c r="J256">
        <v>6</v>
      </c>
      <c r="K256">
        <v>6</v>
      </c>
      <c r="L256">
        <v>0</v>
      </c>
      <c r="M256" t="s">
        <v>68</v>
      </c>
      <c r="N256" t="s">
        <v>48</v>
      </c>
      <c r="O256">
        <v>4.5</v>
      </c>
      <c r="P256" t="s">
        <v>32</v>
      </c>
    </row>
    <row r="257" spans="1:16" x14ac:dyDescent="0.3">
      <c r="A257" t="s">
        <v>786</v>
      </c>
      <c r="B257" s="1">
        <v>2.0406249999999997E-2</v>
      </c>
      <c r="C257">
        <v>0</v>
      </c>
      <c r="D257" t="s">
        <v>110</v>
      </c>
      <c r="E257" t="s">
        <v>787</v>
      </c>
      <c r="F257" t="s">
        <v>121</v>
      </c>
      <c r="G257" t="s">
        <v>31</v>
      </c>
      <c r="H257" t="s">
        <v>35</v>
      </c>
      <c r="I257" t="s">
        <v>40</v>
      </c>
      <c r="J257">
        <v>6</v>
      </c>
      <c r="K257">
        <v>0</v>
      </c>
      <c r="L257">
        <v>0</v>
      </c>
      <c r="M257" t="s">
        <v>788</v>
      </c>
      <c r="N257" t="s">
        <v>48</v>
      </c>
      <c r="O257">
        <v>0</v>
      </c>
      <c r="P257" t="s">
        <v>49</v>
      </c>
    </row>
    <row r="258" spans="1:16" x14ac:dyDescent="0.3">
      <c r="A258" t="s">
        <v>789</v>
      </c>
      <c r="B258" s="1">
        <v>2.0406249999999997E-2</v>
      </c>
      <c r="C258" s="1">
        <v>2.0406249999999997E-2</v>
      </c>
      <c r="D258" t="s">
        <v>16</v>
      </c>
      <c r="E258" t="s">
        <v>790</v>
      </c>
      <c r="F258" t="s">
        <v>58</v>
      </c>
      <c r="G258" t="s">
        <v>31</v>
      </c>
      <c r="H258" t="s">
        <v>67</v>
      </c>
      <c r="I258" t="s">
        <v>21</v>
      </c>
      <c r="J258">
        <v>3</v>
      </c>
      <c r="K258">
        <v>45</v>
      </c>
      <c r="L258">
        <v>0</v>
      </c>
      <c r="M258" t="s">
        <v>791</v>
      </c>
      <c r="N258" t="s">
        <v>31</v>
      </c>
      <c r="O258">
        <v>1.4</v>
      </c>
      <c r="P258" t="s">
        <v>49</v>
      </c>
    </row>
    <row r="259" spans="1:16" x14ac:dyDescent="0.3">
      <c r="A259" t="s">
        <v>792</v>
      </c>
      <c r="B259" s="1">
        <v>2.0406249999999997E-2</v>
      </c>
      <c r="C259" s="1">
        <v>2.0406249999999997E-2</v>
      </c>
      <c r="D259" t="s">
        <v>16</v>
      </c>
      <c r="E259" t="s">
        <v>793</v>
      </c>
      <c r="F259" t="s">
        <v>58</v>
      </c>
      <c r="G259" t="s">
        <v>31</v>
      </c>
      <c r="H259" t="s">
        <v>46</v>
      </c>
      <c r="I259" t="s">
        <v>21</v>
      </c>
      <c r="J259">
        <v>12</v>
      </c>
      <c r="K259">
        <v>39</v>
      </c>
      <c r="L259">
        <v>0</v>
      </c>
      <c r="M259" t="s">
        <v>794</v>
      </c>
      <c r="N259" t="s">
        <v>31</v>
      </c>
      <c r="O259">
        <v>2.5</v>
      </c>
      <c r="P259" t="s">
        <v>32</v>
      </c>
    </row>
    <row r="260" spans="1:16" x14ac:dyDescent="0.3">
      <c r="A260" t="s">
        <v>795</v>
      </c>
      <c r="B260" s="1">
        <v>2.0406249999999997E-2</v>
      </c>
      <c r="C260" s="1">
        <v>2.0406249999999997E-2</v>
      </c>
      <c r="D260" t="s">
        <v>16</v>
      </c>
      <c r="E260" t="s">
        <v>796</v>
      </c>
      <c r="F260" t="s">
        <v>58</v>
      </c>
      <c r="G260" t="s">
        <v>45</v>
      </c>
      <c r="H260" t="s">
        <v>46</v>
      </c>
      <c r="I260" t="s">
        <v>21</v>
      </c>
      <c r="J260">
        <v>10</v>
      </c>
      <c r="K260">
        <v>8</v>
      </c>
      <c r="L260">
        <v>0</v>
      </c>
      <c r="M260" t="s">
        <v>797</v>
      </c>
      <c r="N260" t="s">
        <v>23</v>
      </c>
      <c r="O260">
        <v>3.5</v>
      </c>
      <c r="P260" t="s">
        <v>4658</v>
      </c>
    </row>
    <row r="261" spans="1:16" x14ac:dyDescent="0.3">
      <c r="A261" t="s">
        <v>798</v>
      </c>
      <c r="B261" s="1">
        <v>2.0406249999999997E-2</v>
      </c>
      <c r="C261" s="1">
        <v>2.0406249999999997E-2</v>
      </c>
      <c r="D261" t="s">
        <v>16</v>
      </c>
      <c r="E261" t="s">
        <v>799</v>
      </c>
      <c r="F261" t="s">
        <v>18</v>
      </c>
      <c r="G261" t="s">
        <v>53</v>
      </c>
      <c r="H261" t="s">
        <v>35</v>
      </c>
      <c r="I261" t="s">
        <v>54</v>
      </c>
      <c r="J261">
        <v>12</v>
      </c>
      <c r="K261">
        <v>27</v>
      </c>
      <c r="L261">
        <v>0</v>
      </c>
      <c r="M261" t="s">
        <v>800</v>
      </c>
      <c r="N261" t="s">
        <v>31</v>
      </c>
      <c r="O261">
        <v>3.7</v>
      </c>
      <c r="P261" t="s">
        <v>4658</v>
      </c>
    </row>
    <row r="262" spans="1:16" x14ac:dyDescent="0.3">
      <c r="A262" t="s">
        <v>801</v>
      </c>
      <c r="B262" s="1">
        <v>2.0406249999999997E-2</v>
      </c>
      <c r="C262" s="1">
        <v>2.0406249999999997E-2</v>
      </c>
      <c r="D262" t="s">
        <v>16</v>
      </c>
      <c r="E262" t="s">
        <v>802</v>
      </c>
      <c r="F262" t="s">
        <v>18</v>
      </c>
      <c r="G262" t="s">
        <v>53</v>
      </c>
      <c r="H262" t="s">
        <v>46</v>
      </c>
      <c r="I262" t="s">
        <v>21</v>
      </c>
      <c r="J262">
        <v>2</v>
      </c>
      <c r="K262">
        <v>16</v>
      </c>
      <c r="L262">
        <v>0</v>
      </c>
      <c r="M262" t="s">
        <v>803</v>
      </c>
      <c r="N262" t="s">
        <v>23</v>
      </c>
      <c r="O262">
        <v>2.1</v>
      </c>
      <c r="P262" t="s">
        <v>32</v>
      </c>
    </row>
    <row r="263" spans="1:16" x14ac:dyDescent="0.3">
      <c r="A263" t="s">
        <v>804</v>
      </c>
      <c r="B263" s="1">
        <v>2.0406249999999997E-2</v>
      </c>
      <c r="C263" s="1">
        <v>2.0406249999999997E-2</v>
      </c>
      <c r="D263" t="s">
        <v>16</v>
      </c>
      <c r="E263" t="s">
        <v>805</v>
      </c>
      <c r="F263" t="s">
        <v>121</v>
      </c>
      <c r="G263" t="s">
        <v>31</v>
      </c>
      <c r="H263" t="s">
        <v>67</v>
      </c>
      <c r="I263" t="s">
        <v>21</v>
      </c>
      <c r="J263">
        <v>5</v>
      </c>
      <c r="K263">
        <v>7</v>
      </c>
      <c r="L263">
        <v>0</v>
      </c>
      <c r="M263" t="s">
        <v>806</v>
      </c>
      <c r="N263" t="s">
        <v>37</v>
      </c>
      <c r="O263">
        <v>4.5999999999999996</v>
      </c>
      <c r="P263" t="s">
        <v>24</v>
      </c>
    </row>
    <row r="264" spans="1:16" x14ac:dyDescent="0.3">
      <c r="A264" t="s">
        <v>807</v>
      </c>
      <c r="B264" s="1">
        <v>2.0406249999999997E-2</v>
      </c>
      <c r="C264" s="1">
        <v>2.0406249999999997E-2</v>
      </c>
      <c r="D264" t="s">
        <v>16</v>
      </c>
      <c r="E264" t="s">
        <v>808</v>
      </c>
      <c r="F264" t="s">
        <v>75</v>
      </c>
      <c r="G264" t="s">
        <v>19</v>
      </c>
      <c r="H264" t="s">
        <v>35</v>
      </c>
      <c r="I264" t="s">
        <v>29</v>
      </c>
      <c r="J264">
        <v>6</v>
      </c>
      <c r="K264">
        <v>30</v>
      </c>
      <c r="L264">
        <v>0</v>
      </c>
      <c r="M264" t="s">
        <v>809</v>
      </c>
      <c r="N264" t="s">
        <v>37</v>
      </c>
      <c r="O264">
        <v>1.5</v>
      </c>
      <c r="P264" t="s">
        <v>32</v>
      </c>
    </row>
    <row r="265" spans="1:16" x14ac:dyDescent="0.3">
      <c r="A265" t="s">
        <v>810</v>
      </c>
      <c r="B265" s="1">
        <v>2.0406249999999997E-2</v>
      </c>
      <c r="C265" s="1">
        <v>2.0406249999999997E-2</v>
      </c>
      <c r="D265" t="s">
        <v>16</v>
      </c>
      <c r="E265" t="s">
        <v>811</v>
      </c>
      <c r="F265" t="s">
        <v>143</v>
      </c>
      <c r="G265" t="s">
        <v>31</v>
      </c>
      <c r="H265" t="s">
        <v>46</v>
      </c>
      <c r="I265" t="s">
        <v>59</v>
      </c>
      <c r="J265">
        <v>10</v>
      </c>
      <c r="K265">
        <v>42</v>
      </c>
      <c r="L265">
        <v>0</v>
      </c>
      <c r="M265" t="s">
        <v>812</v>
      </c>
      <c r="N265" t="s">
        <v>23</v>
      </c>
      <c r="O265">
        <v>3</v>
      </c>
      <c r="P265" t="s">
        <v>49</v>
      </c>
    </row>
    <row r="266" spans="1:16" x14ac:dyDescent="0.3">
      <c r="A266" t="s">
        <v>813</v>
      </c>
      <c r="B266" s="1">
        <v>2.0406249999999997E-2</v>
      </c>
      <c r="C266" s="1">
        <v>2.0406249999999997E-2</v>
      </c>
      <c r="D266" t="s">
        <v>16</v>
      </c>
      <c r="E266" t="s">
        <v>814</v>
      </c>
      <c r="F266" t="s">
        <v>121</v>
      </c>
      <c r="G266" t="s">
        <v>53</v>
      </c>
      <c r="H266" t="s">
        <v>46</v>
      </c>
      <c r="I266" t="s">
        <v>21</v>
      </c>
      <c r="J266">
        <v>9</v>
      </c>
      <c r="K266">
        <v>5</v>
      </c>
      <c r="L266">
        <v>0</v>
      </c>
      <c r="M266" t="s">
        <v>359</v>
      </c>
      <c r="N266" t="s">
        <v>37</v>
      </c>
      <c r="O266">
        <v>4.9000000000000004</v>
      </c>
      <c r="P266" t="s">
        <v>32</v>
      </c>
    </row>
    <row r="267" spans="1:16" x14ac:dyDescent="0.3">
      <c r="A267" t="s">
        <v>815</v>
      </c>
      <c r="B267" s="1">
        <v>2.0406249999999997E-2</v>
      </c>
      <c r="C267">
        <v>0</v>
      </c>
      <c r="D267" t="s">
        <v>146</v>
      </c>
      <c r="E267" t="s">
        <v>816</v>
      </c>
      <c r="F267" t="s">
        <v>83</v>
      </c>
      <c r="G267" t="s">
        <v>45</v>
      </c>
      <c r="H267" t="s">
        <v>67</v>
      </c>
      <c r="I267" t="s">
        <v>40</v>
      </c>
      <c r="J267">
        <v>5</v>
      </c>
      <c r="K267">
        <v>0</v>
      </c>
      <c r="L267">
        <v>1</v>
      </c>
      <c r="M267" t="s">
        <v>817</v>
      </c>
      <c r="N267" t="s">
        <v>48</v>
      </c>
      <c r="O267">
        <v>0</v>
      </c>
      <c r="P267" t="s">
        <v>49</v>
      </c>
    </row>
    <row r="268" spans="1:16" x14ac:dyDescent="0.3">
      <c r="A268" t="s">
        <v>818</v>
      </c>
      <c r="B268" s="1">
        <v>2.0406249999999997E-2</v>
      </c>
      <c r="C268" s="1">
        <v>2.0406249999999997E-2</v>
      </c>
      <c r="D268" t="s">
        <v>16</v>
      </c>
      <c r="E268" t="s">
        <v>819</v>
      </c>
      <c r="F268" t="s">
        <v>143</v>
      </c>
      <c r="G268" t="s">
        <v>31</v>
      </c>
      <c r="H268" t="s">
        <v>67</v>
      </c>
      <c r="I268" t="s">
        <v>40</v>
      </c>
      <c r="J268">
        <v>5</v>
      </c>
      <c r="K268">
        <v>43</v>
      </c>
      <c r="L268">
        <v>0</v>
      </c>
      <c r="M268" t="s">
        <v>820</v>
      </c>
      <c r="N268" t="s">
        <v>31</v>
      </c>
      <c r="O268">
        <v>1.7</v>
      </c>
      <c r="P268" t="s">
        <v>24</v>
      </c>
    </row>
    <row r="269" spans="1:16" x14ac:dyDescent="0.3">
      <c r="A269" t="s">
        <v>821</v>
      </c>
      <c r="B269" s="1">
        <v>2.0406249999999997E-2</v>
      </c>
      <c r="C269" s="1">
        <v>2.0406249999999997E-2</v>
      </c>
      <c r="D269" t="s">
        <v>16</v>
      </c>
      <c r="E269" t="s">
        <v>822</v>
      </c>
      <c r="F269" t="s">
        <v>75</v>
      </c>
      <c r="G269" t="s">
        <v>63</v>
      </c>
      <c r="H269" t="s">
        <v>20</v>
      </c>
      <c r="I269" t="s">
        <v>40</v>
      </c>
      <c r="J269">
        <v>2</v>
      </c>
      <c r="K269">
        <v>23</v>
      </c>
      <c r="L269">
        <v>0</v>
      </c>
      <c r="M269" t="s">
        <v>661</v>
      </c>
      <c r="N269" t="s">
        <v>31</v>
      </c>
      <c r="O269">
        <v>3.7</v>
      </c>
      <c r="P269" t="s">
        <v>77</v>
      </c>
    </row>
    <row r="270" spans="1:16" x14ac:dyDescent="0.3">
      <c r="A270" t="s">
        <v>823</v>
      </c>
      <c r="B270" s="1">
        <v>2.0406249999999997E-2</v>
      </c>
      <c r="C270" s="1">
        <v>2.0406249999999997E-2</v>
      </c>
      <c r="D270" t="s">
        <v>16</v>
      </c>
      <c r="E270" t="s">
        <v>824</v>
      </c>
      <c r="F270" t="s">
        <v>143</v>
      </c>
      <c r="G270" t="s">
        <v>19</v>
      </c>
      <c r="H270" t="s">
        <v>20</v>
      </c>
      <c r="I270" t="s">
        <v>54</v>
      </c>
      <c r="J270">
        <v>3</v>
      </c>
      <c r="K270">
        <v>41</v>
      </c>
      <c r="L270">
        <v>0</v>
      </c>
      <c r="M270" t="s">
        <v>825</v>
      </c>
      <c r="N270" t="s">
        <v>31</v>
      </c>
      <c r="O270">
        <v>2</v>
      </c>
      <c r="P270" t="s">
        <v>24</v>
      </c>
    </row>
    <row r="271" spans="1:16" x14ac:dyDescent="0.3">
      <c r="A271" t="s">
        <v>826</v>
      </c>
      <c r="B271" s="1">
        <v>2.0406249999999997E-2</v>
      </c>
      <c r="C271" s="1">
        <v>2.0406249999999997E-2</v>
      </c>
      <c r="D271" t="s">
        <v>16</v>
      </c>
      <c r="E271" t="s">
        <v>827</v>
      </c>
      <c r="F271" t="s">
        <v>52</v>
      </c>
      <c r="G271" t="s">
        <v>53</v>
      </c>
      <c r="H271" t="s">
        <v>46</v>
      </c>
      <c r="I271" t="s">
        <v>29</v>
      </c>
      <c r="J271">
        <v>12</v>
      </c>
      <c r="K271">
        <v>31</v>
      </c>
      <c r="L271">
        <v>0</v>
      </c>
      <c r="M271" t="s">
        <v>84</v>
      </c>
      <c r="N271" t="s">
        <v>37</v>
      </c>
      <c r="O271">
        <v>3</v>
      </c>
      <c r="P271" t="s">
        <v>77</v>
      </c>
    </row>
    <row r="272" spans="1:16" x14ac:dyDescent="0.3">
      <c r="A272" t="s">
        <v>828</v>
      </c>
      <c r="B272" s="1">
        <v>2.0406249999999997E-2</v>
      </c>
      <c r="C272" s="1">
        <v>2.0406249999999997E-2</v>
      </c>
      <c r="D272" t="s">
        <v>16</v>
      </c>
      <c r="E272" t="s">
        <v>829</v>
      </c>
      <c r="F272" t="s">
        <v>58</v>
      </c>
      <c r="G272" t="s">
        <v>45</v>
      </c>
      <c r="H272" t="s">
        <v>46</v>
      </c>
      <c r="I272" t="s">
        <v>40</v>
      </c>
      <c r="J272">
        <v>1</v>
      </c>
      <c r="K272">
        <v>34</v>
      </c>
      <c r="L272">
        <v>0</v>
      </c>
      <c r="M272" t="s">
        <v>830</v>
      </c>
      <c r="N272" t="s">
        <v>23</v>
      </c>
      <c r="O272">
        <v>3.4</v>
      </c>
      <c r="P272" t="s">
        <v>4658</v>
      </c>
    </row>
    <row r="273" spans="1:16" x14ac:dyDescent="0.3">
      <c r="A273" t="s">
        <v>831</v>
      </c>
      <c r="B273" s="1">
        <v>2.0406249999999997E-2</v>
      </c>
      <c r="C273" s="1">
        <v>2.0406249999999997E-2</v>
      </c>
      <c r="D273" t="s">
        <v>16</v>
      </c>
      <c r="E273" t="s">
        <v>832</v>
      </c>
      <c r="F273" t="s">
        <v>58</v>
      </c>
      <c r="G273" t="s">
        <v>53</v>
      </c>
      <c r="H273" t="s">
        <v>35</v>
      </c>
      <c r="I273" t="s">
        <v>59</v>
      </c>
      <c r="J273">
        <v>2</v>
      </c>
      <c r="K273">
        <v>48</v>
      </c>
      <c r="L273">
        <v>0</v>
      </c>
      <c r="M273" t="s">
        <v>833</v>
      </c>
      <c r="N273" t="s">
        <v>23</v>
      </c>
      <c r="O273">
        <v>4</v>
      </c>
      <c r="P273" t="s">
        <v>49</v>
      </c>
    </row>
    <row r="274" spans="1:16" x14ac:dyDescent="0.3">
      <c r="A274" t="s">
        <v>834</v>
      </c>
      <c r="B274" s="1">
        <v>2.0406249999999997E-2</v>
      </c>
      <c r="C274">
        <v>0</v>
      </c>
      <c r="D274" t="s">
        <v>110</v>
      </c>
      <c r="E274" t="s">
        <v>835</v>
      </c>
      <c r="F274" t="s">
        <v>18</v>
      </c>
      <c r="G274" t="s">
        <v>45</v>
      </c>
      <c r="H274" t="s">
        <v>20</v>
      </c>
      <c r="I274" t="s">
        <v>54</v>
      </c>
      <c r="J274">
        <v>10</v>
      </c>
      <c r="K274">
        <v>0</v>
      </c>
      <c r="L274">
        <v>0</v>
      </c>
      <c r="M274" t="s">
        <v>223</v>
      </c>
      <c r="N274" t="s">
        <v>42</v>
      </c>
      <c r="O274">
        <v>0</v>
      </c>
      <c r="P274" t="s">
        <v>4658</v>
      </c>
    </row>
    <row r="275" spans="1:16" x14ac:dyDescent="0.3">
      <c r="A275" t="s">
        <v>836</v>
      </c>
      <c r="B275" s="1">
        <v>2.0406249999999997E-2</v>
      </c>
      <c r="C275" s="1">
        <v>2.0406249999999997E-2</v>
      </c>
      <c r="D275" t="s">
        <v>16</v>
      </c>
      <c r="E275" t="s">
        <v>837</v>
      </c>
      <c r="F275" t="s">
        <v>27</v>
      </c>
      <c r="G275" t="s">
        <v>45</v>
      </c>
      <c r="H275" t="s">
        <v>35</v>
      </c>
      <c r="I275" t="s">
        <v>21</v>
      </c>
      <c r="J275">
        <v>2</v>
      </c>
      <c r="K275">
        <v>32</v>
      </c>
      <c r="L275">
        <v>0</v>
      </c>
      <c r="M275" t="s">
        <v>838</v>
      </c>
      <c r="N275" t="s">
        <v>23</v>
      </c>
      <c r="O275">
        <v>2.6</v>
      </c>
      <c r="P275" t="s">
        <v>49</v>
      </c>
    </row>
    <row r="276" spans="1:16" x14ac:dyDescent="0.3">
      <c r="A276" t="s">
        <v>839</v>
      </c>
      <c r="B276" s="1">
        <v>2.0406249999999997E-2</v>
      </c>
      <c r="C276" s="1">
        <v>2.0406249999999997E-2</v>
      </c>
      <c r="D276" t="s">
        <v>16</v>
      </c>
      <c r="E276" t="s">
        <v>840</v>
      </c>
      <c r="F276" t="s">
        <v>121</v>
      </c>
      <c r="G276" t="s">
        <v>31</v>
      </c>
      <c r="H276" t="s">
        <v>35</v>
      </c>
      <c r="I276" t="s">
        <v>40</v>
      </c>
      <c r="J276">
        <v>1</v>
      </c>
      <c r="K276">
        <v>17</v>
      </c>
      <c r="L276">
        <v>0</v>
      </c>
      <c r="M276" t="s">
        <v>841</v>
      </c>
      <c r="N276" t="s">
        <v>23</v>
      </c>
      <c r="O276">
        <v>3.7</v>
      </c>
      <c r="P276" t="s">
        <v>77</v>
      </c>
    </row>
    <row r="277" spans="1:16" x14ac:dyDescent="0.3">
      <c r="A277" t="s">
        <v>842</v>
      </c>
      <c r="B277" s="1">
        <v>2.0406249999999997E-2</v>
      </c>
      <c r="C277" s="1">
        <v>2.0406249999999997E-2</v>
      </c>
      <c r="D277" t="s">
        <v>16</v>
      </c>
      <c r="E277" t="s">
        <v>843</v>
      </c>
      <c r="F277" t="s">
        <v>121</v>
      </c>
      <c r="G277" t="s">
        <v>31</v>
      </c>
      <c r="H277" t="s">
        <v>35</v>
      </c>
      <c r="I277" t="s">
        <v>21</v>
      </c>
      <c r="J277">
        <v>8</v>
      </c>
      <c r="K277">
        <v>36</v>
      </c>
      <c r="L277">
        <v>0</v>
      </c>
      <c r="M277" t="s">
        <v>844</v>
      </c>
      <c r="N277" t="s">
        <v>23</v>
      </c>
      <c r="O277">
        <v>3.2</v>
      </c>
      <c r="P277" t="s">
        <v>4658</v>
      </c>
    </row>
    <row r="278" spans="1:16" x14ac:dyDescent="0.3">
      <c r="A278" t="s">
        <v>845</v>
      </c>
      <c r="B278" s="1">
        <v>2.0406249999999997E-2</v>
      </c>
      <c r="C278" s="1">
        <v>2.0406249999999997E-2</v>
      </c>
      <c r="D278" t="s">
        <v>16</v>
      </c>
      <c r="E278" t="s">
        <v>846</v>
      </c>
      <c r="F278" t="s">
        <v>58</v>
      </c>
      <c r="G278" t="s">
        <v>53</v>
      </c>
      <c r="H278" t="s">
        <v>67</v>
      </c>
      <c r="I278" t="s">
        <v>59</v>
      </c>
      <c r="J278">
        <v>7</v>
      </c>
      <c r="K278">
        <v>39</v>
      </c>
      <c r="L278">
        <v>0</v>
      </c>
      <c r="M278" t="s">
        <v>847</v>
      </c>
      <c r="N278" t="s">
        <v>37</v>
      </c>
      <c r="O278">
        <v>3.1</v>
      </c>
      <c r="P278" t="s">
        <v>24</v>
      </c>
    </row>
    <row r="279" spans="1:16" x14ac:dyDescent="0.3">
      <c r="A279" t="s">
        <v>848</v>
      </c>
      <c r="B279" s="1">
        <v>2.0406249999999997E-2</v>
      </c>
      <c r="C279" s="1">
        <v>2.0406249999999997E-2</v>
      </c>
      <c r="D279" t="s">
        <v>16</v>
      </c>
      <c r="E279" t="s">
        <v>849</v>
      </c>
      <c r="F279" t="s">
        <v>52</v>
      </c>
      <c r="G279" t="s">
        <v>63</v>
      </c>
      <c r="H279" t="s">
        <v>20</v>
      </c>
      <c r="I279" t="s">
        <v>59</v>
      </c>
      <c r="J279">
        <v>12</v>
      </c>
      <c r="K279">
        <v>28</v>
      </c>
      <c r="L279">
        <v>0</v>
      </c>
      <c r="M279" t="s">
        <v>850</v>
      </c>
      <c r="N279" t="s">
        <v>31</v>
      </c>
      <c r="O279">
        <v>3.5</v>
      </c>
      <c r="P279" t="s">
        <v>32</v>
      </c>
    </row>
    <row r="280" spans="1:16" x14ac:dyDescent="0.3">
      <c r="A280" t="s">
        <v>851</v>
      </c>
      <c r="B280" s="1">
        <v>2.0406249999999997E-2</v>
      </c>
      <c r="C280" s="1">
        <v>2.0406249999999997E-2</v>
      </c>
      <c r="D280" t="s">
        <v>16</v>
      </c>
      <c r="E280" t="s">
        <v>852</v>
      </c>
      <c r="F280" t="s">
        <v>83</v>
      </c>
      <c r="G280" t="s">
        <v>53</v>
      </c>
      <c r="H280" t="s">
        <v>46</v>
      </c>
      <c r="I280" t="s">
        <v>59</v>
      </c>
      <c r="J280">
        <v>8</v>
      </c>
      <c r="K280">
        <v>18</v>
      </c>
      <c r="L280">
        <v>0</v>
      </c>
      <c r="M280" t="s">
        <v>473</v>
      </c>
      <c r="N280" t="s">
        <v>31</v>
      </c>
      <c r="O280">
        <v>3.6</v>
      </c>
      <c r="P280" t="s">
        <v>32</v>
      </c>
    </row>
    <row r="281" spans="1:16" x14ac:dyDescent="0.3">
      <c r="A281" t="s">
        <v>853</v>
      </c>
      <c r="B281" s="1">
        <v>2.0406249999999997E-2</v>
      </c>
      <c r="C281" s="1">
        <v>2.0406249999999997E-2</v>
      </c>
      <c r="D281" t="s">
        <v>16</v>
      </c>
      <c r="E281" t="s">
        <v>854</v>
      </c>
      <c r="F281" t="s">
        <v>121</v>
      </c>
      <c r="G281" t="s">
        <v>28</v>
      </c>
      <c r="H281" t="s">
        <v>35</v>
      </c>
      <c r="I281" t="s">
        <v>59</v>
      </c>
      <c r="J281">
        <v>11</v>
      </c>
      <c r="K281">
        <v>20</v>
      </c>
      <c r="L281">
        <v>0</v>
      </c>
      <c r="M281" t="s">
        <v>855</v>
      </c>
      <c r="N281" t="s">
        <v>31</v>
      </c>
      <c r="O281">
        <v>3</v>
      </c>
      <c r="P281" t="s">
        <v>49</v>
      </c>
    </row>
    <row r="282" spans="1:16" x14ac:dyDescent="0.3">
      <c r="A282" t="s">
        <v>856</v>
      </c>
      <c r="B282" s="1">
        <v>2.0406249999999997E-2</v>
      </c>
      <c r="C282" s="1">
        <v>2.0406249999999997E-2</v>
      </c>
      <c r="D282" t="s">
        <v>16</v>
      </c>
      <c r="E282" t="s">
        <v>857</v>
      </c>
      <c r="F282" t="s">
        <v>27</v>
      </c>
      <c r="G282" t="s">
        <v>45</v>
      </c>
      <c r="H282" t="s">
        <v>46</v>
      </c>
      <c r="I282" t="s">
        <v>59</v>
      </c>
      <c r="J282">
        <v>10</v>
      </c>
      <c r="K282">
        <v>41</v>
      </c>
      <c r="L282">
        <v>0</v>
      </c>
      <c r="M282" t="s">
        <v>858</v>
      </c>
      <c r="N282" t="s">
        <v>31</v>
      </c>
      <c r="O282">
        <v>1.5</v>
      </c>
      <c r="P282" t="s">
        <v>24</v>
      </c>
    </row>
    <row r="283" spans="1:16" x14ac:dyDescent="0.3">
      <c r="A283" t="s">
        <v>859</v>
      </c>
      <c r="B283" s="1">
        <v>2.0406249999999997E-2</v>
      </c>
      <c r="C283" s="1">
        <v>2.0406249999999997E-2</v>
      </c>
      <c r="D283" t="s">
        <v>16</v>
      </c>
      <c r="E283" t="s">
        <v>860</v>
      </c>
      <c r="F283" t="s">
        <v>83</v>
      </c>
      <c r="G283" t="s">
        <v>53</v>
      </c>
      <c r="H283" t="s">
        <v>46</v>
      </c>
      <c r="I283" t="s">
        <v>54</v>
      </c>
      <c r="J283">
        <v>7</v>
      </c>
      <c r="K283">
        <v>38</v>
      </c>
      <c r="L283">
        <v>0</v>
      </c>
      <c r="M283" t="s">
        <v>861</v>
      </c>
      <c r="N283" t="s">
        <v>48</v>
      </c>
      <c r="O283">
        <v>4.4000000000000004</v>
      </c>
      <c r="P283" t="s">
        <v>24</v>
      </c>
    </row>
    <row r="284" spans="1:16" x14ac:dyDescent="0.3">
      <c r="A284" t="s">
        <v>862</v>
      </c>
      <c r="B284" s="1">
        <v>2.0406249999999997E-2</v>
      </c>
      <c r="C284" s="1">
        <v>2.0406249999999997E-2</v>
      </c>
      <c r="D284" t="s">
        <v>16</v>
      </c>
      <c r="E284" t="s">
        <v>863</v>
      </c>
      <c r="F284" t="s">
        <v>75</v>
      </c>
      <c r="G284" t="s">
        <v>28</v>
      </c>
      <c r="H284" t="s">
        <v>20</v>
      </c>
      <c r="I284" t="s">
        <v>21</v>
      </c>
      <c r="J284">
        <v>7</v>
      </c>
      <c r="K284">
        <v>16</v>
      </c>
      <c r="L284">
        <v>0</v>
      </c>
      <c r="M284" t="s">
        <v>864</v>
      </c>
      <c r="N284" t="s">
        <v>48</v>
      </c>
      <c r="O284">
        <v>3</v>
      </c>
      <c r="P284" t="s">
        <v>77</v>
      </c>
    </row>
    <row r="285" spans="1:16" x14ac:dyDescent="0.3">
      <c r="A285" t="s">
        <v>865</v>
      </c>
      <c r="B285" s="1">
        <v>2.0406249999999997E-2</v>
      </c>
      <c r="C285" s="1">
        <v>2.0406249999999997E-2</v>
      </c>
      <c r="D285" t="s">
        <v>16</v>
      </c>
      <c r="E285" t="s">
        <v>517</v>
      </c>
      <c r="F285" t="s">
        <v>58</v>
      </c>
      <c r="G285" t="s">
        <v>19</v>
      </c>
      <c r="H285" t="s">
        <v>67</v>
      </c>
      <c r="I285" t="s">
        <v>54</v>
      </c>
      <c r="J285">
        <v>9</v>
      </c>
      <c r="K285">
        <v>18</v>
      </c>
      <c r="L285">
        <v>0</v>
      </c>
      <c r="M285" t="s">
        <v>866</v>
      </c>
      <c r="N285" t="s">
        <v>37</v>
      </c>
      <c r="O285">
        <v>3.9</v>
      </c>
      <c r="P285" t="s">
        <v>49</v>
      </c>
    </row>
    <row r="286" spans="1:16" x14ac:dyDescent="0.3">
      <c r="A286" t="s">
        <v>867</v>
      </c>
      <c r="B286" s="1">
        <v>2.0406249999999997E-2</v>
      </c>
      <c r="C286" s="1">
        <v>2.0406249999999997E-2</v>
      </c>
      <c r="D286" t="s">
        <v>16</v>
      </c>
      <c r="E286" t="s">
        <v>868</v>
      </c>
      <c r="F286" t="s">
        <v>143</v>
      </c>
      <c r="G286" t="s">
        <v>19</v>
      </c>
      <c r="H286" t="s">
        <v>46</v>
      </c>
      <c r="I286" t="s">
        <v>54</v>
      </c>
      <c r="J286">
        <v>1</v>
      </c>
      <c r="K286">
        <v>21</v>
      </c>
      <c r="L286">
        <v>0</v>
      </c>
      <c r="M286" t="s">
        <v>869</v>
      </c>
      <c r="N286" t="s">
        <v>31</v>
      </c>
      <c r="O286">
        <v>3</v>
      </c>
      <c r="P286" t="s">
        <v>49</v>
      </c>
    </row>
    <row r="287" spans="1:16" x14ac:dyDescent="0.3">
      <c r="A287" t="s">
        <v>870</v>
      </c>
      <c r="B287" s="1">
        <v>2.0406249999999997E-2</v>
      </c>
      <c r="C287" s="1">
        <v>2.0406249999999997E-2</v>
      </c>
      <c r="D287" t="s">
        <v>16</v>
      </c>
      <c r="E287" t="s">
        <v>871</v>
      </c>
      <c r="F287" t="s">
        <v>58</v>
      </c>
      <c r="G287" t="s">
        <v>28</v>
      </c>
      <c r="H287" t="s">
        <v>35</v>
      </c>
      <c r="I287" t="s">
        <v>54</v>
      </c>
      <c r="J287">
        <v>9</v>
      </c>
      <c r="K287">
        <v>31</v>
      </c>
      <c r="L287">
        <v>0</v>
      </c>
      <c r="M287" t="s">
        <v>872</v>
      </c>
      <c r="N287" t="s">
        <v>48</v>
      </c>
      <c r="O287">
        <v>4.7</v>
      </c>
      <c r="P287" t="s">
        <v>4658</v>
      </c>
    </row>
    <row r="288" spans="1:16" x14ac:dyDescent="0.3">
      <c r="A288" t="s">
        <v>873</v>
      </c>
      <c r="B288" s="1">
        <v>2.0406249999999997E-2</v>
      </c>
      <c r="C288" s="1">
        <v>2.0406249999999997E-2</v>
      </c>
      <c r="D288" t="s">
        <v>16</v>
      </c>
      <c r="E288" t="s">
        <v>874</v>
      </c>
      <c r="F288" t="s">
        <v>58</v>
      </c>
      <c r="G288" t="s">
        <v>45</v>
      </c>
      <c r="H288" t="s">
        <v>67</v>
      </c>
      <c r="I288" t="s">
        <v>59</v>
      </c>
      <c r="J288">
        <v>1</v>
      </c>
      <c r="K288">
        <v>37</v>
      </c>
      <c r="L288">
        <v>0</v>
      </c>
      <c r="M288" t="s">
        <v>875</v>
      </c>
      <c r="N288" t="s">
        <v>37</v>
      </c>
      <c r="O288">
        <v>3.1</v>
      </c>
      <c r="P288" t="s">
        <v>77</v>
      </c>
    </row>
    <row r="289" spans="1:16" x14ac:dyDescent="0.3">
      <c r="A289" t="s">
        <v>876</v>
      </c>
      <c r="B289" s="1">
        <v>2.0406249999999997E-2</v>
      </c>
      <c r="C289" s="1">
        <v>2.0406249999999997E-2</v>
      </c>
      <c r="D289" t="s">
        <v>16</v>
      </c>
      <c r="E289" t="s">
        <v>877</v>
      </c>
      <c r="F289" t="s">
        <v>18</v>
      </c>
      <c r="G289" t="s">
        <v>28</v>
      </c>
      <c r="H289" t="s">
        <v>35</v>
      </c>
      <c r="I289" t="s">
        <v>59</v>
      </c>
      <c r="J289">
        <v>6</v>
      </c>
      <c r="K289">
        <v>27</v>
      </c>
      <c r="L289">
        <v>0</v>
      </c>
      <c r="M289" t="s">
        <v>756</v>
      </c>
      <c r="N289" t="s">
        <v>23</v>
      </c>
      <c r="O289">
        <v>2.5</v>
      </c>
      <c r="P289" t="s">
        <v>77</v>
      </c>
    </row>
    <row r="290" spans="1:16" x14ac:dyDescent="0.3">
      <c r="A290" t="s">
        <v>878</v>
      </c>
      <c r="B290" s="1">
        <v>2.0406249999999997E-2</v>
      </c>
      <c r="C290" s="1">
        <v>2.0406249999999997E-2</v>
      </c>
      <c r="D290" t="s">
        <v>16</v>
      </c>
      <c r="E290" t="s">
        <v>879</v>
      </c>
      <c r="F290" t="s">
        <v>18</v>
      </c>
      <c r="G290" t="s">
        <v>53</v>
      </c>
      <c r="H290" t="s">
        <v>20</v>
      </c>
      <c r="I290" t="s">
        <v>40</v>
      </c>
      <c r="J290">
        <v>2</v>
      </c>
      <c r="K290">
        <v>18</v>
      </c>
      <c r="L290">
        <v>0</v>
      </c>
      <c r="M290" t="s">
        <v>880</v>
      </c>
      <c r="N290" t="s">
        <v>42</v>
      </c>
      <c r="O290">
        <v>3.3</v>
      </c>
      <c r="P290" t="s">
        <v>77</v>
      </c>
    </row>
    <row r="291" spans="1:16" x14ac:dyDescent="0.3">
      <c r="A291" t="s">
        <v>881</v>
      </c>
      <c r="B291" s="1">
        <v>2.0406249999999997E-2</v>
      </c>
      <c r="C291" s="1">
        <v>2.0406249999999997E-2</v>
      </c>
      <c r="D291" t="s">
        <v>16</v>
      </c>
      <c r="E291" t="s">
        <v>882</v>
      </c>
      <c r="F291" t="s">
        <v>121</v>
      </c>
      <c r="G291" t="s">
        <v>63</v>
      </c>
      <c r="H291" t="s">
        <v>20</v>
      </c>
      <c r="I291" t="s">
        <v>54</v>
      </c>
      <c r="J291">
        <v>4</v>
      </c>
      <c r="K291">
        <v>26</v>
      </c>
      <c r="L291">
        <v>0</v>
      </c>
      <c r="M291" t="s">
        <v>883</v>
      </c>
      <c r="N291" t="s">
        <v>31</v>
      </c>
      <c r="O291">
        <v>3.7</v>
      </c>
      <c r="P291" t="s">
        <v>49</v>
      </c>
    </row>
    <row r="292" spans="1:16" x14ac:dyDescent="0.3">
      <c r="A292" t="s">
        <v>884</v>
      </c>
      <c r="B292" s="1">
        <v>2.0406249999999997E-2</v>
      </c>
      <c r="C292" s="1">
        <v>2.0406249999999997E-2</v>
      </c>
      <c r="D292" t="s">
        <v>16</v>
      </c>
      <c r="E292" t="s">
        <v>885</v>
      </c>
      <c r="F292" t="s">
        <v>143</v>
      </c>
      <c r="G292" t="s">
        <v>45</v>
      </c>
      <c r="H292" t="s">
        <v>35</v>
      </c>
      <c r="I292" t="s">
        <v>40</v>
      </c>
      <c r="J292">
        <v>6</v>
      </c>
      <c r="K292">
        <v>19</v>
      </c>
      <c r="L292">
        <v>0</v>
      </c>
      <c r="M292" t="s">
        <v>232</v>
      </c>
      <c r="N292" t="s">
        <v>48</v>
      </c>
      <c r="O292">
        <v>3.8</v>
      </c>
      <c r="P292" t="s">
        <v>24</v>
      </c>
    </row>
    <row r="293" spans="1:16" x14ac:dyDescent="0.3">
      <c r="A293" t="s">
        <v>886</v>
      </c>
      <c r="B293" s="1">
        <v>2.0406249999999997E-2</v>
      </c>
      <c r="C293" s="1">
        <v>2.0406249999999997E-2</v>
      </c>
      <c r="D293" t="s">
        <v>16</v>
      </c>
      <c r="E293" t="s">
        <v>887</v>
      </c>
      <c r="F293" t="s">
        <v>83</v>
      </c>
      <c r="G293" t="s">
        <v>63</v>
      </c>
      <c r="H293" t="s">
        <v>67</v>
      </c>
      <c r="I293" t="s">
        <v>59</v>
      </c>
      <c r="J293">
        <v>7</v>
      </c>
      <c r="K293">
        <v>38</v>
      </c>
      <c r="L293">
        <v>0</v>
      </c>
      <c r="M293" t="s">
        <v>888</v>
      </c>
      <c r="N293" t="s">
        <v>42</v>
      </c>
      <c r="O293">
        <v>4.3</v>
      </c>
      <c r="P293" t="s">
        <v>32</v>
      </c>
    </row>
    <row r="294" spans="1:16" x14ac:dyDescent="0.3">
      <c r="A294" t="s">
        <v>889</v>
      </c>
      <c r="B294" s="1">
        <v>2.0406249999999997E-2</v>
      </c>
      <c r="C294" s="1">
        <v>2.0406249999999997E-2</v>
      </c>
      <c r="D294" t="s">
        <v>16</v>
      </c>
      <c r="E294" t="s">
        <v>890</v>
      </c>
      <c r="F294" t="s">
        <v>121</v>
      </c>
      <c r="G294" t="s">
        <v>63</v>
      </c>
      <c r="H294" t="s">
        <v>35</v>
      </c>
      <c r="I294" t="s">
        <v>40</v>
      </c>
      <c r="J294">
        <v>11</v>
      </c>
      <c r="K294">
        <v>40</v>
      </c>
      <c r="L294">
        <v>0</v>
      </c>
      <c r="M294" t="s">
        <v>891</v>
      </c>
      <c r="N294" t="s">
        <v>48</v>
      </c>
      <c r="O294">
        <v>2.6</v>
      </c>
      <c r="P294" t="s">
        <v>24</v>
      </c>
    </row>
    <row r="295" spans="1:16" x14ac:dyDescent="0.3">
      <c r="A295" t="s">
        <v>892</v>
      </c>
      <c r="B295" s="1">
        <v>2.0406249999999997E-2</v>
      </c>
      <c r="C295">
        <v>0</v>
      </c>
      <c r="D295" t="s">
        <v>146</v>
      </c>
      <c r="E295" t="s">
        <v>893</v>
      </c>
      <c r="F295" t="s">
        <v>121</v>
      </c>
      <c r="G295" t="s">
        <v>19</v>
      </c>
      <c r="H295" t="s">
        <v>46</v>
      </c>
      <c r="I295" t="s">
        <v>59</v>
      </c>
      <c r="J295">
        <v>4</v>
      </c>
      <c r="K295">
        <v>0</v>
      </c>
      <c r="L295">
        <v>2</v>
      </c>
      <c r="M295" t="s">
        <v>812</v>
      </c>
      <c r="N295" t="s">
        <v>42</v>
      </c>
      <c r="O295">
        <v>0</v>
      </c>
      <c r="P295" t="s">
        <v>49</v>
      </c>
    </row>
    <row r="296" spans="1:16" x14ac:dyDescent="0.3">
      <c r="A296" t="s">
        <v>894</v>
      </c>
      <c r="B296" s="1">
        <v>2.0406249999999997E-2</v>
      </c>
      <c r="C296" s="1">
        <v>2.0406249999999997E-2</v>
      </c>
      <c r="D296" t="s">
        <v>16</v>
      </c>
      <c r="E296" t="s">
        <v>895</v>
      </c>
      <c r="F296" t="s">
        <v>83</v>
      </c>
      <c r="G296" t="s">
        <v>31</v>
      </c>
      <c r="H296" t="s">
        <v>67</v>
      </c>
      <c r="I296" t="s">
        <v>54</v>
      </c>
      <c r="J296">
        <v>4</v>
      </c>
      <c r="K296">
        <v>21</v>
      </c>
      <c r="L296">
        <v>0</v>
      </c>
      <c r="M296" t="s">
        <v>330</v>
      </c>
      <c r="N296" t="s">
        <v>48</v>
      </c>
      <c r="O296">
        <v>3.7</v>
      </c>
      <c r="P296" t="s">
        <v>24</v>
      </c>
    </row>
    <row r="297" spans="1:16" x14ac:dyDescent="0.3">
      <c r="A297" t="s">
        <v>896</v>
      </c>
      <c r="B297" s="1">
        <v>2.0406249999999997E-2</v>
      </c>
      <c r="C297" s="1">
        <v>2.0406249999999997E-2</v>
      </c>
      <c r="D297" t="s">
        <v>16</v>
      </c>
      <c r="E297" t="s">
        <v>897</v>
      </c>
      <c r="F297" t="s">
        <v>75</v>
      </c>
      <c r="G297" t="s">
        <v>45</v>
      </c>
      <c r="H297" t="s">
        <v>67</v>
      </c>
      <c r="I297" t="s">
        <v>29</v>
      </c>
      <c r="J297">
        <v>4</v>
      </c>
      <c r="K297">
        <v>7</v>
      </c>
      <c r="L297">
        <v>0</v>
      </c>
      <c r="M297" t="s">
        <v>898</v>
      </c>
      <c r="N297" t="s">
        <v>42</v>
      </c>
      <c r="O297">
        <v>2.2999999999999998</v>
      </c>
      <c r="P297" t="s">
        <v>4658</v>
      </c>
    </row>
    <row r="298" spans="1:16" x14ac:dyDescent="0.3">
      <c r="A298" t="s">
        <v>899</v>
      </c>
      <c r="B298" s="1">
        <v>2.0406249999999997E-2</v>
      </c>
      <c r="C298" s="1">
        <v>2.0406249999999997E-2</v>
      </c>
      <c r="D298" t="s">
        <v>16</v>
      </c>
      <c r="E298" t="s">
        <v>900</v>
      </c>
      <c r="F298" t="s">
        <v>58</v>
      </c>
      <c r="G298" t="s">
        <v>19</v>
      </c>
      <c r="H298" t="s">
        <v>46</v>
      </c>
      <c r="I298" t="s">
        <v>54</v>
      </c>
      <c r="J298">
        <v>8</v>
      </c>
      <c r="K298">
        <v>42</v>
      </c>
      <c r="L298">
        <v>0</v>
      </c>
      <c r="M298" t="s">
        <v>901</v>
      </c>
      <c r="N298" t="s">
        <v>31</v>
      </c>
      <c r="O298">
        <v>4.7</v>
      </c>
      <c r="P298" t="s">
        <v>24</v>
      </c>
    </row>
    <row r="299" spans="1:16" x14ac:dyDescent="0.3">
      <c r="A299" t="s">
        <v>902</v>
      </c>
      <c r="B299" s="1">
        <v>2.0406249999999997E-2</v>
      </c>
      <c r="C299" s="1">
        <v>2.0406249999999997E-2</v>
      </c>
      <c r="D299" t="s">
        <v>16</v>
      </c>
      <c r="E299" t="s">
        <v>903</v>
      </c>
      <c r="F299" t="s">
        <v>58</v>
      </c>
      <c r="G299" t="s">
        <v>19</v>
      </c>
      <c r="H299" t="s">
        <v>35</v>
      </c>
      <c r="I299" t="s">
        <v>29</v>
      </c>
      <c r="J299">
        <v>9</v>
      </c>
      <c r="K299">
        <v>6</v>
      </c>
      <c r="L299">
        <v>0</v>
      </c>
      <c r="M299" t="s">
        <v>904</v>
      </c>
      <c r="N299" t="s">
        <v>48</v>
      </c>
      <c r="O299">
        <v>4.7</v>
      </c>
      <c r="P299" t="s">
        <v>24</v>
      </c>
    </row>
    <row r="300" spans="1:16" x14ac:dyDescent="0.3">
      <c r="A300" t="s">
        <v>905</v>
      </c>
      <c r="B300" s="1">
        <v>2.0406249999999997E-2</v>
      </c>
      <c r="C300" s="1">
        <v>2.0406249999999997E-2</v>
      </c>
      <c r="D300" t="s">
        <v>16</v>
      </c>
      <c r="E300" t="s">
        <v>906</v>
      </c>
      <c r="F300" t="s">
        <v>18</v>
      </c>
      <c r="G300" t="s">
        <v>19</v>
      </c>
      <c r="H300" t="s">
        <v>46</v>
      </c>
      <c r="I300" t="s">
        <v>29</v>
      </c>
      <c r="J300">
        <v>12</v>
      </c>
      <c r="K300">
        <v>5</v>
      </c>
      <c r="L300">
        <v>0</v>
      </c>
      <c r="M300" t="s">
        <v>907</v>
      </c>
      <c r="N300" t="s">
        <v>23</v>
      </c>
      <c r="O300">
        <v>1.8</v>
      </c>
      <c r="P300" t="s">
        <v>49</v>
      </c>
    </row>
    <row r="301" spans="1:16" x14ac:dyDescent="0.3">
      <c r="A301" t="s">
        <v>908</v>
      </c>
      <c r="B301" s="1">
        <v>2.0406249999999997E-2</v>
      </c>
      <c r="C301" s="1">
        <v>2.0406249999999997E-2</v>
      </c>
      <c r="D301" t="s">
        <v>16</v>
      </c>
      <c r="E301" t="s">
        <v>909</v>
      </c>
      <c r="F301" t="s">
        <v>58</v>
      </c>
      <c r="G301" t="s">
        <v>53</v>
      </c>
      <c r="H301" t="s">
        <v>46</v>
      </c>
      <c r="I301" t="s">
        <v>59</v>
      </c>
      <c r="J301">
        <v>2</v>
      </c>
      <c r="K301">
        <v>18</v>
      </c>
      <c r="L301">
        <v>0</v>
      </c>
      <c r="M301" t="s">
        <v>910</v>
      </c>
      <c r="N301" t="s">
        <v>42</v>
      </c>
      <c r="O301">
        <v>4.2</v>
      </c>
      <c r="P301" t="s">
        <v>24</v>
      </c>
    </row>
    <row r="302" spans="1:16" x14ac:dyDescent="0.3">
      <c r="A302" t="s">
        <v>911</v>
      </c>
      <c r="B302" s="1">
        <v>2.0406249999999997E-2</v>
      </c>
      <c r="C302" s="1">
        <v>2.0406249999999997E-2</v>
      </c>
      <c r="D302" t="s">
        <v>16</v>
      </c>
      <c r="E302" t="s">
        <v>912</v>
      </c>
      <c r="F302" t="s">
        <v>52</v>
      </c>
      <c r="G302" t="s">
        <v>19</v>
      </c>
      <c r="H302" t="s">
        <v>35</v>
      </c>
      <c r="I302" t="s">
        <v>54</v>
      </c>
      <c r="J302">
        <v>7</v>
      </c>
      <c r="K302">
        <v>8</v>
      </c>
      <c r="L302">
        <v>0</v>
      </c>
      <c r="M302" t="s">
        <v>497</v>
      </c>
      <c r="N302" t="s">
        <v>37</v>
      </c>
      <c r="O302">
        <v>3.8</v>
      </c>
      <c r="P302" t="s">
        <v>77</v>
      </c>
    </row>
    <row r="303" spans="1:16" x14ac:dyDescent="0.3">
      <c r="A303" t="s">
        <v>913</v>
      </c>
      <c r="B303" s="1">
        <v>2.0406249999999997E-2</v>
      </c>
      <c r="C303" s="1">
        <v>2.0406249999999997E-2</v>
      </c>
      <c r="D303" t="s">
        <v>16</v>
      </c>
      <c r="E303" t="s">
        <v>914</v>
      </c>
      <c r="F303" t="s">
        <v>27</v>
      </c>
      <c r="G303" t="s">
        <v>31</v>
      </c>
      <c r="H303" t="s">
        <v>67</v>
      </c>
      <c r="I303" t="s">
        <v>40</v>
      </c>
      <c r="J303">
        <v>12</v>
      </c>
      <c r="K303">
        <v>26</v>
      </c>
      <c r="L303">
        <v>0</v>
      </c>
      <c r="M303" t="s">
        <v>175</v>
      </c>
      <c r="N303" t="s">
        <v>48</v>
      </c>
      <c r="O303">
        <v>4.8</v>
      </c>
      <c r="P303" t="s">
        <v>49</v>
      </c>
    </row>
    <row r="304" spans="1:16" x14ac:dyDescent="0.3">
      <c r="A304" t="s">
        <v>915</v>
      </c>
      <c r="B304" s="1">
        <v>2.0406249999999997E-2</v>
      </c>
      <c r="C304" s="1">
        <v>2.0406249999999997E-2</v>
      </c>
      <c r="D304" t="s">
        <v>16</v>
      </c>
      <c r="E304" t="s">
        <v>916</v>
      </c>
      <c r="F304" t="s">
        <v>58</v>
      </c>
      <c r="G304" t="s">
        <v>31</v>
      </c>
      <c r="H304" t="s">
        <v>46</v>
      </c>
      <c r="I304" t="s">
        <v>21</v>
      </c>
      <c r="J304">
        <v>1</v>
      </c>
      <c r="K304">
        <v>17</v>
      </c>
      <c r="L304">
        <v>0</v>
      </c>
      <c r="M304" t="s">
        <v>812</v>
      </c>
      <c r="N304" t="s">
        <v>37</v>
      </c>
      <c r="O304">
        <v>2.8</v>
      </c>
      <c r="P304" t="s">
        <v>4658</v>
      </c>
    </row>
    <row r="305" spans="1:16" x14ac:dyDescent="0.3">
      <c r="A305" t="s">
        <v>917</v>
      </c>
      <c r="B305" s="1">
        <v>2.0406249999999997E-2</v>
      </c>
      <c r="C305" s="1">
        <v>2.0406249999999997E-2</v>
      </c>
      <c r="D305" t="s">
        <v>16</v>
      </c>
      <c r="E305" t="s">
        <v>918</v>
      </c>
      <c r="F305" t="s">
        <v>52</v>
      </c>
      <c r="G305" t="s">
        <v>45</v>
      </c>
      <c r="H305" t="s">
        <v>20</v>
      </c>
      <c r="I305" t="s">
        <v>59</v>
      </c>
      <c r="J305">
        <v>6</v>
      </c>
      <c r="K305">
        <v>45</v>
      </c>
      <c r="L305">
        <v>0</v>
      </c>
      <c r="M305" t="s">
        <v>919</v>
      </c>
      <c r="N305" t="s">
        <v>42</v>
      </c>
      <c r="O305">
        <v>1.1000000000000001</v>
      </c>
      <c r="P305" t="s">
        <v>49</v>
      </c>
    </row>
    <row r="306" spans="1:16" x14ac:dyDescent="0.3">
      <c r="A306" t="s">
        <v>920</v>
      </c>
      <c r="B306" s="1">
        <v>2.0406249999999997E-2</v>
      </c>
      <c r="C306" s="1">
        <v>2.0406249999999997E-2</v>
      </c>
      <c r="D306" t="s">
        <v>16</v>
      </c>
      <c r="E306" t="s">
        <v>120</v>
      </c>
      <c r="F306" t="s">
        <v>27</v>
      </c>
      <c r="G306" t="s">
        <v>31</v>
      </c>
      <c r="H306" t="s">
        <v>35</v>
      </c>
      <c r="I306" t="s">
        <v>29</v>
      </c>
      <c r="J306">
        <v>10</v>
      </c>
      <c r="K306">
        <v>27</v>
      </c>
      <c r="L306">
        <v>0</v>
      </c>
      <c r="M306" t="s">
        <v>921</v>
      </c>
      <c r="N306" t="s">
        <v>48</v>
      </c>
      <c r="O306">
        <v>1.4</v>
      </c>
      <c r="P306" t="s">
        <v>24</v>
      </c>
    </row>
    <row r="307" spans="1:16" x14ac:dyDescent="0.3">
      <c r="A307" t="s">
        <v>922</v>
      </c>
      <c r="B307" s="1">
        <v>2.0406249999999997E-2</v>
      </c>
      <c r="C307" s="1">
        <v>2.0406249999999997E-2</v>
      </c>
      <c r="D307" t="s">
        <v>16</v>
      </c>
      <c r="E307" t="s">
        <v>923</v>
      </c>
      <c r="F307" t="s">
        <v>75</v>
      </c>
      <c r="G307" t="s">
        <v>63</v>
      </c>
      <c r="H307" t="s">
        <v>67</v>
      </c>
      <c r="I307" t="s">
        <v>29</v>
      </c>
      <c r="J307">
        <v>7</v>
      </c>
      <c r="K307">
        <v>32</v>
      </c>
      <c r="L307">
        <v>0</v>
      </c>
      <c r="M307" t="s">
        <v>924</v>
      </c>
      <c r="N307" t="s">
        <v>37</v>
      </c>
      <c r="O307">
        <v>3</v>
      </c>
      <c r="P307" t="s">
        <v>32</v>
      </c>
    </row>
    <row r="308" spans="1:16" x14ac:dyDescent="0.3">
      <c r="A308" t="s">
        <v>925</v>
      </c>
      <c r="B308" s="1">
        <v>2.0406249999999997E-2</v>
      </c>
      <c r="C308" s="1">
        <v>2.0406249999999997E-2</v>
      </c>
      <c r="D308" t="s">
        <v>16</v>
      </c>
      <c r="E308" t="s">
        <v>926</v>
      </c>
      <c r="F308" t="s">
        <v>143</v>
      </c>
      <c r="G308" t="s">
        <v>45</v>
      </c>
      <c r="H308" t="s">
        <v>46</v>
      </c>
      <c r="I308" t="s">
        <v>59</v>
      </c>
      <c r="J308">
        <v>8</v>
      </c>
      <c r="K308">
        <v>40</v>
      </c>
      <c r="L308">
        <v>0</v>
      </c>
      <c r="M308" t="s">
        <v>927</v>
      </c>
      <c r="N308" t="s">
        <v>42</v>
      </c>
      <c r="O308">
        <v>2.2999999999999998</v>
      </c>
      <c r="P308" t="s">
        <v>49</v>
      </c>
    </row>
    <row r="309" spans="1:16" x14ac:dyDescent="0.3">
      <c r="A309" t="s">
        <v>928</v>
      </c>
      <c r="B309" s="1">
        <v>2.0406249999999997E-2</v>
      </c>
      <c r="C309">
        <v>0</v>
      </c>
      <c r="D309" t="s">
        <v>110</v>
      </c>
      <c r="E309" t="s">
        <v>929</v>
      </c>
      <c r="F309" t="s">
        <v>27</v>
      </c>
      <c r="G309" t="s">
        <v>31</v>
      </c>
      <c r="H309" t="s">
        <v>20</v>
      </c>
      <c r="I309" t="s">
        <v>54</v>
      </c>
      <c r="J309">
        <v>11</v>
      </c>
      <c r="K309">
        <v>0</v>
      </c>
      <c r="L309">
        <v>0</v>
      </c>
      <c r="M309" t="s">
        <v>930</v>
      </c>
      <c r="N309" t="s">
        <v>23</v>
      </c>
      <c r="O309">
        <v>0</v>
      </c>
      <c r="P309" t="s">
        <v>32</v>
      </c>
    </row>
    <row r="310" spans="1:16" x14ac:dyDescent="0.3">
      <c r="A310" t="s">
        <v>931</v>
      </c>
      <c r="B310" s="1">
        <v>2.0406249999999997E-2</v>
      </c>
      <c r="C310" s="1">
        <v>2.0406249999999997E-2</v>
      </c>
      <c r="D310" t="s">
        <v>16</v>
      </c>
      <c r="E310" t="s">
        <v>932</v>
      </c>
      <c r="F310" t="s">
        <v>121</v>
      </c>
      <c r="G310" t="s">
        <v>28</v>
      </c>
      <c r="H310" t="s">
        <v>35</v>
      </c>
      <c r="I310" t="s">
        <v>29</v>
      </c>
      <c r="J310">
        <v>3</v>
      </c>
      <c r="K310">
        <v>2</v>
      </c>
      <c r="L310">
        <v>0</v>
      </c>
      <c r="M310" t="s">
        <v>403</v>
      </c>
      <c r="N310" t="s">
        <v>48</v>
      </c>
      <c r="O310">
        <v>3.4</v>
      </c>
      <c r="P310" t="s">
        <v>32</v>
      </c>
    </row>
    <row r="311" spans="1:16" x14ac:dyDescent="0.3">
      <c r="A311" t="s">
        <v>933</v>
      </c>
      <c r="B311" s="1">
        <v>2.0406249999999997E-2</v>
      </c>
      <c r="C311">
        <v>0</v>
      </c>
      <c r="D311" t="s">
        <v>73</v>
      </c>
      <c r="E311" t="s">
        <v>934</v>
      </c>
      <c r="F311" t="s">
        <v>83</v>
      </c>
      <c r="G311" t="s">
        <v>28</v>
      </c>
      <c r="H311" t="s">
        <v>35</v>
      </c>
      <c r="I311" t="s">
        <v>29</v>
      </c>
      <c r="J311">
        <v>5</v>
      </c>
      <c r="K311">
        <v>0</v>
      </c>
      <c r="L311">
        <v>3</v>
      </c>
      <c r="M311" t="s">
        <v>935</v>
      </c>
      <c r="N311" t="s">
        <v>48</v>
      </c>
      <c r="O311">
        <v>0</v>
      </c>
      <c r="P311" t="s">
        <v>24</v>
      </c>
    </row>
    <row r="312" spans="1:16" x14ac:dyDescent="0.3">
      <c r="A312" t="s">
        <v>936</v>
      </c>
      <c r="B312" s="1">
        <v>2.0406249999999997E-2</v>
      </c>
      <c r="C312" s="1">
        <v>2.0406249999999997E-2</v>
      </c>
      <c r="D312" t="s">
        <v>16</v>
      </c>
      <c r="E312" t="s">
        <v>937</v>
      </c>
      <c r="F312" t="s">
        <v>75</v>
      </c>
      <c r="G312" t="s">
        <v>53</v>
      </c>
      <c r="H312" t="s">
        <v>35</v>
      </c>
      <c r="I312" t="s">
        <v>59</v>
      </c>
      <c r="J312">
        <v>4</v>
      </c>
      <c r="K312">
        <v>24</v>
      </c>
      <c r="L312">
        <v>0</v>
      </c>
      <c r="M312" t="s">
        <v>938</v>
      </c>
      <c r="N312" t="s">
        <v>48</v>
      </c>
      <c r="O312">
        <v>2.9</v>
      </c>
      <c r="P312" t="s">
        <v>32</v>
      </c>
    </row>
    <row r="313" spans="1:16" x14ac:dyDescent="0.3">
      <c r="A313" t="s">
        <v>939</v>
      </c>
      <c r="B313" s="1">
        <v>2.0406249999999997E-2</v>
      </c>
      <c r="C313" s="1">
        <v>2.0406249999999997E-2</v>
      </c>
      <c r="D313" t="s">
        <v>16</v>
      </c>
      <c r="E313" t="s">
        <v>940</v>
      </c>
      <c r="F313" t="s">
        <v>143</v>
      </c>
      <c r="G313" t="s">
        <v>53</v>
      </c>
      <c r="H313" t="s">
        <v>46</v>
      </c>
      <c r="I313" t="s">
        <v>40</v>
      </c>
      <c r="J313">
        <v>1</v>
      </c>
      <c r="K313">
        <v>32</v>
      </c>
      <c r="L313">
        <v>0</v>
      </c>
      <c r="M313" t="s">
        <v>941</v>
      </c>
      <c r="N313" t="s">
        <v>23</v>
      </c>
      <c r="O313">
        <v>3.4</v>
      </c>
      <c r="P313" t="s">
        <v>4658</v>
      </c>
    </row>
    <row r="314" spans="1:16" x14ac:dyDescent="0.3">
      <c r="A314" t="s">
        <v>942</v>
      </c>
      <c r="B314" s="1">
        <v>2.0406249999999997E-2</v>
      </c>
      <c r="C314" s="1">
        <v>2.0406249999999997E-2</v>
      </c>
      <c r="D314" t="s">
        <v>16</v>
      </c>
      <c r="E314" t="s">
        <v>943</v>
      </c>
      <c r="F314" t="s">
        <v>18</v>
      </c>
      <c r="G314" t="s">
        <v>53</v>
      </c>
      <c r="H314" t="s">
        <v>67</v>
      </c>
      <c r="I314" t="s">
        <v>21</v>
      </c>
      <c r="J314">
        <v>11</v>
      </c>
      <c r="K314">
        <v>8</v>
      </c>
      <c r="L314">
        <v>0</v>
      </c>
      <c r="M314" t="s">
        <v>944</v>
      </c>
      <c r="N314" t="s">
        <v>23</v>
      </c>
      <c r="O314">
        <v>4.8</v>
      </c>
      <c r="P314" t="s">
        <v>4658</v>
      </c>
    </row>
    <row r="315" spans="1:16" x14ac:dyDescent="0.3">
      <c r="A315" t="s">
        <v>945</v>
      </c>
      <c r="B315" s="1">
        <v>2.0406249999999997E-2</v>
      </c>
      <c r="C315" s="1">
        <v>2.0406249999999997E-2</v>
      </c>
      <c r="D315" t="s">
        <v>16</v>
      </c>
      <c r="E315" t="s">
        <v>946</v>
      </c>
      <c r="F315" t="s">
        <v>58</v>
      </c>
      <c r="G315" t="s">
        <v>45</v>
      </c>
      <c r="H315" t="s">
        <v>35</v>
      </c>
      <c r="I315" t="s">
        <v>21</v>
      </c>
      <c r="J315">
        <v>2</v>
      </c>
      <c r="K315">
        <v>27</v>
      </c>
      <c r="L315">
        <v>0</v>
      </c>
      <c r="M315" t="s">
        <v>947</v>
      </c>
      <c r="N315" t="s">
        <v>23</v>
      </c>
      <c r="O315">
        <v>1.8</v>
      </c>
      <c r="P315" t="s">
        <v>77</v>
      </c>
    </row>
    <row r="316" spans="1:16" x14ac:dyDescent="0.3">
      <c r="A316" t="s">
        <v>948</v>
      </c>
      <c r="B316" s="1">
        <v>2.0406249999999997E-2</v>
      </c>
      <c r="C316" s="1">
        <v>2.0406249999999997E-2</v>
      </c>
      <c r="D316" t="s">
        <v>16</v>
      </c>
      <c r="E316" t="s">
        <v>949</v>
      </c>
      <c r="F316" t="s">
        <v>18</v>
      </c>
      <c r="G316" t="s">
        <v>31</v>
      </c>
      <c r="H316" t="s">
        <v>46</v>
      </c>
      <c r="I316" t="s">
        <v>21</v>
      </c>
      <c r="J316">
        <v>5</v>
      </c>
      <c r="K316">
        <v>13</v>
      </c>
      <c r="L316">
        <v>0</v>
      </c>
      <c r="M316" t="s">
        <v>950</v>
      </c>
      <c r="N316" t="s">
        <v>31</v>
      </c>
      <c r="O316">
        <v>2.2999999999999998</v>
      </c>
      <c r="P316" t="s">
        <v>32</v>
      </c>
    </row>
    <row r="317" spans="1:16" x14ac:dyDescent="0.3">
      <c r="A317" t="s">
        <v>951</v>
      </c>
      <c r="B317" s="1">
        <v>2.0406249999999997E-2</v>
      </c>
      <c r="C317" s="1">
        <v>2.0406249999999997E-2</v>
      </c>
      <c r="D317" t="s">
        <v>16</v>
      </c>
      <c r="E317" t="s">
        <v>952</v>
      </c>
      <c r="F317" t="s">
        <v>83</v>
      </c>
      <c r="G317" t="s">
        <v>45</v>
      </c>
      <c r="H317" t="s">
        <v>46</v>
      </c>
      <c r="I317" t="s">
        <v>29</v>
      </c>
      <c r="J317">
        <v>12</v>
      </c>
      <c r="K317">
        <v>37</v>
      </c>
      <c r="L317">
        <v>0</v>
      </c>
      <c r="M317" t="s">
        <v>563</v>
      </c>
      <c r="N317" t="s">
        <v>42</v>
      </c>
      <c r="O317">
        <v>2.7</v>
      </c>
      <c r="P317" t="s">
        <v>4658</v>
      </c>
    </row>
    <row r="318" spans="1:16" x14ac:dyDescent="0.3">
      <c r="A318" t="s">
        <v>953</v>
      </c>
      <c r="B318" s="1">
        <v>2.0406249999999997E-2</v>
      </c>
      <c r="C318" s="1">
        <v>2.0406249999999997E-2</v>
      </c>
      <c r="D318" t="s">
        <v>16</v>
      </c>
      <c r="E318" t="s">
        <v>954</v>
      </c>
      <c r="F318" t="s">
        <v>27</v>
      </c>
      <c r="G318" t="s">
        <v>28</v>
      </c>
      <c r="H318" t="s">
        <v>20</v>
      </c>
      <c r="I318" t="s">
        <v>21</v>
      </c>
      <c r="J318">
        <v>3</v>
      </c>
      <c r="K318">
        <v>35</v>
      </c>
      <c r="L318">
        <v>0</v>
      </c>
      <c r="M318" t="s">
        <v>955</v>
      </c>
      <c r="N318" t="s">
        <v>48</v>
      </c>
      <c r="O318">
        <v>2.2999999999999998</v>
      </c>
      <c r="P318" t="s">
        <v>49</v>
      </c>
    </row>
    <row r="319" spans="1:16" x14ac:dyDescent="0.3">
      <c r="A319" t="s">
        <v>956</v>
      </c>
      <c r="B319" s="1">
        <v>2.0406249999999997E-2</v>
      </c>
      <c r="C319" s="1">
        <v>2.0406249999999997E-2</v>
      </c>
      <c r="D319" t="s">
        <v>16</v>
      </c>
      <c r="E319" t="s">
        <v>957</v>
      </c>
      <c r="F319" t="s">
        <v>75</v>
      </c>
      <c r="G319" t="s">
        <v>31</v>
      </c>
      <c r="H319" t="s">
        <v>20</v>
      </c>
      <c r="I319" t="s">
        <v>54</v>
      </c>
      <c r="J319">
        <v>5</v>
      </c>
      <c r="K319">
        <v>46</v>
      </c>
      <c r="L319">
        <v>0</v>
      </c>
      <c r="M319" t="s">
        <v>958</v>
      </c>
      <c r="N319" t="s">
        <v>37</v>
      </c>
      <c r="O319">
        <v>3.7</v>
      </c>
      <c r="P319" t="s">
        <v>4658</v>
      </c>
    </row>
    <row r="320" spans="1:16" x14ac:dyDescent="0.3">
      <c r="A320" t="s">
        <v>959</v>
      </c>
      <c r="B320" s="1">
        <v>2.0406249999999997E-2</v>
      </c>
      <c r="C320" s="1">
        <v>2.0406249999999997E-2</v>
      </c>
      <c r="D320" t="s">
        <v>16</v>
      </c>
      <c r="E320" t="s">
        <v>960</v>
      </c>
      <c r="F320" t="s">
        <v>75</v>
      </c>
      <c r="G320" t="s">
        <v>45</v>
      </c>
      <c r="H320" t="s">
        <v>46</v>
      </c>
      <c r="I320" t="s">
        <v>40</v>
      </c>
      <c r="J320">
        <v>11</v>
      </c>
      <c r="K320">
        <v>14</v>
      </c>
      <c r="L320">
        <v>0</v>
      </c>
      <c r="M320" t="s">
        <v>623</v>
      </c>
      <c r="N320" t="s">
        <v>37</v>
      </c>
      <c r="O320">
        <v>3.7</v>
      </c>
      <c r="P320" t="s">
        <v>32</v>
      </c>
    </row>
    <row r="321" spans="1:16" x14ac:dyDescent="0.3">
      <c r="A321" t="s">
        <v>961</v>
      </c>
      <c r="B321" s="1">
        <v>2.0406249999999997E-2</v>
      </c>
      <c r="C321">
        <v>0</v>
      </c>
      <c r="D321" t="s">
        <v>73</v>
      </c>
      <c r="E321" t="s">
        <v>962</v>
      </c>
      <c r="F321" t="s">
        <v>52</v>
      </c>
      <c r="G321" t="s">
        <v>53</v>
      </c>
      <c r="H321" t="s">
        <v>35</v>
      </c>
      <c r="I321" t="s">
        <v>54</v>
      </c>
      <c r="J321">
        <v>6</v>
      </c>
      <c r="K321">
        <v>0</v>
      </c>
      <c r="L321">
        <v>2</v>
      </c>
      <c r="M321" t="s">
        <v>963</v>
      </c>
      <c r="N321" t="s">
        <v>48</v>
      </c>
      <c r="O321">
        <v>0</v>
      </c>
      <c r="P321" t="s">
        <v>49</v>
      </c>
    </row>
    <row r="322" spans="1:16" x14ac:dyDescent="0.3">
      <c r="A322" t="s">
        <v>964</v>
      </c>
      <c r="B322" s="1">
        <v>2.0406249999999997E-2</v>
      </c>
      <c r="C322" s="1">
        <v>2.0406249999999997E-2</v>
      </c>
      <c r="D322" t="s">
        <v>16</v>
      </c>
      <c r="E322" t="s">
        <v>965</v>
      </c>
      <c r="F322" t="s">
        <v>27</v>
      </c>
      <c r="G322" t="s">
        <v>53</v>
      </c>
      <c r="H322" t="s">
        <v>46</v>
      </c>
      <c r="I322" t="s">
        <v>29</v>
      </c>
      <c r="J322">
        <v>9</v>
      </c>
      <c r="K322">
        <v>7</v>
      </c>
      <c r="L322">
        <v>0</v>
      </c>
      <c r="M322" t="s">
        <v>966</v>
      </c>
      <c r="N322" t="s">
        <v>23</v>
      </c>
      <c r="O322">
        <v>3.6</v>
      </c>
      <c r="P322" t="s">
        <v>4658</v>
      </c>
    </row>
    <row r="323" spans="1:16" x14ac:dyDescent="0.3">
      <c r="A323" t="s">
        <v>967</v>
      </c>
      <c r="B323" s="1">
        <v>2.0406249999999997E-2</v>
      </c>
      <c r="C323" s="1">
        <v>2.0406249999999997E-2</v>
      </c>
      <c r="D323" t="s">
        <v>16</v>
      </c>
      <c r="E323" t="s">
        <v>968</v>
      </c>
      <c r="F323" t="s">
        <v>121</v>
      </c>
      <c r="G323" t="s">
        <v>19</v>
      </c>
      <c r="H323" t="s">
        <v>46</v>
      </c>
      <c r="I323" t="s">
        <v>29</v>
      </c>
      <c r="J323">
        <v>6</v>
      </c>
      <c r="K323">
        <v>21</v>
      </c>
      <c r="L323">
        <v>0</v>
      </c>
      <c r="M323" t="s">
        <v>418</v>
      </c>
      <c r="N323" t="s">
        <v>37</v>
      </c>
      <c r="O323">
        <v>4.7</v>
      </c>
      <c r="P323" t="s">
        <v>32</v>
      </c>
    </row>
    <row r="324" spans="1:16" x14ac:dyDescent="0.3">
      <c r="A324" t="s">
        <v>969</v>
      </c>
      <c r="B324" s="1">
        <v>2.0406249999999997E-2</v>
      </c>
      <c r="C324" s="1">
        <v>2.0406249999999997E-2</v>
      </c>
      <c r="D324" t="s">
        <v>16</v>
      </c>
      <c r="E324" t="s">
        <v>970</v>
      </c>
      <c r="F324" t="s">
        <v>121</v>
      </c>
      <c r="G324" t="s">
        <v>19</v>
      </c>
      <c r="H324" t="s">
        <v>46</v>
      </c>
      <c r="I324" t="s">
        <v>21</v>
      </c>
      <c r="J324">
        <v>9</v>
      </c>
      <c r="K324">
        <v>41</v>
      </c>
      <c r="L324">
        <v>0</v>
      </c>
      <c r="M324" t="s">
        <v>838</v>
      </c>
      <c r="N324" t="s">
        <v>23</v>
      </c>
      <c r="O324">
        <v>2.2999999999999998</v>
      </c>
      <c r="P324" t="s">
        <v>4658</v>
      </c>
    </row>
    <row r="325" spans="1:16" x14ac:dyDescent="0.3">
      <c r="A325" t="s">
        <v>971</v>
      </c>
      <c r="B325" s="1">
        <v>2.0406249999999997E-2</v>
      </c>
      <c r="C325" s="1">
        <v>2.0406249999999997E-2</v>
      </c>
      <c r="D325" t="s">
        <v>16</v>
      </c>
      <c r="E325" t="s">
        <v>972</v>
      </c>
      <c r="F325" t="s">
        <v>27</v>
      </c>
      <c r="G325" t="s">
        <v>53</v>
      </c>
      <c r="H325" t="s">
        <v>67</v>
      </c>
      <c r="I325" t="s">
        <v>21</v>
      </c>
      <c r="J325">
        <v>4</v>
      </c>
      <c r="K325">
        <v>47</v>
      </c>
      <c r="L325">
        <v>0</v>
      </c>
      <c r="M325" t="s">
        <v>973</v>
      </c>
      <c r="N325" t="s">
        <v>42</v>
      </c>
      <c r="O325">
        <v>1.7</v>
      </c>
      <c r="P325" t="s">
        <v>24</v>
      </c>
    </row>
    <row r="326" spans="1:16" x14ac:dyDescent="0.3">
      <c r="A326" t="s">
        <v>974</v>
      </c>
      <c r="B326" s="1">
        <v>2.0406249999999997E-2</v>
      </c>
      <c r="C326" s="1">
        <v>2.0406249999999997E-2</v>
      </c>
      <c r="D326" t="s">
        <v>16</v>
      </c>
      <c r="E326" t="s">
        <v>975</v>
      </c>
      <c r="F326" t="s">
        <v>83</v>
      </c>
      <c r="G326" t="s">
        <v>31</v>
      </c>
      <c r="H326" t="s">
        <v>67</v>
      </c>
      <c r="I326" t="s">
        <v>29</v>
      </c>
      <c r="J326">
        <v>11</v>
      </c>
      <c r="K326">
        <v>9</v>
      </c>
      <c r="L326">
        <v>0</v>
      </c>
      <c r="M326" t="s">
        <v>435</v>
      </c>
      <c r="N326" t="s">
        <v>37</v>
      </c>
      <c r="O326">
        <v>1.2</v>
      </c>
      <c r="P326" t="s">
        <v>77</v>
      </c>
    </row>
    <row r="327" spans="1:16" x14ac:dyDescent="0.3">
      <c r="A327" t="s">
        <v>976</v>
      </c>
      <c r="B327" s="1">
        <v>2.0406249999999997E-2</v>
      </c>
      <c r="C327" s="1">
        <v>2.0406249999999997E-2</v>
      </c>
      <c r="D327" t="s">
        <v>16</v>
      </c>
      <c r="E327" t="s">
        <v>977</v>
      </c>
      <c r="F327" t="s">
        <v>121</v>
      </c>
      <c r="G327" t="s">
        <v>31</v>
      </c>
      <c r="H327" t="s">
        <v>67</v>
      </c>
      <c r="I327" t="s">
        <v>54</v>
      </c>
      <c r="J327">
        <v>5</v>
      </c>
      <c r="K327">
        <v>26</v>
      </c>
      <c r="L327">
        <v>0</v>
      </c>
      <c r="M327" t="s">
        <v>978</v>
      </c>
      <c r="N327" t="s">
        <v>37</v>
      </c>
      <c r="O327">
        <v>4.5999999999999996</v>
      </c>
      <c r="P327" t="s">
        <v>4658</v>
      </c>
    </row>
    <row r="328" spans="1:16" x14ac:dyDescent="0.3">
      <c r="A328" t="s">
        <v>979</v>
      </c>
      <c r="B328" s="1">
        <v>2.0406249999999997E-2</v>
      </c>
      <c r="C328" s="1">
        <v>2.0406249999999997E-2</v>
      </c>
      <c r="D328" t="s">
        <v>16</v>
      </c>
      <c r="E328" t="s">
        <v>980</v>
      </c>
      <c r="F328" t="s">
        <v>27</v>
      </c>
      <c r="G328" t="s">
        <v>63</v>
      </c>
      <c r="H328" t="s">
        <v>67</v>
      </c>
      <c r="I328" t="s">
        <v>40</v>
      </c>
      <c r="J328">
        <v>4</v>
      </c>
      <c r="K328">
        <v>9</v>
      </c>
      <c r="L328">
        <v>0</v>
      </c>
      <c r="M328" t="s">
        <v>981</v>
      </c>
      <c r="N328" t="s">
        <v>37</v>
      </c>
      <c r="O328">
        <v>1.9</v>
      </c>
      <c r="P328" t="s">
        <v>49</v>
      </c>
    </row>
    <row r="329" spans="1:16" x14ac:dyDescent="0.3">
      <c r="A329" t="s">
        <v>982</v>
      </c>
      <c r="B329" s="1">
        <v>2.0406249999999997E-2</v>
      </c>
      <c r="C329">
        <v>0</v>
      </c>
      <c r="D329" t="s">
        <v>110</v>
      </c>
      <c r="E329" t="s">
        <v>983</v>
      </c>
      <c r="F329" t="s">
        <v>52</v>
      </c>
      <c r="G329" t="s">
        <v>19</v>
      </c>
      <c r="H329" t="s">
        <v>35</v>
      </c>
      <c r="I329" t="s">
        <v>40</v>
      </c>
      <c r="J329">
        <v>11</v>
      </c>
      <c r="K329">
        <v>0</v>
      </c>
      <c r="L329">
        <v>0</v>
      </c>
      <c r="M329" t="s">
        <v>984</v>
      </c>
      <c r="N329" t="s">
        <v>48</v>
      </c>
      <c r="O329">
        <v>0</v>
      </c>
      <c r="P329" t="s">
        <v>4658</v>
      </c>
    </row>
    <row r="330" spans="1:16" x14ac:dyDescent="0.3">
      <c r="A330" t="s">
        <v>985</v>
      </c>
      <c r="B330" s="1">
        <v>2.0406249999999997E-2</v>
      </c>
      <c r="C330" s="1">
        <v>2.0406249999999997E-2</v>
      </c>
      <c r="D330" t="s">
        <v>16</v>
      </c>
      <c r="E330" t="s">
        <v>986</v>
      </c>
      <c r="F330" t="s">
        <v>83</v>
      </c>
      <c r="G330" t="s">
        <v>28</v>
      </c>
      <c r="H330" t="s">
        <v>20</v>
      </c>
      <c r="I330" t="s">
        <v>21</v>
      </c>
      <c r="J330">
        <v>5</v>
      </c>
      <c r="K330">
        <v>32</v>
      </c>
      <c r="L330">
        <v>0</v>
      </c>
      <c r="M330" t="s">
        <v>987</v>
      </c>
      <c r="N330" t="s">
        <v>31</v>
      </c>
      <c r="O330">
        <v>2</v>
      </c>
      <c r="P330" t="s">
        <v>24</v>
      </c>
    </row>
    <row r="331" spans="1:16" x14ac:dyDescent="0.3">
      <c r="A331" t="s">
        <v>988</v>
      </c>
      <c r="B331" s="1">
        <v>2.0406249999999997E-2</v>
      </c>
      <c r="C331">
        <v>0</v>
      </c>
      <c r="D331" t="s">
        <v>73</v>
      </c>
      <c r="E331" t="s">
        <v>989</v>
      </c>
      <c r="F331" t="s">
        <v>27</v>
      </c>
      <c r="G331" t="s">
        <v>28</v>
      </c>
      <c r="H331" t="s">
        <v>67</v>
      </c>
      <c r="I331" t="s">
        <v>54</v>
      </c>
      <c r="J331">
        <v>5</v>
      </c>
      <c r="K331">
        <v>0</v>
      </c>
      <c r="L331">
        <v>1</v>
      </c>
      <c r="M331" t="s">
        <v>406</v>
      </c>
      <c r="N331" t="s">
        <v>48</v>
      </c>
      <c r="O331">
        <v>0</v>
      </c>
      <c r="P331" t="s">
        <v>32</v>
      </c>
    </row>
    <row r="332" spans="1:16" x14ac:dyDescent="0.3">
      <c r="A332" t="s">
        <v>990</v>
      </c>
      <c r="B332" s="1">
        <v>2.0406249999999997E-2</v>
      </c>
      <c r="C332" s="1">
        <v>2.0406249999999997E-2</v>
      </c>
      <c r="D332" t="s">
        <v>16</v>
      </c>
      <c r="E332" t="s">
        <v>991</v>
      </c>
      <c r="F332" t="s">
        <v>143</v>
      </c>
      <c r="G332" t="s">
        <v>45</v>
      </c>
      <c r="H332" t="s">
        <v>20</v>
      </c>
      <c r="I332" t="s">
        <v>59</v>
      </c>
      <c r="J332">
        <v>10</v>
      </c>
      <c r="K332">
        <v>17</v>
      </c>
      <c r="L332">
        <v>0</v>
      </c>
      <c r="M332" t="s">
        <v>992</v>
      </c>
      <c r="N332" t="s">
        <v>31</v>
      </c>
      <c r="O332">
        <v>4.8</v>
      </c>
      <c r="P332" t="s">
        <v>77</v>
      </c>
    </row>
    <row r="333" spans="1:16" x14ac:dyDescent="0.3">
      <c r="A333" t="s">
        <v>993</v>
      </c>
      <c r="B333" s="1">
        <v>2.0406249999999997E-2</v>
      </c>
      <c r="C333" s="1">
        <v>2.0406249999999997E-2</v>
      </c>
      <c r="D333" t="s">
        <v>16</v>
      </c>
      <c r="E333" t="s">
        <v>994</v>
      </c>
      <c r="F333" t="s">
        <v>58</v>
      </c>
      <c r="G333" t="s">
        <v>31</v>
      </c>
      <c r="H333" t="s">
        <v>67</v>
      </c>
      <c r="I333" t="s">
        <v>21</v>
      </c>
      <c r="J333">
        <v>1</v>
      </c>
      <c r="K333">
        <v>45</v>
      </c>
      <c r="L333">
        <v>0</v>
      </c>
      <c r="M333" t="s">
        <v>995</v>
      </c>
      <c r="N333" t="s">
        <v>23</v>
      </c>
      <c r="O333">
        <v>4.9000000000000004</v>
      </c>
      <c r="P333" t="s">
        <v>32</v>
      </c>
    </row>
    <row r="334" spans="1:16" x14ac:dyDescent="0.3">
      <c r="A334" t="s">
        <v>996</v>
      </c>
      <c r="B334" s="1">
        <v>2.0406249999999997E-2</v>
      </c>
      <c r="C334">
        <v>0</v>
      </c>
      <c r="D334" t="s">
        <v>146</v>
      </c>
      <c r="E334" t="s">
        <v>997</v>
      </c>
      <c r="F334" t="s">
        <v>27</v>
      </c>
      <c r="G334" t="s">
        <v>63</v>
      </c>
      <c r="H334" t="s">
        <v>20</v>
      </c>
      <c r="I334" t="s">
        <v>54</v>
      </c>
      <c r="J334">
        <v>1</v>
      </c>
      <c r="K334">
        <v>0</v>
      </c>
      <c r="L334">
        <v>3</v>
      </c>
      <c r="M334" t="s">
        <v>998</v>
      </c>
      <c r="N334" t="s">
        <v>23</v>
      </c>
      <c r="O334">
        <v>0</v>
      </c>
      <c r="P334" t="s">
        <v>49</v>
      </c>
    </row>
    <row r="335" spans="1:16" x14ac:dyDescent="0.3">
      <c r="A335" t="s">
        <v>999</v>
      </c>
      <c r="B335" s="1">
        <v>2.0406249999999997E-2</v>
      </c>
      <c r="C335" s="1">
        <v>2.0406249999999997E-2</v>
      </c>
      <c r="D335" t="s">
        <v>16</v>
      </c>
      <c r="E335" t="s">
        <v>1000</v>
      </c>
      <c r="F335" t="s">
        <v>143</v>
      </c>
      <c r="G335" t="s">
        <v>53</v>
      </c>
      <c r="H335" t="s">
        <v>35</v>
      </c>
      <c r="I335" t="s">
        <v>54</v>
      </c>
      <c r="J335">
        <v>9</v>
      </c>
      <c r="K335">
        <v>8</v>
      </c>
      <c r="L335">
        <v>0</v>
      </c>
      <c r="M335" t="s">
        <v>1001</v>
      </c>
      <c r="N335" t="s">
        <v>48</v>
      </c>
      <c r="O335">
        <v>4.0999999999999996</v>
      </c>
      <c r="P335" t="s">
        <v>32</v>
      </c>
    </row>
    <row r="336" spans="1:16" x14ac:dyDescent="0.3">
      <c r="A336" t="s">
        <v>1002</v>
      </c>
      <c r="B336" s="1">
        <v>2.0406249999999997E-2</v>
      </c>
      <c r="C336">
        <v>0</v>
      </c>
      <c r="D336" t="s">
        <v>110</v>
      </c>
      <c r="E336" t="s">
        <v>1003</v>
      </c>
      <c r="F336" t="s">
        <v>83</v>
      </c>
      <c r="G336" t="s">
        <v>53</v>
      </c>
      <c r="H336" t="s">
        <v>46</v>
      </c>
      <c r="I336" t="s">
        <v>21</v>
      </c>
      <c r="J336">
        <v>1</v>
      </c>
      <c r="K336">
        <v>0</v>
      </c>
      <c r="L336">
        <v>0</v>
      </c>
      <c r="M336" t="s">
        <v>1004</v>
      </c>
      <c r="N336" t="s">
        <v>37</v>
      </c>
      <c r="O336">
        <v>0</v>
      </c>
      <c r="P336" t="s">
        <v>4658</v>
      </c>
    </row>
    <row r="337" spans="1:16" x14ac:dyDescent="0.3">
      <c r="A337" t="s">
        <v>1005</v>
      </c>
      <c r="B337" s="1">
        <v>2.0406249999999997E-2</v>
      </c>
      <c r="C337" s="1">
        <v>2.0406249999999997E-2</v>
      </c>
      <c r="D337" t="s">
        <v>16</v>
      </c>
      <c r="E337" t="s">
        <v>1006</v>
      </c>
      <c r="F337" t="s">
        <v>18</v>
      </c>
      <c r="G337" t="s">
        <v>31</v>
      </c>
      <c r="H337" t="s">
        <v>67</v>
      </c>
      <c r="I337" t="s">
        <v>29</v>
      </c>
      <c r="J337">
        <v>11</v>
      </c>
      <c r="K337">
        <v>40</v>
      </c>
      <c r="L337">
        <v>0</v>
      </c>
      <c r="M337" t="s">
        <v>1007</v>
      </c>
      <c r="N337" t="s">
        <v>37</v>
      </c>
      <c r="O337">
        <v>3.5</v>
      </c>
      <c r="P337" t="s">
        <v>32</v>
      </c>
    </row>
    <row r="338" spans="1:16" x14ac:dyDescent="0.3">
      <c r="A338" t="s">
        <v>1008</v>
      </c>
      <c r="B338" s="1">
        <v>2.0406249999999997E-2</v>
      </c>
      <c r="C338" s="1">
        <v>2.0406249999999997E-2</v>
      </c>
      <c r="D338" t="s">
        <v>16</v>
      </c>
      <c r="E338" t="s">
        <v>1009</v>
      </c>
      <c r="F338" t="s">
        <v>18</v>
      </c>
      <c r="G338" t="s">
        <v>53</v>
      </c>
      <c r="H338" t="s">
        <v>67</v>
      </c>
      <c r="I338" t="s">
        <v>21</v>
      </c>
      <c r="J338">
        <v>11</v>
      </c>
      <c r="K338">
        <v>37</v>
      </c>
      <c r="L338">
        <v>0</v>
      </c>
      <c r="M338" t="s">
        <v>1010</v>
      </c>
      <c r="N338" t="s">
        <v>31</v>
      </c>
      <c r="O338">
        <v>3.5</v>
      </c>
      <c r="P338" t="s">
        <v>24</v>
      </c>
    </row>
    <row r="339" spans="1:16" x14ac:dyDescent="0.3">
      <c r="A339" t="s">
        <v>1011</v>
      </c>
      <c r="B339" s="1">
        <v>2.0406249999999997E-2</v>
      </c>
      <c r="C339" s="1">
        <v>2.0406249999999997E-2</v>
      </c>
      <c r="D339" t="s">
        <v>16</v>
      </c>
      <c r="E339" t="s">
        <v>1012</v>
      </c>
      <c r="F339" t="s">
        <v>75</v>
      </c>
      <c r="G339" t="s">
        <v>63</v>
      </c>
      <c r="H339" t="s">
        <v>20</v>
      </c>
      <c r="I339" t="s">
        <v>21</v>
      </c>
      <c r="J339">
        <v>6</v>
      </c>
      <c r="K339">
        <v>8</v>
      </c>
      <c r="L339">
        <v>0</v>
      </c>
      <c r="M339" t="s">
        <v>353</v>
      </c>
      <c r="N339" t="s">
        <v>42</v>
      </c>
      <c r="O339">
        <v>1.3</v>
      </c>
      <c r="P339" t="s">
        <v>4658</v>
      </c>
    </row>
    <row r="340" spans="1:16" x14ac:dyDescent="0.3">
      <c r="A340" t="s">
        <v>1013</v>
      </c>
      <c r="B340" s="1">
        <v>2.0406249999999997E-2</v>
      </c>
      <c r="C340" s="1">
        <v>2.0406249999999997E-2</v>
      </c>
      <c r="D340" t="s">
        <v>16</v>
      </c>
      <c r="E340" t="s">
        <v>1014</v>
      </c>
      <c r="F340" t="s">
        <v>27</v>
      </c>
      <c r="G340" t="s">
        <v>63</v>
      </c>
      <c r="H340" t="s">
        <v>20</v>
      </c>
      <c r="I340" t="s">
        <v>29</v>
      </c>
      <c r="J340">
        <v>8</v>
      </c>
      <c r="K340">
        <v>21</v>
      </c>
      <c r="L340">
        <v>0</v>
      </c>
      <c r="M340" t="s">
        <v>1015</v>
      </c>
      <c r="N340" t="s">
        <v>23</v>
      </c>
      <c r="O340">
        <v>4.4000000000000004</v>
      </c>
      <c r="P340" t="s">
        <v>32</v>
      </c>
    </row>
    <row r="341" spans="1:16" x14ac:dyDescent="0.3">
      <c r="A341" t="s">
        <v>1016</v>
      </c>
      <c r="B341" s="1">
        <v>2.0406249999999997E-2</v>
      </c>
      <c r="C341" s="1">
        <v>2.0406249999999997E-2</v>
      </c>
      <c r="D341" t="s">
        <v>16</v>
      </c>
      <c r="E341" t="s">
        <v>1017</v>
      </c>
      <c r="F341" t="s">
        <v>143</v>
      </c>
      <c r="G341" t="s">
        <v>19</v>
      </c>
      <c r="H341" t="s">
        <v>20</v>
      </c>
      <c r="I341" t="s">
        <v>59</v>
      </c>
      <c r="J341">
        <v>7</v>
      </c>
      <c r="K341">
        <v>16</v>
      </c>
      <c r="L341">
        <v>0</v>
      </c>
      <c r="M341" t="s">
        <v>1018</v>
      </c>
      <c r="N341" t="s">
        <v>37</v>
      </c>
      <c r="O341">
        <v>4.5</v>
      </c>
      <c r="P341" t="s">
        <v>32</v>
      </c>
    </row>
    <row r="342" spans="1:16" x14ac:dyDescent="0.3">
      <c r="A342" t="s">
        <v>1019</v>
      </c>
      <c r="B342" s="1">
        <v>2.0406249999999997E-2</v>
      </c>
      <c r="C342" s="1">
        <v>2.0406249999999997E-2</v>
      </c>
      <c r="D342" t="s">
        <v>16</v>
      </c>
      <c r="E342" t="s">
        <v>1020</v>
      </c>
      <c r="F342" t="s">
        <v>18</v>
      </c>
      <c r="G342" t="s">
        <v>19</v>
      </c>
      <c r="H342" t="s">
        <v>35</v>
      </c>
      <c r="I342" t="s">
        <v>29</v>
      </c>
      <c r="J342">
        <v>3</v>
      </c>
      <c r="K342">
        <v>42</v>
      </c>
      <c r="L342">
        <v>0</v>
      </c>
      <c r="M342" t="s">
        <v>623</v>
      </c>
      <c r="N342" t="s">
        <v>23</v>
      </c>
      <c r="O342">
        <v>4.7</v>
      </c>
      <c r="P342" t="s">
        <v>32</v>
      </c>
    </row>
    <row r="343" spans="1:16" x14ac:dyDescent="0.3">
      <c r="A343" t="s">
        <v>1021</v>
      </c>
      <c r="B343" s="1">
        <v>2.0406249999999997E-2</v>
      </c>
      <c r="C343" s="1">
        <v>2.0406249999999997E-2</v>
      </c>
      <c r="D343" t="s">
        <v>16</v>
      </c>
      <c r="E343" t="s">
        <v>1022</v>
      </c>
      <c r="F343" t="s">
        <v>18</v>
      </c>
      <c r="G343" t="s">
        <v>31</v>
      </c>
      <c r="H343" t="s">
        <v>46</v>
      </c>
      <c r="I343" t="s">
        <v>29</v>
      </c>
      <c r="J343">
        <v>10</v>
      </c>
      <c r="K343">
        <v>19</v>
      </c>
      <c r="L343">
        <v>0</v>
      </c>
      <c r="M343" t="s">
        <v>1023</v>
      </c>
      <c r="N343" t="s">
        <v>37</v>
      </c>
      <c r="O343">
        <v>2.5</v>
      </c>
      <c r="P343" t="s">
        <v>49</v>
      </c>
    </row>
    <row r="344" spans="1:16" x14ac:dyDescent="0.3">
      <c r="A344" t="s">
        <v>1024</v>
      </c>
      <c r="B344" s="1">
        <v>2.0406249999999997E-2</v>
      </c>
      <c r="C344">
        <v>0</v>
      </c>
      <c r="D344" t="s">
        <v>73</v>
      </c>
      <c r="E344" t="s">
        <v>1025</v>
      </c>
      <c r="F344" t="s">
        <v>143</v>
      </c>
      <c r="G344" t="s">
        <v>31</v>
      </c>
      <c r="H344" t="s">
        <v>46</v>
      </c>
      <c r="I344" t="s">
        <v>21</v>
      </c>
      <c r="J344">
        <v>1</v>
      </c>
      <c r="K344">
        <v>0</v>
      </c>
      <c r="L344">
        <v>2</v>
      </c>
      <c r="M344" t="s">
        <v>392</v>
      </c>
      <c r="N344" t="s">
        <v>23</v>
      </c>
      <c r="O344">
        <v>0</v>
      </c>
      <c r="P344" t="s">
        <v>24</v>
      </c>
    </row>
    <row r="345" spans="1:16" x14ac:dyDescent="0.3">
      <c r="A345" t="s">
        <v>1026</v>
      </c>
      <c r="B345" s="1">
        <v>2.0406249999999997E-2</v>
      </c>
      <c r="C345" s="1">
        <v>2.0406249999999997E-2</v>
      </c>
      <c r="D345" t="s">
        <v>16</v>
      </c>
      <c r="E345" t="s">
        <v>1027</v>
      </c>
      <c r="F345" t="s">
        <v>121</v>
      </c>
      <c r="G345" t="s">
        <v>31</v>
      </c>
      <c r="H345" t="s">
        <v>67</v>
      </c>
      <c r="I345" t="s">
        <v>59</v>
      </c>
      <c r="J345">
        <v>5</v>
      </c>
      <c r="K345">
        <v>34</v>
      </c>
      <c r="L345">
        <v>0</v>
      </c>
      <c r="M345" t="s">
        <v>1028</v>
      </c>
      <c r="N345" t="s">
        <v>48</v>
      </c>
      <c r="O345">
        <v>4.4000000000000004</v>
      </c>
      <c r="P345" t="s">
        <v>77</v>
      </c>
    </row>
    <row r="346" spans="1:16" x14ac:dyDescent="0.3">
      <c r="A346" t="s">
        <v>1029</v>
      </c>
      <c r="B346" s="1">
        <v>2.0406249999999997E-2</v>
      </c>
      <c r="C346" s="1">
        <v>2.0406249999999997E-2</v>
      </c>
      <c r="D346" t="s">
        <v>16</v>
      </c>
      <c r="E346" t="s">
        <v>1030</v>
      </c>
      <c r="F346" t="s">
        <v>143</v>
      </c>
      <c r="G346" t="s">
        <v>19</v>
      </c>
      <c r="H346" t="s">
        <v>67</v>
      </c>
      <c r="I346" t="s">
        <v>59</v>
      </c>
      <c r="J346">
        <v>9</v>
      </c>
      <c r="K346">
        <v>39</v>
      </c>
      <c r="L346">
        <v>0</v>
      </c>
      <c r="M346" t="s">
        <v>1031</v>
      </c>
      <c r="N346" t="s">
        <v>48</v>
      </c>
      <c r="O346">
        <v>4.0999999999999996</v>
      </c>
      <c r="P346" t="s">
        <v>49</v>
      </c>
    </row>
    <row r="347" spans="1:16" x14ac:dyDescent="0.3">
      <c r="A347" t="s">
        <v>1032</v>
      </c>
      <c r="B347" s="1">
        <v>2.0406249999999997E-2</v>
      </c>
      <c r="C347">
        <v>0</v>
      </c>
      <c r="D347" t="s">
        <v>146</v>
      </c>
      <c r="E347" t="s">
        <v>1033</v>
      </c>
      <c r="F347" t="s">
        <v>27</v>
      </c>
      <c r="G347" t="s">
        <v>28</v>
      </c>
      <c r="H347" t="s">
        <v>35</v>
      </c>
      <c r="I347" t="s">
        <v>54</v>
      </c>
      <c r="J347">
        <v>8</v>
      </c>
      <c r="K347">
        <v>0</v>
      </c>
      <c r="L347">
        <v>3</v>
      </c>
      <c r="M347" t="s">
        <v>1034</v>
      </c>
      <c r="N347" t="s">
        <v>23</v>
      </c>
      <c r="O347">
        <v>0</v>
      </c>
      <c r="P347" t="s">
        <v>24</v>
      </c>
    </row>
    <row r="348" spans="1:16" x14ac:dyDescent="0.3">
      <c r="A348" t="s">
        <v>1035</v>
      </c>
      <c r="B348" s="1">
        <v>2.0406249999999997E-2</v>
      </c>
      <c r="C348">
        <v>0</v>
      </c>
      <c r="D348" t="s">
        <v>110</v>
      </c>
      <c r="E348" t="s">
        <v>1036</v>
      </c>
      <c r="F348" t="s">
        <v>83</v>
      </c>
      <c r="G348" t="s">
        <v>31</v>
      </c>
      <c r="H348" t="s">
        <v>46</v>
      </c>
      <c r="I348" t="s">
        <v>54</v>
      </c>
      <c r="J348">
        <v>11</v>
      </c>
      <c r="K348">
        <v>0</v>
      </c>
      <c r="L348">
        <v>0</v>
      </c>
      <c r="M348" t="s">
        <v>1037</v>
      </c>
      <c r="N348" t="s">
        <v>31</v>
      </c>
      <c r="O348">
        <v>0</v>
      </c>
      <c r="P348" t="s">
        <v>49</v>
      </c>
    </row>
    <row r="349" spans="1:16" x14ac:dyDescent="0.3">
      <c r="A349" t="s">
        <v>1038</v>
      </c>
      <c r="B349" s="1">
        <v>2.0406249999999997E-2</v>
      </c>
      <c r="C349" s="1">
        <v>2.0406249999999997E-2</v>
      </c>
      <c r="D349" t="s">
        <v>16</v>
      </c>
      <c r="E349" t="s">
        <v>1039</v>
      </c>
      <c r="F349" t="s">
        <v>83</v>
      </c>
      <c r="G349" t="s">
        <v>31</v>
      </c>
      <c r="H349" t="s">
        <v>35</v>
      </c>
      <c r="I349" t="s">
        <v>54</v>
      </c>
      <c r="J349">
        <v>9</v>
      </c>
      <c r="K349">
        <v>34</v>
      </c>
      <c r="L349">
        <v>0</v>
      </c>
      <c r="M349" t="s">
        <v>1040</v>
      </c>
      <c r="N349" t="s">
        <v>37</v>
      </c>
      <c r="O349">
        <v>2.7</v>
      </c>
      <c r="P349" t="s">
        <v>77</v>
      </c>
    </row>
    <row r="350" spans="1:16" x14ac:dyDescent="0.3">
      <c r="A350" t="s">
        <v>1041</v>
      </c>
      <c r="B350" s="1">
        <v>2.0406249999999997E-2</v>
      </c>
      <c r="C350" s="1">
        <v>2.0406249999999997E-2</v>
      </c>
      <c r="D350" t="s">
        <v>16</v>
      </c>
      <c r="E350" t="s">
        <v>1042</v>
      </c>
      <c r="F350" t="s">
        <v>27</v>
      </c>
      <c r="G350" t="s">
        <v>28</v>
      </c>
      <c r="H350" t="s">
        <v>20</v>
      </c>
      <c r="I350" t="s">
        <v>21</v>
      </c>
      <c r="J350">
        <v>10</v>
      </c>
      <c r="K350">
        <v>31</v>
      </c>
      <c r="L350">
        <v>0</v>
      </c>
      <c r="M350" t="s">
        <v>1043</v>
      </c>
      <c r="N350" t="s">
        <v>23</v>
      </c>
      <c r="O350">
        <v>3.7</v>
      </c>
      <c r="P350" t="s">
        <v>77</v>
      </c>
    </row>
    <row r="351" spans="1:16" x14ac:dyDescent="0.3">
      <c r="A351" t="s">
        <v>1044</v>
      </c>
      <c r="B351" s="1">
        <v>2.0406249999999997E-2</v>
      </c>
      <c r="C351" s="1">
        <v>2.0406249999999997E-2</v>
      </c>
      <c r="D351" t="s">
        <v>16</v>
      </c>
      <c r="E351" t="s">
        <v>1045</v>
      </c>
      <c r="F351" t="s">
        <v>58</v>
      </c>
      <c r="G351" t="s">
        <v>28</v>
      </c>
      <c r="H351" t="s">
        <v>20</v>
      </c>
      <c r="I351" t="s">
        <v>54</v>
      </c>
      <c r="J351">
        <v>10</v>
      </c>
      <c r="K351">
        <v>19</v>
      </c>
      <c r="L351">
        <v>0</v>
      </c>
      <c r="M351" t="s">
        <v>632</v>
      </c>
      <c r="N351" t="s">
        <v>31</v>
      </c>
      <c r="O351">
        <v>3.5</v>
      </c>
      <c r="P351" t="s">
        <v>32</v>
      </c>
    </row>
    <row r="352" spans="1:16" x14ac:dyDescent="0.3">
      <c r="A352" t="s">
        <v>1046</v>
      </c>
      <c r="B352" s="1">
        <v>2.0406249999999997E-2</v>
      </c>
      <c r="C352" s="1">
        <v>2.0406249999999997E-2</v>
      </c>
      <c r="D352" t="s">
        <v>16</v>
      </c>
      <c r="E352" t="s">
        <v>846</v>
      </c>
      <c r="F352" t="s">
        <v>143</v>
      </c>
      <c r="G352" t="s">
        <v>53</v>
      </c>
      <c r="H352" t="s">
        <v>20</v>
      </c>
      <c r="I352" t="s">
        <v>40</v>
      </c>
      <c r="J352">
        <v>12</v>
      </c>
      <c r="K352">
        <v>33</v>
      </c>
      <c r="L352">
        <v>0</v>
      </c>
      <c r="M352" t="s">
        <v>635</v>
      </c>
      <c r="N352" t="s">
        <v>37</v>
      </c>
      <c r="O352">
        <v>2.1</v>
      </c>
      <c r="P352" t="s">
        <v>24</v>
      </c>
    </row>
    <row r="353" spans="1:16" x14ac:dyDescent="0.3">
      <c r="A353" t="s">
        <v>1047</v>
      </c>
      <c r="B353" s="1">
        <v>2.0406249999999997E-2</v>
      </c>
      <c r="C353" s="1">
        <v>2.0406249999999997E-2</v>
      </c>
      <c r="D353" t="s">
        <v>16</v>
      </c>
      <c r="E353" t="s">
        <v>1048</v>
      </c>
      <c r="F353" t="s">
        <v>27</v>
      </c>
      <c r="G353" t="s">
        <v>19</v>
      </c>
      <c r="H353" t="s">
        <v>67</v>
      </c>
      <c r="I353" t="s">
        <v>54</v>
      </c>
      <c r="J353">
        <v>1</v>
      </c>
      <c r="K353">
        <v>31</v>
      </c>
      <c r="L353">
        <v>0</v>
      </c>
      <c r="M353" t="s">
        <v>1049</v>
      </c>
      <c r="N353" t="s">
        <v>31</v>
      </c>
      <c r="O353">
        <v>4.5999999999999996</v>
      </c>
      <c r="P353" t="s">
        <v>49</v>
      </c>
    </row>
    <row r="354" spans="1:16" x14ac:dyDescent="0.3">
      <c r="A354" t="s">
        <v>1050</v>
      </c>
      <c r="B354" s="1">
        <v>2.0406249999999997E-2</v>
      </c>
      <c r="C354" s="1">
        <v>2.0406249999999997E-2</v>
      </c>
      <c r="D354" t="s">
        <v>16</v>
      </c>
      <c r="E354" t="s">
        <v>70</v>
      </c>
      <c r="F354" t="s">
        <v>52</v>
      </c>
      <c r="G354" t="s">
        <v>31</v>
      </c>
      <c r="H354" t="s">
        <v>67</v>
      </c>
      <c r="I354" t="s">
        <v>21</v>
      </c>
      <c r="J354">
        <v>1</v>
      </c>
      <c r="K354">
        <v>3</v>
      </c>
      <c r="L354">
        <v>0</v>
      </c>
      <c r="M354" t="s">
        <v>1051</v>
      </c>
      <c r="N354" t="s">
        <v>37</v>
      </c>
      <c r="O354">
        <v>4.9000000000000004</v>
      </c>
      <c r="P354" t="s">
        <v>4658</v>
      </c>
    </row>
    <row r="355" spans="1:16" x14ac:dyDescent="0.3">
      <c r="A355" t="s">
        <v>1052</v>
      </c>
      <c r="B355" s="1">
        <v>2.0406249999999997E-2</v>
      </c>
      <c r="C355" s="1">
        <v>2.0406249999999997E-2</v>
      </c>
      <c r="D355" t="s">
        <v>16</v>
      </c>
      <c r="E355" t="s">
        <v>1053</v>
      </c>
      <c r="F355" t="s">
        <v>83</v>
      </c>
      <c r="G355" t="s">
        <v>28</v>
      </c>
      <c r="H355" t="s">
        <v>20</v>
      </c>
      <c r="I355" t="s">
        <v>21</v>
      </c>
      <c r="J355">
        <v>12</v>
      </c>
      <c r="K355">
        <v>39</v>
      </c>
      <c r="L355">
        <v>0</v>
      </c>
      <c r="M355" t="s">
        <v>690</v>
      </c>
      <c r="N355" t="s">
        <v>23</v>
      </c>
      <c r="O355">
        <v>4.3</v>
      </c>
      <c r="P355" t="s">
        <v>49</v>
      </c>
    </row>
    <row r="356" spans="1:16" x14ac:dyDescent="0.3">
      <c r="A356" t="s">
        <v>1054</v>
      </c>
      <c r="B356" s="1">
        <v>2.0406249999999997E-2</v>
      </c>
      <c r="C356">
        <v>0</v>
      </c>
      <c r="D356" t="s">
        <v>110</v>
      </c>
      <c r="E356" t="s">
        <v>1055</v>
      </c>
      <c r="F356" t="s">
        <v>121</v>
      </c>
      <c r="G356" t="s">
        <v>63</v>
      </c>
      <c r="H356" t="s">
        <v>67</v>
      </c>
      <c r="I356" t="s">
        <v>29</v>
      </c>
      <c r="J356">
        <v>6</v>
      </c>
      <c r="K356">
        <v>0</v>
      </c>
      <c r="L356">
        <v>0</v>
      </c>
      <c r="M356" t="s">
        <v>1056</v>
      </c>
      <c r="N356" t="s">
        <v>37</v>
      </c>
      <c r="O356">
        <v>0</v>
      </c>
      <c r="P356" t="s">
        <v>4658</v>
      </c>
    </row>
    <row r="357" spans="1:16" x14ac:dyDescent="0.3">
      <c r="A357" t="s">
        <v>1057</v>
      </c>
      <c r="B357" s="1">
        <v>2.0406249999999997E-2</v>
      </c>
      <c r="C357" s="1">
        <v>2.0406249999999997E-2</v>
      </c>
      <c r="D357" t="s">
        <v>16</v>
      </c>
      <c r="E357" t="s">
        <v>1058</v>
      </c>
      <c r="F357" t="s">
        <v>121</v>
      </c>
      <c r="G357" t="s">
        <v>45</v>
      </c>
      <c r="H357" t="s">
        <v>46</v>
      </c>
      <c r="I357" t="s">
        <v>21</v>
      </c>
      <c r="J357">
        <v>12</v>
      </c>
      <c r="K357">
        <v>30</v>
      </c>
      <c r="L357">
        <v>0</v>
      </c>
      <c r="M357" t="s">
        <v>1059</v>
      </c>
      <c r="N357" t="s">
        <v>42</v>
      </c>
      <c r="O357">
        <v>1</v>
      </c>
      <c r="P357" t="s">
        <v>4658</v>
      </c>
    </row>
    <row r="358" spans="1:16" x14ac:dyDescent="0.3">
      <c r="A358" t="s">
        <v>1060</v>
      </c>
      <c r="B358" s="1">
        <v>2.0406249999999997E-2</v>
      </c>
      <c r="C358" s="1">
        <v>2.0406249999999997E-2</v>
      </c>
      <c r="D358" t="s">
        <v>16</v>
      </c>
      <c r="E358" t="s">
        <v>1061</v>
      </c>
      <c r="F358" t="s">
        <v>143</v>
      </c>
      <c r="G358" t="s">
        <v>31</v>
      </c>
      <c r="H358" t="s">
        <v>35</v>
      </c>
      <c r="I358" t="s">
        <v>29</v>
      </c>
      <c r="J358">
        <v>6</v>
      </c>
      <c r="K358">
        <v>9</v>
      </c>
      <c r="L358">
        <v>0</v>
      </c>
      <c r="M358" t="s">
        <v>1062</v>
      </c>
      <c r="N358" t="s">
        <v>42</v>
      </c>
      <c r="O358">
        <v>1.2</v>
      </c>
      <c r="P358" t="s">
        <v>4658</v>
      </c>
    </row>
    <row r="359" spans="1:16" x14ac:dyDescent="0.3">
      <c r="A359" t="s">
        <v>1063</v>
      </c>
      <c r="B359" s="1">
        <v>2.0406249999999997E-2</v>
      </c>
      <c r="C359" s="1">
        <v>2.0406249999999997E-2</v>
      </c>
      <c r="D359" t="s">
        <v>16</v>
      </c>
      <c r="E359" t="s">
        <v>1064</v>
      </c>
      <c r="F359" t="s">
        <v>121</v>
      </c>
      <c r="G359" t="s">
        <v>63</v>
      </c>
      <c r="H359" t="s">
        <v>67</v>
      </c>
      <c r="I359" t="s">
        <v>21</v>
      </c>
      <c r="J359">
        <v>11</v>
      </c>
      <c r="K359">
        <v>42</v>
      </c>
      <c r="L359">
        <v>0</v>
      </c>
      <c r="M359" t="s">
        <v>1065</v>
      </c>
      <c r="N359" t="s">
        <v>37</v>
      </c>
      <c r="O359">
        <v>3.6</v>
      </c>
      <c r="P359" t="s">
        <v>24</v>
      </c>
    </row>
    <row r="360" spans="1:16" x14ac:dyDescent="0.3">
      <c r="A360" t="s">
        <v>1066</v>
      </c>
      <c r="B360" s="1">
        <v>2.0406249999999997E-2</v>
      </c>
      <c r="C360" s="1">
        <v>2.0406249999999997E-2</v>
      </c>
      <c r="D360" t="s">
        <v>16</v>
      </c>
      <c r="E360" t="s">
        <v>1067</v>
      </c>
      <c r="F360" t="s">
        <v>18</v>
      </c>
      <c r="G360" t="s">
        <v>63</v>
      </c>
      <c r="H360" t="s">
        <v>46</v>
      </c>
      <c r="I360" t="s">
        <v>40</v>
      </c>
      <c r="J360">
        <v>12</v>
      </c>
      <c r="K360">
        <v>13</v>
      </c>
      <c r="L360">
        <v>0</v>
      </c>
      <c r="M360" t="s">
        <v>1068</v>
      </c>
      <c r="N360" t="s">
        <v>37</v>
      </c>
      <c r="O360">
        <v>4.0999999999999996</v>
      </c>
      <c r="P360" t="s">
        <v>24</v>
      </c>
    </row>
    <row r="361" spans="1:16" x14ac:dyDescent="0.3">
      <c r="A361" t="s">
        <v>1069</v>
      </c>
      <c r="B361" s="1">
        <v>2.0406249999999997E-2</v>
      </c>
      <c r="C361" s="1">
        <v>2.0406249999999997E-2</v>
      </c>
      <c r="D361" t="s">
        <v>16</v>
      </c>
      <c r="E361" t="s">
        <v>1070</v>
      </c>
      <c r="F361" t="s">
        <v>83</v>
      </c>
      <c r="G361" t="s">
        <v>31</v>
      </c>
      <c r="H361" t="s">
        <v>20</v>
      </c>
      <c r="I361" t="s">
        <v>40</v>
      </c>
      <c r="J361">
        <v>11</v>
      </c>
      <c r="K361">
        <v>4</v>
      </c>
      <c r="L361">
        <v>0</v>
      </c>
      <c r="M361" t="s">
        <v>220</v>
      </c>
      <c r="N361" t="s">
        <v>37</v>
      </c>
      <c r="O361">
        <v>3.6</v>
      </c>
      <c r="P361" t="s">
        <v>49</v>
      </c>
    </row>
    <row r="362" spans="1:16" x14ac:dyDescent="0.3">
      <c r="A362" t="s">
        <v>1071</v>
      </c>
      <c r="B362" s="1">
        <v>2.0406249999999997E-2</v>
      </c>
      <c r="C362" s="1">
        <v>2.0406249999999997E-2</v>
      </c>
      <c r="D362" t="s">
        <v>16</v>
      </c>
      <c r="E362" t="s">
        <v>1072</v>
      </c>
      <c r="F362" t="s">
        <v>52</v>
      </c>
      <c r="G362" t="s">
        <v>28</v>
      </c>
      <c r="H362" t="s">
        <v>35</v>
      </c>
      <c r="I362" t="s">
        <v>59</v>
      </c>
      <c r="J362">
        <v>3</v>
      </c>
      <c r="K362">
        <v>20</v>
      </c>
      <c r="L362">
        <v>0</v>
      </c>
      <c r="M362" t="s">
        <v>620</v>
      </c>
      <c r="N362" t="s">
        <v>48</v>
      </c>
      <c r="O362">
        <v>3.9</v>
      </c>
      <c r="P362" t="s">
        <v>49</v>
      </c>
    </row>
    <row r="363" spans="1:16" x14ac:dyDescent="0.3">
      <c r="A363" t="s">
        <v>1073</v>
      </c>
      <c r="B363" s="1">
        <v>2.0406249999999997E-2</v>
      </c>
      <c r="C363" s="1">
        <v>2.0406249999999997E-2</v>
      </c>
      <c r="D363" t="s">
        <v>16</v>
      </c>
      <c r="E363" t="s">
        <v>423</v>
      </c>
      <c r="F363" t="s">
        <v>143</v>
      </c>
      <c r="G363" t="s">
        <v>31</v>
      </c>
      <c r="H363" t="s">
        <v>46</v>
      </c>
      <c r="I363" t="s">
        <v>54</v>
      </c>
      <c r="J363">
        <v>12</v>
      </c>
      <c r="K363">
        <v>11</v>
      </c>
      <c r="L363">
        <v>0</v>
      </c>
      <c r="M363" t="s">
        <v>1074</v>
      </c>
      <c r="N363" t="s">
        <v>48</v>
      </c>
      <c r="O363">
        <v>1.9</v>
      </c>
      <c r="P363" t="s">
        <v>4658</v>
      </c>
    </row>
    <row r="364" spans="1:16" x14ac:dyDescent="0.3">
      <c r="A364" t="s">
        <v>1075</v>
      </c>
      <c r="B364" s="1">
        <v>2.0406249999999997E-2</v>
      </c>
      <c r="C364">
        <v>0</v>
      </c>
      <c r="D364" t="s">
        <v>110</v>
      </c>
      <c r="E364" t="s">
        <v>1076</v>
      </c>
      <c r="F364" t="s">
        <v>121</v>
      </c>
      <c r="G364" t="s">
        <v>31</v>
      </c>
      <c r="H364" t="s">
        <v>20</v>
      </c>
      <c r="I364" t="s">
        <v>21</v>
      </c>
      <c r="J364">
        <v>10</v>
      </c>
      <c r="K364">
        <v>0</v>
      </c>
      <c r="L364">
        <v>0</v>
      </c>
      <c r="M364" t="s">
        <v>1077</v>
      </c>
      <c r="N364" t="s">
        <v>31</v>
      </c>
      <c r="O364">
        <v>0</v>
      </c>
      <c r="P364" t="s">
        <v>49</v>
      </c>
    </row>
    <row r="365" spans="1:16" x14ac:dyDescent="0.3">
      <c r="A365" t="s">
        <v>1078</v>
      </c>
      <c r="B365" s="1">
        <v>2.0406249999999997E-2</v>
      </c>
      <c r="C365" s="1">
        <v>2.0406249999999997E-2</v>
      </c>
      <c r="D365" t="s">
        <v>16</v>
      </c>
      <c r="E365" t="s">
        <v>1079</v>
      </c>
      <c r="F365" t="s">
        <v>143</v>
      </c>
      <c r="G365" t="s">
        <v>28</v>
      </c>
      <c r="H365" t="s">
        <v>20</v>
      </c>
      <c r="I365" t="s">
        <v>21</v>
      </c>
      <c r="J365">
        <v>11</v>
      </c>
      <c r="K365">
        <v>6</v>
      </c>
      <c r="L365">
        <v>0</v>
      </c>
      <c r="M365" t="s">
        <v>232</v>
      </c>
      <c r="N365" t="s">
        <v>31</v>
      </c>
      <c r="O365">
        <v>1.6</v>
      </c>
      <c r="P365" t="s">
        <v>24</v>
      </c>
    </row>
    <row r="366" spans="1:16" x14ac:dyDescent="0.3">
      <c r="A366" t="s">
        <v>1080</v>
      </c>
      <c r="B366" s="1">
        <v>2.0406249999999997E-2</v>
      </c>
      <c r="C366" s="1">
        <v>2.0406249999999997E-2</v>
      </c>
      <c r="D366" t="s">
        <v>16</v>
      </c>
      <c r="E366" t="s">
        <v>1081</v>
      </c>
      <c r="F366" t="s">
        <v>121</v>
      </c>
      <c r="G366" t="s">
        <v>63</v>
      </c>
      <c r="H366" t="s">
        <v>46</v>
      </c>
      <c r="I366" t="s">
        <v>40</v>
      </c>
      <c r="J366">
        <v>10</v>
      </c>
      <c r="K366">
        <v>39</v>
      </c>
      <c r="L366">
        <v>0</v>
      </c>
      <c r="M366" t="s">
        <v>1082</v>
      </c>
      <c r="N366" t="s">
        <v>37</v>
      </c>
      <c r="O366">
        <v>3.9</v>
      </c>
      <c r="P366" t="s">
        <v>77</v>
      </c>
    </row>
    <row r="367" spans="1:16" x14ac:dyDescent="0.3">
      <c r="A367" t="s">
        <v>1083</v>
      </c>
      <c r="B367" s="1">
        <v>2.0406249999999997E-2</v>
      </c>
      <c r="C367">
        <v>0</v>
      </c>
      <c r="D367" t="s">
        <v>146</v>
      </c>
      <c r="E367" t="s">
        <v>1084</v>
      </c>
      <c r="F367" t="s">
        <v>121</v>
      </c>
      <c r="G367" t="s">
        <v>28</v>
      </c>
      <c r="H367" t="s">
        <v>35</v>
      </c>
      <c r="I367" t="s">
        <v>40</v>
      </c>
      <c r="J367">
        <v>10</v>
      </c>
      <c r="K367">
        <v>0</v>
      </c>
      <c r="L367">
        <v>2</v>
      </c>
      <c r="M367" t="s">
        <v>1085</v>
      </c>
      <c r="N367" t="s">
        <v>48</v>
      </c>
      <c r="O367">
        <v>0</v>
      </c>
      <c r="P367" t="s">
        <v>24</v>
      </c>
    </row>
    <row r="368" spans="1:16" x14ac:dyDescent="0.3">
      <c r="A368" t="s">
        <v>1086</v>
      </c>
      <c r="B368" s="1">
        <v>2.0406249999999997E-2</v>
      </c>
      <c r="C368">
        <v>0</v>
      </c>
      <c r="D368" t="s">
        <v>110</v>
      </c>
      <c r="E368" t="s">
        <v>1087</v>
      </c>
      <c r="F368" t="s">
        <v>83</v>
      </c>
      <c r="G368" t="s">
        <v>28</v>
      </c>
      <c r="H368" t="s">
        <v>46</v>
      </c>
      <c r="I368" t="s">
        <v>54</v>
      </c>
      <c r="J368">
        <v>10</v>
      </c>
      <c r="K368">
        <v>0</v>
      </c>
      <c r="L368">
        <v>0</v>
      </c>
      <c r="M368" t="s">
        <v>418</v>
      </c>
      <c r="N368" t="s">
        <v>37</v>
      </c>
      <c r="O368">
        <v>0</v>
      </c>
      <c r="P368" t="s">
        <v>24</v>
      </c>
    </row>
    <row r="369" spans="1:16" x14ac:dyDescent="0.3">
      <c r="A369" t="s">
        <v>1088</v>
      </c>
      <c r="B369" s="1">
        <v>2.0406249999999997E-2</v>
      </c>
      <c r="C369" s="1">
        <v>2.0406249999999997E-2</v>
      </c>
      <c r="D369" t="s">
        <v>16</v>
      </c>
      <c r="E369" t="s">
        <v>1089</v>
      </c>
      <c r="F369" t="s">
        <v>143</v>
      </c>
      <c r="G369" t="s">
        <v>45</v>
      </c>
      <c r="H369" t="s">
        <v>20</v>
      </c>
      <c r="I369" t="s">
        <v>29</v>
      </c>
      <c r="J369">
        <v>3</v>
      </c>
      <c r="K369">
        <v>21</v>
      </c>
      <c r="L369">
        <v>0</v>
      </c>
      <c r="M369" t="s">
        <v>696</v>
      </c>
      <c r="N369" t="s">
        <v>31</v>
      </c>
      <c r="O369">
        <v>3.2</v>
      </c>
      <c r="P369" t="s">
        <v>77</v>
      </c>
    </row>
    <row r="370" spans="1:16" x14ac:dyDescent="0.3">
      <c r="A370" t="s">
        <v>1090</v>
      </c>
      <c r="B370" s="1">
        <v>2.0406249999999997E-2</v>
      </c>
      <c r="C370" s="1">
        <v>2.0406249999999997E-2</v>
      </c>
      <c r="D370" t="s">
        <v>16</v>
      </c>
      <c r="E370" t="s">
        <v>1091</v>
      </c>
      <c r="F370" t="s">
        <v>18</v>
      </c>
      <c r="G370" t="s">
        <v>53</v>
      </c>
      <c r="H370" t="s">
        <v>67</v>
      </c>
      <c r="I370" t="s">
        <v>59</v>
      </c>
      <c r="J370">
        <v>12</v>
      </c>
      <c r="K370">
        <v>46</v>
      </c>
      <c r="L370">
        <v>0</v>
      </c>
      <c r="M370" t="s">
        <v>1092</v>
      </c>
      <c r="N370" t="s">
        <v>42</v>
      </c>
      <c r="O370">
        <v>3.8</v>
      </c>
      <c r="P370" t="s">
        <v>4658</v>
      </c>
    </row>
    <row r="371" spans="1:16" x14ac:dyDescent="0.3">
      <c r="A371" t="s">
        <v>1093</v>
      </c>
      <c r="B371" s="1">
        <v>2.0406249999999997E-2</v>
      </c>
      <c r="C371" s="1">
        <v>2.0406249999999997E-2</v>
      </c>
      <c r="D371" t="s">
        <v>16</v>
      </c>
      <c r="E371" t="s">
        <v>1094</v>
      </c>
      <c r="F371" t="s">
        <v>18</v>
      </c>
      <c r="G371" t="s">
        <v>63</v>
      </c>
      <c r="H371" t="s">
        <v>20</v>
      </c>
      <c r="I371" t="s">
        <v>40</v>
      </c>
      <c r="J371">
        <v>3</v>
      </c>
      <c r="K371">
        <v>18</v>
      </c>
      <c r="L371">
        <v>0</v>
      </c>
      <c r="M371" t="s">
        <v>992</v>
      </c>
      <c r="N371" t="s">
        <v>42</v>
      </c>
      <c r="O371">
        <v>3.4</v>
      </c>
      <c r="P371" t="s">
        <v>4658</v>
      </c>
    </row>
    <row r="372" spans="1:16" x14ac:dyDescent="0.3">
      <c r="A372" t="s">
        <v>1095</v>
      </c>
      <c r="B372" s="1">
        <v>2.0406249999999997E-2</v>
      </c>
      <c r="C372" s="1">
        <v>2.0406249999999997E-2</v>
      </c>
      <c r="D372" t="s">
        <v>16</v>
      </c>
      <c r="E372" t="s">
        <v>1096</v>
      </c>
      <c r="F372" t="s">
        <v>121</v>
      </c>
      <c r="G372" t="s">
        <v>63</v>
      </c>
      <c r="H372" t="s">
        <v>46</v>
      </c>
      <c r="I372" t="s">
        <v>59</v>
      </c>
      <c r="J372">
        <v>5</v>
      </c>
      <c r="K372">
        <v>34</v>
      </c>
      <c r="L372">
        <v>0</v>
      </c>
      <c r="M372" t="s">
        <v>426</v>
      </c>
      <c r="N372" t="s">
        <v>42</v>
      </c>
      <c r="O372">
        <v>1.5</v>
      </c>
      <c r="P372" t="s">
        <v>24</v>
      </c>
    </row>
    <row r="373" spans="1:16" x14ac:dyDescent="0.3">
      <c r="A373" t="s">
        <v>1097</v>
      </c>
      <c r="B373" s="1">
        <v>2.0406249999999997E-2</v>
      </c>
      <c r="C373" s="1">
        <v>2.0406249999999997E-2</v>
      </c>
      <c r="D373" t="s">
        <v>16</v>
      </c>
      <c r="E373" t="s">
        <v>1098</v>
      </c>
      <c r="F373" t="s">
        <v>143</v>
      </c>
      <c r="G373" t="s">
        <v>19</v>
      </c>
      <c r="H373" t="s">
        <v>35</v>
      </c>
      <c r="I373" t="s">
        <v>21</v>
      </c>
      <c r="J373">
        <v>10</v>
      </c>
      <c r="K373">
        <v>22</v>
      </c>
      <c r="L373">
        <v>0</v>
      </c>
      <c r="M373" t="s">
        <v>223</v>
      </c>
      <c r="N373" t="s">
        <v>23</v>
      </c>
      <c r="O373">
        <v>5</v>
      </c>
      <c r="P373" t="s">
        <v>77</v>
      </c>
    </row>
    <row r="374" spans="1:16" x14ac:dyDescent="0.3">
      <c r="A374" t="s">
        <v>1099</v>
      </c>
      <c r="B374" s="1">
        <v>2.0406249999999997E-2</v>
      </c>
      <c r="C374">
        <v>0</v>
      </c>
      <c r="D374" t="s">
        <v>146</v>
      </c>
      <c r="E374" t="s">
        <v>1100</v>
      </c>
      <c r="F374" t="s">
        <v>121</v>
      </c>
      <c r="G374" t="s">
        <v>53</v>
      </c>
      <c r="H374" t="s">
        <v>67</v>
      </c>
      <c r="I374" t="s">
        <v>54</v>
      </c>
      <c r="J374">
        <v>6</v>
      </c>
      <c r="K374">
        <v>0</v>
      </c>
      <c r="L374">
        <v>1</v>
      </c>
      <c r="M374" t="s">
        <v>1101</v>
      </c>
      <c r="N374" t="s">
        <v>42</v>
      </c>
      <c r="O374">
        <v>0</v>
      </c>
      <c r="P374" t="s">
        <v>49</v>
      </c>
    </row>
    <row r="375" spans="1:16" x14ac:dyDescent="0.3">
      <c r="A375" t="s">
        <v>1102</v>
      </c>
      <c r="B375" s="1">
        <v>2.0406249999999997E-2</v>
      </c>
      <c r="C375" s="1">
        <v>2.0406249999999997E-2</v>
      </c>
      <c r="D375" t="s">
        <v>16</v>
      </c>
      <c r="E375" t="s">
        <v>1103</v>
      </c>
      <c r="F375" t="s">
        <v>75</v>
      </c>
      <c r="G375" t="s">
        <v>63</v>
      </c>
      <c r="H375" t="s">
        <v>35</v>
      </c>
      <c r="I375" t="s">
        <v>59</v>
      </c>
      <c r="J375">
        <v>4</v>
      </c>
      <c r="K375">
        <v>16</v>
      </c>
      <c r="L375">
        <v>0</v>
      </c>
      <c r="M375" t="s">
        <v>585</v>
      </c>
      <c r="N375" t="s">
        <v>31</v>
      </c>
      <c r="O375">
        <v>4</v>
      </c>
      <c r="P375" t="s">
        <v>4658</v>
      </c>
    </row>
    <row r="376" spans="1:16" x14ac:dyDescent="0.3">
      <c r="A376" t="s">
        <v>1104</v>
      </c>
      <c r="B376" s="1">
        <v>2.0406249999999997E-2</v>
      </c>
      <c r="C376" s="1">
        <v>2.0406249999999997E-2</v>
      </c>
      <c r="D376" t="s">
        <v>16</v>
      </c>
      <c r="E376" t="s">
        <v>1105</v>
      </c>
      <c r="F376" t="s">
        <v>52</v>
      </c>
      <c r="G376" t="s">
        <v>45</v>
      </c>
      <c r="H376" t="s">
        <v>35</v>
      </c>
      <c r="I376" t="s">
        <v>29</v>
      </c>
      <c r="J376">
        <v>1</v>
      </c>
      <c r="K376">
        <v>31</v>
      </c>
      <c r="L376">
        <v>0</v>
      </c>
      <c r="M376" t="s">
        <v>891</v>
      </c>
      <c r="N376" t="s">
        <v>37</v>
      </c>
      <c r="O376">
        <v>1.2</v>
      </c>
      <c r="P376" t="s">
        <v>32</v>
      </c>
    </row>
    <row r="377" spans="1:16" x14ac:dyDescent="0.3">
      <c r="A377" t="s">
        <v>1106</v>
      </c>
      <c r="B377" s="1">
        <v>2.0406249999999997E-2</v>
      </c>
      <c r="C377" s="1">
        <v>2.0406249999999997E-2</v>
      </c>
      <c r="D377" t="s">
        <v>16</v>
      </c>
      <c r="E377" t="s">
        <v>1107</v>
      </c>
      <c r="F377" t="s">
        <v>75</v>
      </c>
      <c r="G377" t="s">
        <v>45</v>
      </c>
      <c r="H377" t="s">
        <v>67</v>
      </c>
      <c r="I377" t="s">
        <v>59</v>
      </c>
      <c r="J377">
        <v>10</v>
      </c>
      <c r="K377">
        <v>14</v>
      </c>
      <c r="L377">
        <v>0</v>
      </c>
      <c r="M377" t="s">
        <v>1101</v>
      </c>
      <c r="N377" t="s">
        <v>37</v>
      </c>
      <c r="O377">
        <v>1.9</v>
      </c>
      <c r="P377" t="s">
        <v>4658</v>
      </c>
    </row>
    <row r="378" spans="1:16" x14ac:dyDescent="0.3">
      <c r="A378" t="s">
        <v>1108</v>
      </c>
      <c r="B378" s="1">
        <v>2.0406249999999997E-2</v>
      </c>
      <c r="C378" s="1">
        <v>2.0406249999999997E-2</v>
      </c>
      <c r="D378" t="s">
        <v>16</v>
      </c>
      <c r="E378" t="s">
        <v>1109</v>
      </c>
      <c r="F378" t="s">
        <v>18</v>
      </c>
      <c r="G378" t="s">
        <v>63</v>
      </c>
      <c r="H378" t="s">
        <v>20</v>
      </c>
      <c r="I378" t="s">
        <v>29</v>
      </c>
      <c r="J378">
        <v>2</v>
      </c>
      <c r="K378">
        <v>39</v>
      </c>
      <c r="L378">
        <v>0</v>
      </c>
      <c r="M378" t="s">
        <v>1110</v>
      </c>
      <c r="N378" t="s">
        <v>42</v>
      </c>
      <c r="O378">
        <v>3</v>
      </c>
      <c r="P378" t="s">
        <v>4658</v>
      </c>
    </row>
    <row r="379" spans="1:16" x14ac:dyDescent="0.3">
      <c r="A379" t="s">
        <v>1111</v>
      </c>
      <c r="B379" s="1">
        <v>2.0406249999999997E-2</v>
      </c>
      <c r="C379" s="1">
        <v>2.0406249999999997E-2</v>
      </c>
      <c r="D379" t="s">
        <v>16</v>
      </c>
      <c r="E379" t="s">
        <v>1112</v>
      </c>
      <c r="F379" t="s">
        <v>121</v>
      </c>
      <c r="G379" t="s">
        <v>45</v>
      </c>
      <c r="H379" t="s">
        <v>46</v>
      </c>
      <c r="I379" t="s">
        <v>29</v>
      </c>
      <c r="J379">
        <v>4</v>
      </c>
      <c r="K379">
        <v>27</v>
      </c>
      <c r="L379">
        <v>0</v>
      </c>
      <c r="M379" t="s">
        <v>771</v>
      </c>
      <c r="N379" t="s">
        <v>37</v>
      </c>
      <c r="O379">
        <v>2.5</v>
      </c>
      <c r="P379" t="s">
        <v>4658</v>
      </c>
    </row>
    <row r="380" spans="1:16" x14ac:dyDescent="0.3">
      <c r="A380" t="s">
        <v>1113</v>
      </c>
      <c r="B380" s="1">
        <v>2.0406249999999997E-2</v>
      </c>
      <c r="C380" s="1">
        <v>2.0406249999999997E-2</v>
      </c>
      <c r="D380" t="s">
        <v>16</v>
      </c>
      <c r="E380" t="s">
        <v>1114</v>
      </c>
      <c r="F380" t="s">
        <v>58</v>
      </c>
      <c r="G380" t="s">
        <v>53</v>
      </c>
      <c r="H380" t="s">
        <v>35</v>
      </c>
      <c r="I380" t="s">
        <v>21</v>
      </c>
      <c r="J380">
        <v>2</v>
      </c>
      <c r="K380">
        <v>11</v>
      </c>
      <c r="L380">
        <v>0</v>
      </c>
      <c r="M380" t="s">
        <v>1115</v>
      </c>
      <c r="N380" t="s">
        <v>42</v>
      </c>
      <c r="O380">
        <v>4.7</v>
      </c>
      <c r="P380" t="s">
        <v>32</v>
      </c>
    </row>
    <row r="381" spans="1:16" x14ac:dyDescent="0.3">
      <c r="A381" t="s">
        <v>1116</v>
      </c>
      <c r="B381" s="1">
        <v>2.0406249999999997E-2</v>
      </c>
      <c r="C381" s="1">
        <v>2.0406249999999997E-2</v>
      </c>
      <c r="D381" t="s">
        <v>16</v>
      </c>
      <c r="E381" t="s">
        <v>1036</v>
      </c>
      <c r="F381" t="s">
        <v>83</v>
      </c>
      <c r="G381" t="s">
        <v>28</v>
      </c>
      <c r="H381" t="s">
        <v>35</v>
      </c>
      <c r="I381" t="s">
        <v>21</v>
      </c>
      <c r="J381">
        <v>5</v>
      </c>
      <c r="K381">
        <v>31</v>
      </c>
      <c r="L381">
        <v>0</v>
      </c>
      <c r="M381" t="s">
        <v>1117</v>
      </c>
      <c r="N381" t="s">
        <v>48</v>
      </c>
      <c r="O381">
        <v>4.0999999999999996</v>
      </c>
      <c r="P381" t="s">
        <v>24</v>
      </c>
    </row>
    <row r="382" spans="1:16" x14ac:dyDescent="0.3">
      <c r="A382" t="s">
        <v>1118</v>
      </c>
      <c r="B382" s="1">
        <v>2.0406249999999997E-2</v>
      </c>
      <c r="C382" s="1">
        <v>2.0406249999999997E-2</v>
      </c>
      <c r="D382" t="s">
        <v>16</v>
      </c>
      <c r="E382" t="s">
        <v>1119</v>
      </c>
      <c r="F382" t="s">
        <v>75</v>
      </c>
      <c r="G382" t="s">
        <v>28</v>
      </c>
      <c r="H382" t="s">
        <v>35</v>
      </c>
      <c r="I382" t="s">
        <v>40</v>
      </c>
      <c r="J382">
        <v>11</v>
      </c>
      <c r="K382">
        <v>4</v>
      </c>
      <c r="L382">
        <v>0</v>
      </c>
      <c r="M382" t="s">
        <v>1120</v>
      </c>
      <c r="N382" t="s">
        <v>31</v>
      </c>
      <c r="O382">
        <v>4.4000000000000004</v>
      </c>
      <c r="P382" t="s">
        <v>32</v>
      </c>
    </row>
    <row r="383" spans="1:16" x14ac:dyDescent="0.3">
      <c r="A383" t="s">
        <v>1121</v>
      </c>
      <c r="B383" s="1">
        <v>2.0406249999999997E-2</v>
      </c>
      <c r="C383">
        <v>0</v>
      </c>
      <c r="D383" t="s">
        <v>146</v>
      </c>
      <c r="E383" t="s">
        <v>1122</v>
      </c>
      <c r="F383" t="s">
        <v>18</v>
      </c>
      <c r="G383" t="s">
        <v>45</v>
      </c>
      <c r="H383" t="s">
        <v>20</v>
      </c>
      <c r="I383" t="s">
        <v>40</v>
      </c>
      <c r="J383">
        <v>1</v>
      </c>
      <c r="K383">
        <v>0</v>
      </c>
      <c r="L383">
        <v>0</v>
      </c>
      <c r="M383" t="s">
        <v>858</v>
      </c>
      <c r="N383" t="s">
        <v>48</v>
      </c>
      <c r="O383">
        <v>0</v>
      </c>
      <c r="P383" t="s">
        <v>24</v>
      </c>
    </row>
    <row r="384" spans="1:16" x14ac:dyDescent="0.3">
      <c r="A384" t="s">
        <v>1123</v>
      </c>
      <c r="B384" s="1">
        <v>2.0406249999999997E-2</v>
      </c>
      <c r="C384" s="1">
        <v>2.0406249999999997E-2</v>
      </c>
      <c r="D384" t="s">
        <v>16</v>
      </c>
      <c r="E384" t="s">
        <v>272</v>
      </c>
      <c r="F384" t="s">
        <v>58</v>
      </c>
      <c r="G384" t="s">
        <v>53</v>
      </c>
      <c r="H384" t="s">
        <v>35</v>
      </c>
      <c r="I384" t="s">
        <v>59</v>
      </c>
      <c r="J384">
        <v>11</v>
      </c>
      <c r="K384">
        <v>1</v>
      </c>
      <c r="L384">
        <v>0</v>
      </c>
      <c r="M384" t="s">
        <v>727</v>
      </c>
      <c r="N384" t="s">
        <v>42</v>
      </c>
      <c r="O384">
        <v>2.6</v>
      </c>
      <c r="P384" t="s">
        <v>77</v>
      </c>
    </row>
    <row r="385" spans="1:16" x14ac:dyDescent="0.3">
      <c r="A385" t="s">
        <v>1124</v>
      </c>
      <c r="B385" s="1">
        <v>2.0406249999999997E-2</v>
      </c>
      <c r="C385" s="1">
        <v>2.0406249999999997E-2</v>
      </c>
      <c r="D385" t="s">
        <v>16</v>
      </c>
      <c r="E385" t="s">
        <v>1125</v>
      </c>
      <c r="F385" t="s">
        <v>121</v>
      </c>
      <c r="G385" t="s">
        <v>53</v>
      </c>
      <c r="H385" t="s">
        <v>67</v>
      </c>
      <c r="I385" t="s">
        <v>21</v>
      </c>
      <c r="J385">
        <v>9</v>
      </c>
      <c r="K385">
        <v>38</v>
      </c>
      <c r="L385">
        <v>0</v>
      </c>
      <c r="M385" t="s">
        <v>497</v>
      </c>
      <c r="N385" t="s">
        <v>23</v>
      </c>
      <c r="O385">
        <v>1.1000000000000001</v>
      </c>
      <c r="P385" t="s">
        <v>4658</v>
      </c>
    </row>
    <row r="386" spans="1:16" x14ac:dyDescent="0.3">
      <c r="A386" t="s">
        <v>1126</v>
      </c>
      <c r="B386" s="1">
        <v>2.0406249999999997E-2</v>
      </c>
      <c r="C386" s="1">
        <v>2.0406249999999997E-2</v>
      </c>
      <c r="D386" t="s">
        <v>16</v>
      </c>
      <c r="E386" t="s">
        <v>1127</v>
      </c>
      <c r="F386" t="s">
        <v>58</v>
      </c>
      <c r="G386" t="s">
        <v>19</v>
      </c>
      <c r="H386" t="s">
        <v>35</v>
      </c>
      <c r="I386" t="s">
        <v>21</v>
      </c>
      <c r="J386">
        <v>7</v>
      </c>
      <c r="K386">
        <v>21</v>
      </c>
      <c r="L386">
        <v>0</v>
      </c>
      <c r="M386" t="s">
        <v>1128</v>
      </c>
      <c r="N386" t="s">
        <v>42</v>
      </c>
      <c r="O386">
        <v>3.4</v>
      </c>
      <c r="P386" t="s">
        <v>32</v>
      </c>
    </row>
    <row r="387" spans="1:16" x14ac:dyDescent="0.3">
      <c r="A387" t="s">
        <v>1129</v>
      </c>
      <c r="B387" s="1">
        <v>2.0406249999999997E-2</v>
      </c>
      <c r="C387">
        <v>0</v>
      </c>
      <c r="D387" t="s">
        <v>146</v>
      </c>
      <c r="E387" t="s">
        <v>1130</v>
      </c>
      <c r="F387" t="s">
        <v>121</v>
      </c>
      <c r="G387" t="s">
        <v>28</v>
      </c>
      <c r="H387" t="s">
        <v>46</v>
      </c>
      <c r="I387" t="s">
        <v>59</v>
      </c>
      <c r="J387">
        <v>6</v>
      </c>
      <c r="K387">
        <v>0</v>
      </c>
      <c r="L387">
        <v>2</v>
      </c>
      <c r="M387" t="s">
        <v>137</v>
      </c>
      <c r="N387" t="s">
        <v>48</v>
      </c>
      <c r="O387">
        <v>0</v>
      </c>
      <c r="P387" t="s">
        <v>24</v>
      </c>
    </row>
    <row r="388" spans="1:16" x14ac:dyDescent="0.3">
      <c r="A388" t="s">
        <v>1131</v>
      </c>
      <c r="B388" s="1">
        <v>2.0406249999999997E-2</v>
      </c>
      <c r="C388" s="1">
        <v>2.0406249999999997E-2</v>
      </c>
      <c r="D388" t="s">
        <v>16</v>
      </c>
      <c r="E388" t="s">
        <v>1132</v>
      </c>
      <c r="F388" t="s">
        <v>143</v>
      </c>
      <c r="G388" t="s">
        <v>53</v>
      </c>
      <c r="H388" t="s">
        <v>67</v>
      </c>
      <c r="I388" t="s">
        <v>29</v>
      </c>
      <c r="J388">
        <v>5</v>
      </c>
      <c r="K388">
        <v>8</v>
      </c>
      <c r="L388">
        <v>0</v>
      </c>
      <c r="M388" t="s">
        <v>1133</v>
      </c>
      <c r="N388" t="s">
        <v>48</v>
      </c>
      <c r="O388">
        <v>3.8</v>
      </c>
      <c r="P388" t="s">
        <v>24</v>
      </c>
    </row>
    <row r="389" spans="1:16" x14ac:dyDescent="0.3">
      <c r="A389" t="s">
        <v>1134</v>
      </c>
      <c r="B389" s="1">
        <v>2.0406249999999997E-2</v>
      </c>
      <c r="C389" s="1">
        <v>2.0406249999999997E-2</v>
      </c>
      <c r="D389" t="s">
        <v>16</v>
      </c>
      <c r="E389" t="s">
        <v>1135</v>
      </c>
      <c r="F389" t="s">
        <v>83</v>
      </c>
      <c r="G389" t="s">
        <v>53</v>
      </c>
      <c r="H389" t="s">
        <v>67</v>
      </c>
      <c r="I389" t="s">
        <v>59</v>
      </c>
      <c r="J389">
        <v>4</v>
      </c>
      <c r="K389">
        <v>40</v>
      </c>
      <c r="L389">
        <v>0</v>
      </c>
      <c r="M389" t="s">
        <v>1136</v>
      </c>
      <c r="N389" t="s">
        <v>31</v>
      </c>
      <c r="O389">
        <v>1.9</v>
      </c>
      <c r="P389" t="s">
        <v>24</v>
      </c>
    </row>
    <row r="390" spans="1:16" x14ac:dyDescent="0.3">
      <c r="A390" t="s">
        <v>1137</v>
      </c>
      <c r="B390" s="1">
        <v>2.0406249999999997E-2</v>
      </c>
      <c r="C390" s="1">
        <v>2.0406249999999997E-2</v>
      </c>
      <c r="D390" t="s">
        <v>16</v>
      </c>
      <c r="E390" t="s">
        <v>1138</v>
      </c>
      <c r="F390" t="s">
        <v>27</v>
      </c>
      <c r="G390" t="s">
        <v>19</v>
      </c>
      <c r="H390" t="s">
        <v>46</v>
      </c>
      <c r="I390" t="s">
        <v>29</v>
      </c>
      <c r="J390">
        <v>5</v>
      </c>
      <c r="K390">
        <v>17</v>
      </c>
      <c r="L390">
        <v>0</v>
      </c>
      <c r="M390" t="s">
        <v>794</v>
      </c>
      <c r="N390" t="s">
        <v>42</v>
      </c>
      <c r="O390">
        <v>1.3</v>
      </c>
      <c r="P390" t="s">
        <v>32</v>
      </c>
    </row>
    <row r="391" spans="1:16" x14ac:dyDescent="0.3">
      <c r="A391" t="s">
        <v>1139</v>
      </c>
      <c r="B391" s="1">
        <v>2.0406249999999997E-2</v>
      </c>
      <c r="C391">
        <v>0</v>
      </c>
      <c r="D391" t="s">
        <v>73</v>
      </c>
      <c r="E391" t="s">
        <v>1140</v>
      </c>
      <c r="F391" t="s">
        <v>143</v>
      </c>
      <c r="G391" t="s">
        <v>63</v>
      </c>
      <c r="H391" t="s">
        <v>35</v>
      </c>
      <c r="I391" t="s">
        <v>40</v>
      </c>
      <c r="J391">
        <v>11</v>
      </c>
      <c r="K391">
        <v>0</v>
      </c>
      <c r="L391">
        <v>3</v>
      </c>
      <c r="M391" t="s">
        <v>1037</v>
      </c>
      <c r="N391" t="s">
        <v>23</v>
      </c>
      <c r="O391">
        <v>0</v>
      </c>
      <c r="P391" t="s">
        <v>77</v>
      </c>
    </row>
    <row r="392" spans="1:16" x14ac:dyDescent="0.3">
      <c r="A392" t="s">
        <v>1141</v>
      </c>
      <c r="B392" s="1">
        <v>2.0406249999999997E-2</v>
      </c>
      <c r="C392" s="1">
        <v>2.0406249999999997E-2</v>
      </c>
      <c r="D392" t="s">
        <v>16</v>
      </c>
      <c r="E392" t="s">
        <v>1142</v>
      </c>
      <c r="F392" t="s">
        <v>58</v>
      </c>
      <c r="G392" t="s">
        <v>45</v>
      </c>
      <c r="H392" t="s">
        <v>20</v>
      </c>
      <c r="I392" t="s">
        <v>54</v>
      </c>
      <c r="J392">
        <v>6</v>
      </c>
      <c r="K392">
        <v>4</v>
      </c>
      <c r="L392">
        <v>0</v>
      </c>
      <c r="M392" t="s">
        <v>285</v>
      </c>
      <c r="N392" t="s">
        <v>37</v>
      </c>
      <c r="O392">
        <v>4.9000000000000004</v>
      </c>
      <c r="P392" t="s">
        <v>4658</v>
      </c>
    </row>
    <row r="393" spans="1:16" x14ac:dyDescent="0.3">
      <c r="A393" t="s">
        <v>1143</v>
      </c>
      <c r="B393" s="1">
        <v>2.0406249999999997E-2</v>
      </c>
      <c r="C393">
        <v>0</v>
      </c>
      <c r="D393" t="s">
        <v>146</v>
      </c>
      <c r="E393" t="s">
        <v>1144</v>
      </c>
      <c r="F393" t="s">
        <v>143</v>
      </c>
      <c r="G393" t="s">
        <v>19</v>
      </c>
      <c r="H393" t="s">
        <v>46</v>
      </c>
      <c r="I393" t="s">
        <v>40</v>
      </c>
      <c r="J393">
        <v>2</v>
      </c>
      <c r="K393">
        <v>0</v>
      </c>
      <c r="L393">
        <v>2</v>
      </c>
      <c r="M393" t="s">
        <v>1145</v>
      </c>
      <c r="N393" t="s">
        <v>42</v>
      </c>
      <c r="O393">
        <v>0</v>
      </c>
      <c r="P393" t="s">
        <v>49</v>
      </c>
    </row>
    <row r="394" spans="1:16" x14ac:dyDescent="0.3">
      <c r="A394" t="s">
        <v>1146</v>
      </c>
      <c r="B394" s="1">
        <v>2.0406249999999997E-2</v>
      </c>
      <c r="C394" s="1">
        <v>2.0406249999999997E-2</v>
      </c>
      <c r="D394" t="s">
        <v>16</v>
      </c>
      <c r="E394" t="s">
        <v>1147</v>
      </c>
      <c r="F394" t="s">
        <v>83</v>
      </c>
      <c r="G394" t="s">
        <v>28</v>
      </c>
      <c r="H394" t="s">
        <v>35</v>
      </c>
      <c r="I394" t="s">
        <v>29</v>
      </c>
      <c r="J394">
        <v>7</v>
      </c>
      <c r="K394">
        <v>15</v>
      </c>
      <c r="L394">
        <v>0</v>
      </c>
      <c r="M394" t="s">
        <v>1148</v>
      </c>
      <c r="N394" t="s">
        <v>23</v>
      </c>
      <c r="O394">
        <v>4.4000000000000004</v>
      </c>
      <c r="P394" t="s">
        <v>24</v>
      </c>
    </row>
    <row r="395" spans="1:16" x14ac:dyDescent="0.3">
      <c r="A395" t="s">
        <v>1149</v>
      </c>
      <c r="B395" s="1">
        <v>2.0406249999999997E-2</v>
      </c>
      <c r="C395" s="1">
        <v>2.0406249999999997E-2</v>
      </c>
      <c r="D395" t="s">
        <v>16</v>
      </c>
      <c r="E395" t="s">
        <v>1150</v>
      </c>
      <c r="F395" t="s">
        <v>75</v>
      </c>
      <c r="G395" t="s">
        <v>19</v>
      </c>
      <c r="H395" t="s">
        <v>46</v>
      </c>
      <c r="I395" t="s">
        <v>40</v>
      </c>
      <c r="J395">
        <v>9</v>
      </c>
      <c r="K395">
        <v>41</v>
      </c>
      <c r="L395">
        <v>0</v>
      </c>
      <c r="M395" t="s">
        <v>454</v>
      </c>
      <c r="N395" t="s">
        <v>31</v>
      </c>
      <c r="O395">
        <v>4.4000000000000004</v>
      </c>
      <c r="P395" t="s">
        <v>32</v>
      </c>
    </row>
    <row r="396" spans="1:16" x14ac:dyDescent="0.3">
      <c r="A396" t="s">
        <v>1151</v>
      </c>
      <c r="B396" s="1">
        <v>2.0406249999999997E-2</v>
      </c>
      <c r="C396" s="1">
        <v>2.0406249999999997E-2</v>
      </c>
      <c r="D396" t="s">
        <v>16</v>
      </c>
      <c r="E396" t="s">
        <v>1152</v>
      </c>
      <c r="F396" t="s">
        <v>75</v>
      </c>
      <c r="G396" t="s">
        <v>19</v>
      </c>
      <c r="H396" t="s">
        <v>46</v>
      </c>
      <c r="I396" t="s">
        <v>59</v>
      </c>
      <c r="J396">
        <v>6</v>
      </c>
      <c r="K396">
        <v>30</v>
      </c>
      <c r="L396">
        <v>0</v>
      </c>
      <c r="M396" t="s">
        <v>1153</v>
      </c>
      <c r="N396" t="s">
        <v>37</v>
      </c>
      <c r="O396">
        <v>2.7</v>
      </c>
      <c r="P396" t="s">
        <v>77</v>
      </c>
    </row>
    <row r="397" spans="1:16" x14ac:dyDescent="0.3">
      <c r="A397" t="s">
        <v>1154</v>
      </c>
      <c r="B397" s="1">
        <v>2.0406249999999997E-2</v>
      </c>
      <c r="C397" s="1">
        <v>2.0406249999999997E-2</v>
      </c>
      <c r="D397" t="s">
        <v>16</v>
      </c>
      <c r="E397" t="s">
        <v>136</v>
      </c>
      <c r="F397" t="s">
        <v>143</v>
      </c>
      <c r="G397" t="s">
        <v>28</v>
      </c>
      <c r="H397" t="s">
        <v>20</v>
      </c>
      <c r="I397" t="s">
        <v>29</v>
      </c>
      <c r="J397">
        <v>1</v>
      </c>
      <c r="K397">
        <v>43</v>
      </c>
      <c r="L397">
        <v>0</v>
      </c>
      <c r="M397" t="s">
        <v>1155</v>
      </c>
      <c r="N397" t="s">
        <v>48</v>
      </c>
      <c r="O397">
        <v>4.3</v>
      </c>
      <c r="P397" t="s">
        <v>49</v>
      </c>
    </row>
    <row r="398" spans="1:16" x14ac:dyDescent="0.3">
      <c r="A398" t="s">
        <v>1156</v>
      </c>
      <c r="B398" s="1">
        <v>2.0406249999999997E-2</v>
      </c>
      <c r="C398">
        <v>0</v>
      </c>
      <c r="D398" t="s">
        <v>110</v>
      </c>
      <c r="E398" t="s">
        <v>610</v>
      </c>
      <c r="F398" t="s">
        <v>18</v>
      </c>
      <c r="G398" t="s">
        <v>45</v>
      </c>
      <c r="H398" t="s">
        <v>46</v>
      </c>
      <c r="I398" t="s">
        <v>21</v>
      </c>
      <c r="J398">
        <v>3</v>
      </c>
      <c r="K398">
        <v>0</v>
      </c>
      <c r="L398">
        <v>0</v>
      </c>
      <c r="M398" t="s">
        <v>1157</v>
      </c>
      <c r="N398" t="s">
        <v>42</v>
      </c>
      <c r="O398">
        <v>0</v>
      </c>
      <c r="P398" t="s">
        <v>77</v>
      </c>
    </row>
    <row r="399" spans="1:16" x14ac:dyDescent="0.3">
      <c r="A399" t="s">
        <v>1158</v>
      </c>
      <c r="B399" s="1">
        <v>2.0406249999999997E-2</v>
      </c>
      <c r="C399" s="1">
        <v>2.0406249999999997E-2</v>
      </c>
      <c r="D399" t="s">
        <v>16</v>
      </c>
      <c r="E399" t="s">
        <v>1159</v>
      </c>
      <c r="F399" t="s">
        <v>83</v>
      </c>
      <c r="G399" t="s">
        <v>31</v>
      </c>
      <c r="H399" t="s">
        <v>35</v>
      </c>
      <c r="I399" t="s">
        <v>40</v>
      </c>
      <c r="J399">
        <v>6</v>
      </c>
      <c r="K399">
        <v>5</v>
      </c>
      <c r="L399">
        <v>0</v>
      </c>
      <c r="M399" t="s">
        <v>1160</v>
      </c>
      <c r="N399" t="s">
        <v>31</v>
      </c>
      <c r="O399">
        <v>4.9000000000000004</v>
      </c>
      <c r="P399" t="s">
        <v>4658</v>
      </c>
    </row>
    <row r="400" spans="1:16" x14ac:dyDescent="0.3">
      <c r="A400" t="s">
        <v>1161</v>
      </c>
      <c r="B400" s="1">
        <v>2.0406249999999997E-2</v>
      </c>
      <c r="C400" s="1">
        <v>2.0406249999999997E-2</v>
      </c>
      <c r="D400" t="s">
        <v>16</v>
      </c>
      <c r="E400" t="s">
        <v>1162</v>
      </c>
      <c r="F400" t="s">
        <v>27</v>
      </c>
      <c r="G400" t="s">
        <v>28</v>
      </c>
      <c r="H400" t="s">
        <v>67</v>
      </c>
      <c r="I400" t="s">
        <v>54</v>
      </c>
      <c r="J400">
        <v>8</v>
      </c>
      <c r="K400">
        <v>7</v>
      </c>
      <c r="L400">
        <v>0</v>
      </c>
      <c r="M400" t="s">
        <v>1163</v>
      </c>
      <c r="N400" t="s">
        <v>31</v>
      </c>
      <c r="O400">
        <v>1.9</v>
      </c>
      <c r="P400" t="s">
        <v>32</v>
      </c>
    </row>
    <row r="401" spans="1:16" x14ac:dyDescent="0.3">
      <c r="A401" t="s">
        <v>1164</v>
      </c>
      <c r="B401" s="1">
        <v>2.0406249999999997E-2</v>
      </c>
      <c r="C401" s="1">
        <v>2.0406249999999997E-2</v>
      </c>
      <c r="D401" t="s">
        <v>16</v>
      </c>
      <c r="E401" t="s">
        <v>1165</v>
      </c>
      <c r="F401" t="s">
        <v>27</v>
      </c>
      <c r="G401" t="s">
        <v>28</v>
      </c>
      <c r="H401" t="s">
        <v>20</v>
      </c>
      <c r="I401" t="s">
        <v>21</v>
      </c>
      <c r="J401">
        <v>6</v>
      </c>
      <c r="K401">
        <v>27</v>
      </c>
      <c r="L401">
        <v>0</v>
      </c>
      <c r="M401" t="s">
        <v>1166</v>
      </c>
      <c r="N401" t="s">
        <v>37</v>
      </c>
      <c r="O401">
        <v>1.3</v>
      </c>
      <c r="P401" t="s">
        <v>24</v>
      </c>
    </row>
    <row r="402" spans="1:16" x14ac:dyDescent="0.3">
      <c r="A402" t="s">
        <v>1167</v>
      </c>
      <c r="B402" s="1">
        <v>2.0406249999999997E-2</v>
      </c>
      <c r="C402" s="1">
        <v>2.0406249999999997E-2</v>
      </c>
      <c r="D402" t="s">
        <v>16</v>
      </c>
      <c r="E402" t="s">
        <v>1168</v>
      </c>
      <c r="F402" t="s">
        <v>83</v>
      </c>
      <c r="G402" t="s">
        <v>53</v>
      </c>
      <c r="H402" t="s">
        <v>46</v>
      </c>
      <c r="I402" t="s">
        <v>40</v>
      </c>
      <c r="J402">
        <v>2</v>
      </c>
      <c r="K402">
        <v>9</v>
      </c>
      <c r="L402">
        <v>0</v>
      </c>
      <c r="M402" t="s">
        <v>321</v>
      </c>
      <c r="N402" t="s">
        <v>48</v>
      </c>
      <c r="O402">
        <v>1.5</v>
      </c>
      <c r="P402" t="s">
        <v>32</v>
      </c>
    </row>
    <row r="403" spans="1:16" x14ac:dyDescent="0.3">
      <c r="A403" t="s">
        <v>1169</v>
      </c>
      <c r="B403" s="1">
        <v>2.0406249999999997E-2</v>
      </c>
      <c r="C403" s="1">
        <v>2.0406249999999997E-2</v>
      </c>
      <c r="D403" t="s">
        <v>16</v>
      </c>
      <c r="E403" t="s">
        <v>1170</v>
      </c>
      <c r="F403" t="s">
        <v>18</v>
      </c>
      <c r="G403" t="s">
        <v>63</v>
      </c>
      <c r="H403" t="s">
        <v>67</v>
      </c>
      <c r="I403" t="s">
        <v>54</v>
      </c>
      <c r="J403">
        <v>7</v>
      </c>
      <c r="K403">
        <v>33</v>
      </c>
      <c r="L403">
        <v>0</v>
      </c>
      <c r="M403" t="s">
        <v>1171</v>
      </c>
      <c r="N403" t="s">
        <v>31</v>
      </c>
      <c r="O403">
        <v>3.2</v>
      </c>
      <c r="P403" t="s">
        <v>77</v>
      </c>
    </row>
    <row r="404" spans="1:16" x14ac:dyDescent="0.3">
      <c r="A404" t="s">
        <v>1172</v>
      </c>
      <c r="B404" s="1">
        <v>2.0406249999999997E-2</v>
      </c>
      <c r="C404">
        <v>0</v>
      </c>
      <c r="D404" t="s">
        <v>73</v>
      </c>
      <c r="E404" t="s">
        <v>1173</v>
      </c>
      <c r="F404" t="s">
        <v>75</v>
      </c>
      <c r="G404" t="s">
        <v>53</v>
      </c>
      <c r="H404" t="s">
        <v>20</v>
      </c>
      <c r="I404" t="s">
        <v>54</v>
      </c>
      <c r="J404">
        <v>1</v>
      </c>
      <c r="K404">
        <v>0</v>
      </c>
      <c r="L404">
        <v>2</v>
      </c>
      <c r="M404" t="s">
        <v>1174</v>
      </c>
      <c r="N404" t="s">
        <v>37</v>
      </c>
      <c r="O404">
        <v>0</v>
      </c>
      <c r="P404" t="s">
        <v>32</v>
      </c>
    </row>
    <row r="405" spans="1:16" x14ac:dyDescent="0.3">
      <c r="A405" t="s">
        <v>1175</v>
      </c>
      <c r="B405" s="1">
        <v>2.0406249999999997E-2</v>
      </c>
      <c r="C405" s="1">
        <v>2.0406249999999997E-2</v>
      </c>
      <c r="D405" t="s">
        <v>16</v>
      </c>
      <c r="E405" t="s">
        <v>1176</v>
      </c>
      <c r="F405" t="s">
        <v>18</v>
      </c>
      <c r="G405" t="s">
        <v>53</v>
      </c>
      <c r="H405" t="s">
        <v>46</v>
      </c>
      <c r="I405" t="s">
        <v>54</v>
      </c>
      <c r="J405">
        <v>6</v>
      </c>
      <c r="K405">
        <v>34</v>
      </c>
      <c r="L405">
        <v>0</v>
      </c>
      <c r="M405" t="s">
        <v>1177</v>
      </c>
      <c r="N405" t="s">
        <v>37</v>
      </c>
      <c r="O405">
        <v>1.4</v>
      </c>
      <c r="P405" t="s">
        <v>24</v>
      </c>
    </row>
    <row r="406" spans="1:16" x14ac:dyDescent="0.3">
      <c r="A406" t="s">
        <v>1178</v>
      </c>
      <c r="B406" s="1">
        <v>2.0406249999999997E-2</v>
      </c>
      <c r="C406" s="1">
        <v>2.0406249999999997E-2</v>
      </c>
      <c r="D406" t="s">
        <v>16</v>
      </c>
      <c r="E406" t="s">
        <v>1179</v>
      </c>
      <c r="F406" t="s">
        <v>83</v>
      </c>
      <c r="G406" t="s">
        <v>53</v>
      </c>
      <c r="H406" t="s">
        <v>35</v>
      </c>
      <c r="I406" t="s">
        <v>40</v>
      </c>
      <c r="J406">
        <v>4</v>
      </c>
      <c r="K406">
        <v>11</v>
      </c>
      <c r="L406">
        <v>0</v>
      </c>
      <c r="M406" t="s">
        <v>1180</v>
      </c>
      <c r="N406" t="s">
        <v>37</v>
      </c>
      <c r="O406">
        <v>1.2</v>
      </c>
      <c r="P406" t="s">
        <v>32</v>
      </c>
    </row>
    <row r="407" spans="1:16" x14ac:dyDescent="0.3">
      <c r="A407" t="s">
        <v>1181</v>
      </c>
      <c r="B407" s="1">
        <v>2.0406249999999997E-2</v>
      </c>
      <c r="C407" s="1">
        <v>2.0406249999999997E-2</v>
      </c>
      <c r="D407" t="s">
        <v>16</v>
      </c>
      <c r="E407" t="s">
        <v>1182</v>
      </c>
      <c r="F407" t="s">
        <v>121</v>
      </c>
      <c r="G407" t="s">
        <v>19</v>
      </c>
      <c r="H407" t="s">
        <v>46</v>
      </c>
      <c r="I407" t="s">
        <v>40</v>
      </c>
      <c r="J407">
        <v>2</v>
      </c>
      <c r="K407">
        <v>43</v>
      </c>
      <c r="L407">
        <v>0</v>
      </c>
      <c r="M407" t="s">
        <v>1183</v>
      </c>
      <c r="N407" t="s">
        <v>42</v>
      </c>
      <c r="O407">
        <v>3</v>
      </c>
      <c r="P407" t="s">
        <v>49</v>
      </c>
    </row>
    <row r="408" spans="1:16" x14ac:dyDescent="0.3">
      <c r="A408" t="s">
        <v>1184</v>
      </c>
      <c r="B408" s="1">
        <v>2.0406249999999997E-2</v>
      </c>
      <c r="C408" s="1">
        <v>2.0406249999999997E-2</v>
      </c>
      <c r="D408" t="s">
        <v>16</v>
      </c>
      <c r="E408" t="s">
        <v>1185</v>
      </c>
      <c r="F408" t="s">
        <v>121</v>
      </c>
      <c r="G408" t="s">
        <v>19</v>
      </c>
      <c r="H408" t="s">
        <v>67</v>
      </c>
      <c r="I408" t="s">
        <v>40</v>
      </c>
      <c r="J408">
        <v>8</v>
      </c>
      <c r="K408">
        <v>35</v>
      </c>
      <c r="L408">
        <v>0</v>
      </c>
      <c r="M408" t="s">
        <v>557</v>
      </c>
      <c r="N408" t="s">
        <v>37</v>
      </c>
      <c r="O408">
        <v>2.1</v>
      </c>
      <c r="P408" t="s">
        <v>4658</v>
      </c>
    </row>
    <row r="409" spans="1:16" x14ac:dyDescent="0.3">
      <c r="A409" t="s">
        <v>1186</v>
      </c>
      <c r="B409" s="1">
        <v>2.0406249999999997E-2</v>
      </c>
      <c r="C409" s="1">
        <v>2.0406249999999997E-2</v>
      </c>
      <c r="D409" t="s">
        <v>16</v>
      </c>
      <c r="E409" t="s">
        <v>1187</v>
      </c>
      <c r="F409" t="s">
        <v>75</v>
      </c>
      <c r="G409" t="s">
        <v>19</v>
      </c>
      <c r="H409" t="s">
        <v>20</v>
      </c>
      <c r="I409" t="s">
        <v>29</v>
      </c>
      <c r="J409">
        <v>2</v>
      </c>
      <c r="K409">
        <v>10</v>
      </c>
      <c r="L409">
        <v>0</v>
      </c>
      <c r="M409" t="s">
        <v>1188</v>
      </c>
      <c r="N409" t="s">
        <v>42</v>
      </c>
      <c r="O409">
        <v>3</v>
      </c>
      <c r="P409" t="s">
        <v>77</v>
      </c>
    </row>
    <row r="410" spans="1:16" x14ac:dyDescent="0.3">
      <c r="A410" t="s">
        <v>1189</v>
      </c>
      <c r="B410" s="1">
        <v>2.0406249999999997E-2</v>
      </c>
      <c r="C410" s="1">
        <v>2.0406249999999997E-2</v>
      </c>
      <c r="D410" t="s">
        <v>16</v>
      </c>
      <c r="E410" t="s">
        <v>1190</v>
      </c>
      <c r="F410" t="s">
        <v>58</v>
      </c>
      <c r="G410" t="s">
        <v>45</v>
      </c>
      <c r="H410" t="s">
        <v>67</v>
      </c>
      <c r="I410" t="s">
        <v>54</v>
      </c>
      <c r="J410">
        <v>4</v>
      </c>
      <c r="K410">
        <v>22</v>
      </c>
      <c r="L410">
        <v>0</v>
      </c>
      <c r="M410" t="s">
        <v>163</v>
      </c>
      <c r="N410" t="s">
        <v>48</v>
      </c>
      <c r="O410">
        <v>4.5</v>
      </c>
      <c r="P410" t="s">
        <v>49</v>
      </c>
    </row>
    <row r="411" spans="1:16" x14ac:dyDescent="0.3">
      <c r="A411" t="s">
        <v>1191</v>
      </c>
      <c r="B411" s="1">
        <v>2.0406249999999997E-2</v>
      </c>
      <c r="C411" s="1">
        <v>2.0406249999999997E-2</v>
      </c>
      <c r="D411" t="s">
        <v>16</v>
      </c>
      <c r="E411" t="s">
        <v>1192</v>
      </c>
      <c r="F411" t="s">
        <v>27</v>
      </c>
      <c r="G411" t="s">
        <v>19</v>
      </c>
      <c r="H411" t="s">
        <v>20</v>
      </c>
      <c r="I411" t="s">
        <v>29</v>
      </c>
      <c r="J411">
        <v>3</v>
      </c>
      <c r="K411">
        <v>8</v>
      </c>
      <c r="L411">
        <v>0</v>
      </c>
      <c r="M411" t="s">
        <v>661</v>
      </c>
      <c r="N411" t="s">
        <v>31</v>
      </c>
      <c r="O411">
        <v>1.8</v>
      </c>
      <c r="P411" t="s">
        <v>49</v>
      </c>
    </row>
    <row r="412" spans="1:16" x14ac:dyDescent="0.3">
      <c r="A412" t="s">
        <v>1193</v>
      </c>
      <c r="B412" s="1">
        <v>2.0406249999999997E-2</v>
      </c>
      <c r="C412" s="1">
        <v>2.0406249999999997E-2</v>
      </c>
      <c r="D412" t="s">
        <v>16</v>
      </c>
      <c r="E412" t="s">
        <v>1194</v>
      </c>
      <c r="F412" t="s">
        <v>75</v>
      </c>
      <c r="G412" t="s">
        <v>45</v>
      </c>
      <c r="H412" t="s">
        <v>20</v>
      </c>
      <c r="I412" t="s">
        <v>21</v>
      </c>
      <c r="J412">
        <v>2</v>
      </c>
      <c r="K412">
        <v>15</v>
      </c>
      <c r="L412">
        <v>0</v>
      </c>
      <c r="M412" t="s">
        <v>1195</v>
      </c>
      <c r="N412" t="s">
        <v>42</v>
      </c>
      <c r="O412">
        <v>4</v>
      </c>
      <c r="P412" t="s">
        <v>4658</v>
      </c>
    </row>
    <row r="413" spans="1:16" x14ac:dyDescent="0.3">
      <c r="A413" t="s">
        <v>1196</v>
      </c>
      <c r="B413" s="1">
        <v>2.0406249999999997E-2</v>
      </c>
      <c r="C413" s="1">
        <v>2.0406249999999997E-2</v>
      </c>
      <c r="D413" t="s">
        <v>16</v>
      </c>
      <c r="E413" t="s">
        <v>1197</v>
      </c>
      <c r="F413" t="s">
        <v>52</v>
      </c>
      <c r="G413" t="s">
        <v>31</v>
      </c>
      <c r="H413" t="s">
        <v>35</v>
      </c>
      <c r="I413" t="s">
        <v>59</v>
      </c>
      <c r="J413">
        <v>5</v>
      </c>
      <c r="K413">
        <v>6</v>
      </c>
      <c r="L413">
        <v>0</v>
      </c>
      <c r="M413" t="s">
        <v>392</v>
      </c>
      <c r="N413" t="s">
        <v>48</v>
      </c>
      <c r="O413">
        <v>2.2999999999999998</v>
      </c>
      <c r="P413" t="s">
        <v>77</v>
      </c>
    </row>
    <row r="414" spans="1:16" x14ac:dyDescent="0.3">
      <c r="A414" t="s">
        <v>1198</v>
      </c>
      <c r="B414" s="1">
        <v>2.0406249999999997E-2</v>
      </c>
      <c r="C414" s="1">
        <v>2.0406249999999997E-2</v>
      </c>
      <c r="D414" t="s">
        <v>16</v>
      </c>
      <c r="E414" t="s">
        <v>1199</v>
      </c>
      <c r="F414" t="s">
        <v>58</v>
      </c>
      <c r="G414" t="s">
        <v>19</v>
      </c>
      <c r="H414" t="s">
        <v>20</v>
      </c>
      <c r="I414" t="s">
        <v>21</v>
      </c>
      <c r="J414">
        <v>3</v>
      </c>
      <c r="K414">
        <v>45</v>
      </c>
      <c r="L414">
        <v>0</v>
      </c>
      <c r="M414" t="s">
        <v>1200</v>
      </c>
      <c r="N414" t="s">
        <v>48</v>
      </c>
      <c r="O414">
        <v>1.7</v>
      </c>
      <c r="P414" t="s">
        <v>4658</v>
      </c>
    </row>
    <row r="415" spans="1:16" x14ac:dyDescent="0.3">
      <c r="A415" t="s">
        <v>1201</v>
      </c>
      <c r="B415" s="1">
        <v>2.0406249999999997E-2</v>
      </c>
      <c r="C415" s="1">
        <v>2.0406249999999997E-2</v>
      </c>
      <c r="D415" t="s">
        <v>16</v>
      </c>
      <c r="E415" t="s">
        <v>1202</v>
      </c>
      <c r="F415" t="s">
        <v>75</v>
      </c>
      <c r="G415" t="s">
        <v>31</v>
      </c>
      <c r="H415" t="s">
        <v>67</v>
      </c>
      <c r="I415" t="s">
        <v>40</v>
      </c>
      <c r="J415">
        <v>7</v>
      </c>
      <c r="K415">
        <v>10</v>
      </c>
      <c r="L415">
        <v>0</v>
      </c>
      <c r="M415" t="s">
        <v>981</v>
      </c>
      <c r="N415" t="s">
        <v>42</v>
      </c>
      <c r="O415">
        <v>1.8</v>
      </c>
      <c r="P415" t="s">
        <v>77</v>
      </c>
    </row>
    <row r="416" spans="1:16" x14ac:dyDescent="0.3">
      <c r="A416" t="s">
        <v>1203</v>
      </c>
      <c r="B416" s="1">
        <v>2.0406249999999997E-2</v>
      </c>
      <c r="C416" s="1">
        <v>2.0406249999999997E-2</v>
      </c>
      <c r="D416" t="s">
        <v>16</v>
      </c>
      <c r="E416" t="s">
        <v>1204</v>
      </c>
      <c r="F416" t="s">
        <v>75</v>
      </c>
      <c r="G416" t="s">
        <v>53</v>
      </c>
      <c r="H416" t="s">
        <v>20</v>
      </c>
      <c r="I416" t="s">
        <v>40</v>
      </c>
      <c r="J416">
        <v>6</v>
      </c>
      <c r="K416">
        <v>6</v>
      </c>
      <c r="L416">
        <v>0</v>
      </c>
      <c r="M416" t="s">
        <v>1205</v>
      </c>
      <c r="N416" t="s">
        <v>37</v>
      </c>
      <c r="O416">
        <v>4.5999999999999996</v>
      </c>
      <c r="P416" t="s">
        <v>77</v>
      </c>
    </row>
    <row r="417" spans="1:16" x14ac:dyDescent="0.3">
      <c r="A417" t="s">
        <v>1206</v>
      </c>
      <c r="B417" s="1">
        <v>2.0406249999999997E-2</v>
      </c>
      <c r="C417" s="1">
        <v>2.0406249999999997E-2</v>
      </c>
      <c r="D417" t="s">
        <v>16</v>
      </c>
      <c r="E417" t="s">
        <v>1207</v>
      </c>
      <c r="F417" t="s">
        <v>27</v>
      </c>
      <c r="G417" t="s">
        <v>19</v>
      </c>
      <c r="H417" t="s">
        <v>67</v>
      </c>
      <c r="I417" t="s">
        <v>59</v>
      </c>
      <c r="J417">
        <v>11</v>
      </c>
      <c r="K417">
        <v>26</v>
      </c>
      <c r="L417">
        <v>0</v>
      </c>
      <c r="M417" t="s">
        <v>563</v>
      </c>
      <c r="N417" t="s">
        <v>31</v>
      </c>
      <c r="O417">
        <v>1.2</v>
      </c>
      <c r="P417" t="s">
        <v>49</v>
      </c>
    </row>
    <row r="418" spans="1:16" x14ac:dyDescent="0.3">
      <c r="A418" t="s">
        <v>1208</v>
      </c>
      <c r="B418" s="1">
        <v>2.0406249999999997E-2</v>
      </c>
      <c r="C418" s="1">
        <v>2.0406249999999997E-2</v>
      </c>
      <c r="D418" t="s">
        <v>16</v>
      </c>
      <c r="E418" t="s">
        <v>1209</v>
      </c>
      <c r="F418" t="s">
        <v>121</v>
      </c>
      <c r="G418" t="s">
        <v>19</v>
      </c>
      <c r="H418" t="s">
        <v>20</v>
      </c>
      <c r="I418" t="s">
        <v>40</v>
      </c>
      <c r="J418">
        <v>11</v>
      </c>
      <c r="K418">
        <v>45</v>
      </c>
      <c r="L418">
        <v>0</v>
      </c>
      <c r="M418" t="s">
        <v>1210</v>
      </c>
      <c r="N418" t="s">
        <v>31</v>
      </c>
      <c r="O418">
        <v>2.2999999999999998</v>
      </c>
      <c r="P418" t="s">
        <v>49</v>
      </c>
    </row>
    <row r="419" spans="1:16" x14ac:dyDescent="0.3">
      <c r="A419" t="s">
        <v>1211</v>
      </c>
      <c r="B419" s="1">
        <v>2.0406249999999997E-2</v>
      </c>
      <c r="C419" s="1">
        <v>2.0406249999999997E-2</v>
      </c>
      <c r="D419" t="s">
        <v>16</v>
      </c>
      <c r="E419" t="s">
        <v>1212</v>
      </c>
      <c r="F419" t="s">
        <v>121</v>
      </c>
      <c r="G419" t="s">
        <v>45</v>
      </c>
      <c r="H419" t="s">
        <v>67</v>
      </c>
      <c r="I419" t="s">
        <v>59</v>
      </c>
      <c r="J419">
        <v>3</v>
      </c>
      <c r="K419">
        <v>4</v>
      </c>
      <c r="L419">
        <v>0</v>
      </c>
      <c r="M419" t="s">
        <v>1213</v>
      </c>
      <c r="N419" t="s">
        <v>31</v>
      </c>
      <c r="O419">
        <v>3.9</v>
      </c>
      <c r="P419" t="s">
        <v>24</v>
      </c>
    </row>
    <row r="420" spans="1:16" x14ac:dyDescent="0.3">
      <c r="A420" t="s">
        <v>1214</v>
      </c>
      <c r="B420" s="1">
        <v>2.0406249999999997E-2</v>
      </c>
      <c r="C420" s="1">
        <v>2.0406249999999997E-2</v>
      </c>
      <c r="D420" t="s">
        <v>16</v>
      </c>
      <c r="E420" t="s">
        <v>1215</v>
      </c>
      <c r="F420" t="s">
        <v>58</v>
      </c>
      <c r="G420" t="s">
        <v>53</v>
      </c>
      <c r="H420" t="s">
        <v>67</v>
      </c>
      <c r="I420" t="s">
        <v>29</v>
      </c>
      <c r="J420">
        <v>10</v>
      </c>
      <c r="K420">
        <v>38</v>
      </c>
      <c r="L420">
        <v>0</v>
      </c>
      <c r="M420" t="s">
        <v>1216</v>
      </c>
      <c r="N420" t="s">
        <v>31</v>
      </c>
      <c r="O420">
        <v>2.5</v>
      </c>
      <c r="P420" t="s">
        <v>32</v>
      </c>
    </row>
    <row r="421" spans="1:16" x14ac:dyDescent="0.3">
      <c r="A421" t="s">
        <v>1217</v>
      </c>
      <c r="B421" s="1">
        <v>2.0406249999999997E-2</v>
      </c>
      <c r="C421" s="1">
        <v>2.0406249999999997E-2</v>
      </c>
      <c r="D421" t="s">
        <v>16</v>
      </c>
      <c r="E421" t="s">
        <v>1218</v>
      </c>
      <c r="F421" t="s">
        <v>52</v>
      </c>
      <c r="G421" t="s">
        <v>45</v>
      </c>
      <c r="H421" t="s">
        <v>67</v>
      </c>
      <c r="I421" t="s">
        <v>21</v>
      </c>
      <c r="J421">
        <v>4</v>
      </c>
      <c r="K421">
        <v>47</v>
      </c>
      <c r="L421">
        <v>0</v>
      </c>
      <c r="M421" t="s">
        <v>279</v>
      </c>
      <c r="N421" t="s">
        <v>42</v>
      </c>
      <c r="O421">
        <v>2</v>
      </c>
      <c r="P421" t="s">
        <v>24</v>
      </c>
    </row>
    <row r="422" spans="1:16" x14ac:dyDescent="0.3">
      <c r="A422" t="s">
        <v>1219</v>
      </c>
      <c r="B422" s="1">
        <v>2.0406249999999997E-2</v>
      </c>
      <c r="C422" s="1">
        <v>2.0406249999999997E-2</v>
      </c>
      <c r="D422" t="s">
        <v>16</v>
      </c>
      <c r="E422" t="s">
        <v>1220</v>
      </c>
      <c r="F422" t="s">
        <v>83</v>
      </c>
      <c r="G422" t="s">
        <v>53</v>
      </c>
      <c r="H422" t="s">
        <v>46</v>
      </c>
      <c r="I422" t="s">
        <v>21</v>
      </c>
      <c r="J422">
        <v>8</v>
      </c>
      <c r="K422">
        <v>37</v>
      </c>
      <c r="L422">
        <v>0</v>
      </c>
      <c r="M422" t="s">
        <v>981</v>
      </c>
      <c r="N422" t="s">
        <v>37</v>
      </c>
      <c r="O422">
        <v>3.9</v>
      </c>
      <c r="P422" t="s">
        <v>32</v>
      </c>
    </row>
    <row r="423" spans="1:16" x14ac:dyDescent="0.3">
      <c r="A423" t="s">
        <v>1221</v>
      </c>
      <c r="B423" s="1">
        <v>2.0406249999999997E-2</v>
      </c>
      <c r="C423" s="1">
        <v>2.0406249999999997E-2</v>
      </c>
      <c r="D423" t="s">
        <v>16</v>
      </c>
      <c r="E423" t="s">
        <v>1222</v>
      </c>
      <c r="F423" t="s">
        <v>18</v>
      </c>
      <c r="G423" t="s">
        <v>28</v>
      </c>
      <c r="H423" t="s">
        <v>46</v>
      </c>
      <c r="I423" t="s">
        <v>40</v>
      </c>
      <c r="J423">
        <v>6</v>
      </c>
      <c r="K423">
        <v>3</v>
      </c>
      <c r="L423">
        <v>0</v>
      </c>
      <c r="M423" t="s">
        <v>1223</v>
      </c>
      <c r="N423" t="s">
        <v>42</v>
      </c>
      <c r="O423">
        <v>3.4</v>
      </c>
      <c r="P423" t="s">
        <v>4658</v>
      </c>
    </row>
    <row r="424" spans="1:16" x14ac:dyDescent="0.3">
      <c r="A424" t="s">
        <v>1224</v>
      </c>
      <c r="B424" s="1">
        <v>2.0406249999999997E-2</v>
      </c>
      <c r="C424" s="1">
        <v>2.0406249999999997E-2</v>
      </c>
      <c r="D424" t="s">
        <v>16</v>
      </c>
      <c r="E424" t="s">
        <v>1225</v>
      </c>
      <c r="F424" t="s">
        <v>58</v>
      </c>
      <c r="G424" t="s">
        <v>31</v>
      </c>
      <c r="H424" t="s">
        <v>20</v>
      </c>
      <c r="I424" t="s">
        <v>29</v>
      </c>
      <c r="J424">
        <v>10</v>
      </c>
      <c r="K424">
        <v>35</v>
      </c>
      <c r="L424">
        <v>0</v>
      </c>
      <c r="M424" t="s">
        <v>800</v>
      </c>
      <c r="N424" t="s">
        <v>23</v>
      </c>
      <c r="O424">
        <v>2.1</v>
      </c>
      <c r="P424" t="s">
        <v>4658</v>
      </c>
    </row>
    <row r="425" spans="1:16" x14ac:dyDescent="0.3">
      <c r="A425" t="s">
        <v>1226</v>
      </c>
      <c r="B425" s="1">
        <v>2.0406249999999997E-2</v>
      </c>
      <c r="C425" s="1">
        <v>2.0406249999999997E-2</v>
      </c>
      <c r="D425" t="s">
        <v>16</v>
      </c>
      <c r="E425" t="s">
        <v>1227</v>
      </c>
      <c r="F425" t="s">
        <v>27</v>
      </c>
      <c r="G425" t="s">
        <v>31</v>
      </c>
      <c r="H425" t="s">
        <v>35</v>
      </c>
      <c r="I425" t="s">
        <v>59</v>
      </c>
      <c r="J425">
        <v>12</v>
      </c>
      <c r="K425">
        <v>39</v>
      </c>
      <c r="L425">
        <v>0</v>
      </c>
      <c r="M425" t="s">
        <v>1228</v>
      </c>
      <c r="N425" t="s">
        <v>48</v>
      </c>
      <c r="O425">
        <v>2.4</v>
      </c>
      <c r="P425" t="s">
        <v>77</v>
      </c>
    </row>
    <row r="426" spans="1:16" x14ac:dyDescent="0.3">
      <c r="A426" t="s">
        <v>1229</v>
      </c>
      <c r="B426" s="1">
        <v>2.0406249999999997E-2</v>
      </c>
      <c r="C426">
        <v>0</v>
      </c>
      <c r="D426" t="s">
        <v>110</v>
      </c>
      <c r="E426" t="s">
        <v>1230</v>
      </c>
      <c r="F426" t="s">
        <v>27</v>
      </c>
      <c r="G426" t="s">
        <v>45</v>
      </c>
      <c r="H426" t="s">
        <v>67</v>
      </c>
      <c r="I426" t="s">
        <v>21</v>
      </c>
      <c r="J426">
        <v>2</v>
      </c>
      <c r="K426">
        <v>0</v>
      </c>
      <c r="L426">
        <v>0</v>
      </c>
      <c r="M426" t="s">
        <v>1231</v>
      </c>
      <c r="N426" t="s">
        <v>31</v>
      </c>
      <c r="O426">
        <v>0</v>
      </c>
      <c r="P426" t="s">
        <v>24</v>
      </c>
    </row>
    <row r="427" spans="1:16" x14ac:dyDescent="0.3">
      <c r="A427" t="s">
        <v>1232</v>
      </c>
      <c r="B427" s="1">
        <v>2.0406249999999997E-2</v>
      </c>
      <c r="C427" s="1">
        <v>2.0406249999999997E-2</v>
      </c>
      <c r="D427" t="s">
        <v>16</v>
      </c>
      <c r="E427" t="s">
        <v>1233</v>
      </c>
      <c r="F427" t="s">
        <v>143</v>
      </c>
      <c r="G427" t="s">
        <v>63</v>
      </c>
      <c r="H427" t="s">
        <v>46</v>
      </c>
      <c r="I427" t="s">
        <v>40</v>
      </c>
      <c r="J427">
        <v>3</v>
      </c>
      <c r="K427">
        <v>30</v>
      </c>
      <c r="L427">
        <v>0</v>
      </c>
      <c r="M427" t="s">
        <v>1213</v>
      </c>
      <c r="N427" t="s">
        <v>37</v>
      </c>
      <c r="O427">
        <v>4.9000000000000004</v>
      </c>
      <c r="P427" t="s">
        <v>77</v>
      </c>
    </row>
    <row r="428" spans="1:16" x14ac:dyDescent="0.3">
      <c r="A428" t="s">
        <v>1234</v>
      </c>
      <c r="B428" s="1">
        <v>2.0406249999999997E-2</v>
      </c>
      <c r="C428" s="1">
        <v>2.0406249999999997E-2</v>
      </c>
      <c r="D428" t="s">
        <v>16</v>
      </c>
      <c r="E428" t="s">
        <v>1235</v>
      </c>
      <c r="F428" t="s">
        <v>58</v>
      </c>
      <c r="G428" t="s">
        <v>45</v>
      </c>
      <c r="H428" t="s">
        <v>35</v>
      </c>
      <c r="I428" t="s">
        <v>59</v>
      </c>
      <c r="J428">
        <v>7</v>
      </c>
      <c r="K428">
        <v>17</v>
      </c>
      <c r="L428">
        <v>0</v>
      </c>
      <c r="M428" t="s">
        <v>1236</v>
      </c>
      <c r="N428" t="s">
        <v>37</v>
      </c>
      <c r="O428">
        <v>1</v>
      </c>
      <c r="P428" t="s">
        <v>77</v>
      </c>
    </row>
    <row r="429" spans="1:16" x14ac:dyDescent="0.3">
      <c r="A429" t="s">
        <v>1237</v>
      </c>
      <c r="B429" s="1">
        <v>2.0406249999999997E-2</v>
      </c>
      <c r="C429" s="1">
        <v>2.0406249999999997E-2</v>
      </c>
      <c r="D429" t="s">
        <v>16</v>
      </c>
      <c r="E429" t="s">
        <v>1238</v>
      </c>
      <c r="F429" t="s">
        <v>143</v>
      </c>
      <c r="G429" t="s">
        <v>53</v>
      </c>
      <c r="H429" t="s">
        <v>67</v>
      </c>
      <c r="I429" t="s">
        <v>29</v>
      </c>
      <c r="J429">
        <v>10</v>
      </c>
      <c r="K429">
        <v>42</v>
      </c>
      <c r="L429">
        <v>0</v>
      </c>
      <c r="M429" t="s">
        <v>1239</v>
      </c>
      <c r="N429" t="s">
        <v>23</v>
      </c>
      <c r="O429">
        <v>4.2</v>
      </c>
      <c r="P429" t="s">
        <v>49</v>
      </c>
    </row>
    <row r="430" spans="1:16" x14ac:dyDescent="0.3">
      <c r="A430" t="s">
        <v>1240</v>
      </c>
      <c r="B430" s="1">
        <v>2.0406249999999997E-2</v>
      </c>
      <c r="C430" s="1">
        <v>2.0406249999999997E-2</v>
      </c>
      <c r="D430" t="s">
        <v>16</v>
      </c>
      <c r="E430" t="s">
        <v>1241</v>
      </c>
      <c r="F430" t="s">
        <v>121</v>
      </c>
      <c r="G430" t="s">
        <v>31</v>
      </c>
      <c r="H430" t="s">
        <v>35</v>
      </c>
      <c r="I430" t="s">
        <v>21</v>
      </c>
      <c r="J430">
        <v>11</v>
      </c>
      <c r="K430">
        <v>37</v>
      </c>
      <c r="L430">
        <v>0</v>
      </c>
      <c r="M430" t="s">
        <v>1242</v>
      </c>
      <c r="N430" t="s">
        <v>31</v>
      </c>
      <c r="O430">
        <v>2</v>
      </c>
      <c r="P430" t="s">
        <v>32</v>
      </c>
    </row>
    <row r="431" spans="1:16" x14ac:dyDescent="0.3">
      <c r="A431" t="s">
        <v>1243</v>
      </c>
      <c r="B431" s="1">
        <v>2.0406249999999997E-2</v>
      </c>
      <c r="C431" s="1">
        <v>2.0406249999999997E-2</v>
      </c>
      <c r="D431" t="s">
        <v>16</v>
      </c>
      <c r="E431" t="s">
        <v>1244</v>
      </c>
      <c r="F431" t="s">
        <v>75</v>
      </c>
      <c r="G431" t="s">
        <v>53</v>
      </c>
      <c r="H431" t="s">
        <v>20</v>
      </c>
      <c r="I431" t="s">
        <v>54</v>
      </c>
      <c r="J431">
        <v>6</v>
      </c>
      <c r="K431">
        <v>13</v>
      </c>
      <c r="L431">
        <v>0</v>
      </c>
      <c r="M431" t="s">
        <v>1245</v>
      </c>
      <c r="N431" t="s">
        <v>48</v>
      </c>
      <c r="O431">
        <v>3.8</v>
      </c>
      <c r="P431" t="s">
        <v>4658</v>
      </c>
    </row>
    <row r="432" spans="1:16" x14ac:dyDescent="0.3">
      <c r="A432" t="s">
        <v>1246</v>
      </c>
      <c r="B432" s="1">
        <v>2.0406249999999997E-2</v>
      </c>
      <c r="C432" s="1">
        <v>2.0406249999999997E-2</v>
      </c>
      <c r="D432" t="s">
        <v>16</v>
      </c>
      <c r="E432" t="s">
        <v>1247</v>
      </c>
      <c r="F432" t="s">
        <v>52</v>
      </c>
      <c r="G432" t="s">
        <v>28</v>
      </c>
      <c r="H432" t="s">
        <v>67</v>
      </c>
      <c r="I432" t="s">
        <v>59</v>
      </c>
      <c r="J432">
        <v>4</v>
      </c>
      <c r="K432">
        <v>30</v>
      </c>
      <c r="L432">
        <v>0</v>
      </c>
      <c r="M432" t="s">
        <v>1248</v>
      </c>
      <c r="N432" t="s">
        <v>23</v>
      </c>
      <c r="O432">
        <v>1.2</v>
      </c>
      <c r="P432" t="s">
        <v>49</v>
      </c>
    </row>
    <row r="433" spans="1:16" x14ac:dyDescent="0.3">
      <c r="A433" t="s">
        <v>1249</v>
      </c>
      <c r="B433" s="1">
        <v>2.0406249999999997E-2</v>
      </c>
      <c r="C433" s="1">
        <v>2.0406249999999997E-2</v>
      </c>
      <c r="D433" t="s">
        <v>16</v>
      </c>
      <c r="E433" t="s">
        <v>1250</v>
      </c>
      <c r="F433" t="s">
        <v>52</v>
      </c>
      <c r="G433" t="s">
        <v>53</v>
      </c>
      <c r="H433" t="s">
        <v>46</v>
      </c>
      <c r="I433" t="s">
        <v>40</v>
      </c>
      <c r="J433">
        <v>2</v>
      </c>
      <c r="K433">
        <v>6</v>
      </c>
      <c r="L433">
        <v>0</v>
      </c>
      <c r="M433" t="s">
        <v>654</v>
      </c>
      <c r="N433" t="s">
        <v>31</v>
      </c>
      <c r="O433">
        <v>2.8</v>
      </c>
      <c r="P433" t="s">
        <v>49</v>
      </c>
    </row>
    <row r="434" spans="1:16" x14ac:dyDescent="0.3">
      <c r="A434" t="s">
        <v>1251</v>
      </c>
      <c r="B434" s="1">
        <v>2.0406249999999997E-2</v>
      </c>
      <c r="C434" s="1">
        <v>2.0406249999999997E-2</v>
      </c>
      <c r="D434" t="s">
        <v>16</v>
      </c>
      <c r="E434" t="s">
        <v>1212</v>
      </c>
      <c r="F434" t="s">
        <v>121</v>
      </c>
      <c r="G434" t="s">
        <v>31</v>
      </c>
      <c r="H434" t="s">
        <v>46</v>
      </c>
      <c r="I434" t="s">
        <v>21</v>
      </c>
      <c r="J434">
        <v>6</v>
      </c>
      <c r="K434">
        <v>40</v>
      </c>
      <c r="L434">
        <v>0</v>
      </c>
      <c r="M434" t="s">
        <v>1252</v>
      </c>
      <c r="N434" t="s">
        <v>37</v>
      </c>
      <c r="O434">
        <v>1.7</v>
      </c>
      <c r="P434" t="s">
        <v>32</v>
      </c>
    </row>
    <row r="435" spans="1:16" x14ac:dyDescent="0.3">
      <c r="A435" t="s">
        <v>1253</v>
      </c>
      <c r="B435" s="1">
        <v>2.0406249999999997E-2</v>
      </c>
      <c r="C435">
        <v>0</v>
      </c>
      <c r="D435" t="s">
        <v>73</v>
      </c>
      <c r="E435" t="s">
        <v>787</v>
      </c>
      <c r="F435" t="s">
        <v>121</v>
      </c>
      <c r="G435" t="s">
        <v>63</v>
      </c>
      <c r="H435" t="s">
        <v>20</v>
      </c>
      <c r="I435" t="s">
        <v>59</v>
      </c>
      <c r="J435">
        <v>4</v>
      </c>
      <c r="K435">
        <v>0</v>
      </c>
      <c r="L435">
        <v>3</v>
      </c>
      <c r="M435" t="s">
        <v>1254</v>
      </c>
      <c r="N435" t="s">
        <v>31</v>
      </c>
      <c r="O435">
        <v>0</v>
      </c>
      <c r="P435" t="s">
        <v>77</v>
      </c>
    </row>
    <row r="436" spans="1:16" x14ac:dyDescent="0.3">
      <c r="A436" t="s">
        <v>1255</v>
      </c>
      <c r="B436" s="1">
        <v>2.0406249999999997E-2</v>
      </c>
      <c r="C436" s="1">
        <v>2.0406249999999997E-2</v>
      </c>
      <c r="D436" t="s">
        <v>16</v>
      </c>
      <c r="E436" t="s">
        <v>1256</v>
      </c>
      <c r="F436" t="s">
        <v>143</v>
      </c>
      <c r="G436" t="s">
        <v>28</v>
      </c>
      <c r="H436" t="s">
        <v>35</v>
      </c>
      <c r="I436" t="s">
        <v>21</v>
      </c>
      <c r="J436">
        <v>3</v>
      </c>
      <c r="K436">
        <v>8</v>
      </c>
      <c r="L436">
        <v>0</v>
      </c>
      <c r="M436" t="s">
        <v>1257</v>
      </c>
      <c r="N436" t="s">
        <v>31</v>
      </c>
      <c r="O436">
        <v>1.5</v>
      </c>
      <c r="P436" t="s">
        <v>32</v>
      </c>
    </row>
    <row r="437" spans="1:16" x14ac:dyDescent="0.3">
      <c r="A437" t="s">
        <v>1258</v>
      </c>
      <c r="B437" s="1">
        <v>2.0406249999999997E-2</v>
      </c>
      <c r="C437" s="1">
        <v>2.0406249999999997E-2</v>
      </c>
      <c r="D437" t="s">
        <v>16</v>
      </c>
      <c r="E437" t="s">
        <v>1259</v>
      </c>
      <c r="F437" t="s">
        <v>18</v>
      </c>
      <c r="G437" t="s">
        <v>28</v>
      </c>
      <c r="H437" t="s">
        <v>67</v>
      </c>
      <c r="I437" t="s">
        <v>54</v>
      </c>
      <c r="J437">
        <v>5</v>
      </c>
      <c r="K437">
        <v>23</v>
      </c>
      <c r="L437">
        <v>0</v>
      </c>
      <c r="M437" t="s">
        <v>919</v>
      </c>
      <c r="N437" t="s">
        <v>31</v>
      </c>
      <c r="O437">
        <v>1.5</v>
      </c>
      <c r="P437" t="s">
        <v>4658</v>
      </c>
    </row>
    <row r="438" spans="1:16" x14ac:dyDescent="0.3">
      <c r="A438" t="s">
        <v>1260</v>
      </c>
      <c r="B438" s="1">
        <v>2.0406249999999997E-2</v>
      </c>
      <c r="C438">
        <v>0</v>
      </c>
      <c r="D438" t="s">
        <v>110</v>
      </c>
      <c r="E438" t="s">
        <v>1261</v>
      </c>
      <c r="F438" t="s">
        <v>58</v>
      </c>
      <c r="G438" t="s">
        <v>31</v>
      </c>
      <c r="H438" t="s">
        <v>20</v>
      </c>
      <c r="I438" t="s">
        <v>40</v>
      </c>
      <c r="J438">
        <v>12</v>
      </c>
      <c r="K438">
        <v>0</v>
      </c>
      <c r="L438">
        <v>0</v>
      </c>
      <c r="M438" t="s">
        <v>1262</v>
      </c>
      <c r="N438" t="s">
        <v>23</v>
      </c>
      <c r="O438">
        <v>0</v>
      </c>
      <c r="P438" t="s">
        <v>49</v>
      </c>
    </row>
    <row r="439" spans="1:16" x14ac:dyDescent="0.3">
      <c r="A439" t="s">
        <v>1263</v>
      </c>
      <c r="B439" s="1">
        <v>2.0406249999999997E-2</v>
      </c>
      <c r="C439" s="1">
        <v>2.0406249999999997E-2</v>
      </c>
      <c r="D439" t="s">
        <v>16</v>
      </c>
      <c r="E439" t="s">
        <v>1264</v>
      </c>
      <c r="F439" t="s">
        <v>121</v>
      </c>
      <c r="G439" t="s">
        <v>19</v>
      </c>
      <c r="H439" t="s">
        <v>20</v>
      </c>
      <c r="I439" t="s">
        <v>59</v>
      </c>
      <c r="J439">
        <v>7</v>
      </c>
      <c r="K439">
        <v>41</v>
      </c>
      <c r="L439">
        <v>0</v>
      </c>
      <c r="M439" t="s">
        <v>1265</v>
      </c>
      <c r="N439" t="s">
        <v>31</v>
      </c>
      <c r="O439">
        <v>3.5</v>
      </c>
      <c r="P439" t="s">
        <v>32</v>
      </c>
    </row>
    <row r="440" spans="1:16" x14ac:dyDescent="0.3">
      <c r="A440" t="s">
        <v>1266</v>
      </c>
      <c r="B440" s="1">
        <v>2.0406249999999997E-2</v>
      </c>
      <c r="C440" s="1">
        <v>2.0406249999999997E-2</v>
      </c>
      <c r="D440" t="s">
        <v>16</v>
      </c>
      <c r="E440" t="s">
        <v>1267</v>
      </c>
      <c r="F440" t="s">
        <v>143</v>
      </c>
      <c r="G440" t="s">
        <v>31</v>
      </c>
      <c r="H440" t="s">
        <v>20</v>
      </c>
      <c r="I440" t="s">
        <v>21</v>
      </c>
      <c r="J440">
        <v>4</v>
      </c>
      <c r="K440">
        <v>12</v>
      </c>
      <c r="L440">
        <v>0</v>
      </c>
      <c r="M440" t="s">
        <v>1268</v>
      </c>
      <c r="N440" t="s">
        <v>48</v>
      </c>
      <c r="O440">
        <v>3.4</v>
      </c>
      <c r="P440" t="s">
        <v>24</v>
      </c>
    </row>
    <row r="441" spans="1:16" x14ac:dyDescent="0.3">
      <c r="A441" t="s">
        <v>1269</v>
      </c>
      <c r="B441" s="1">
        <v>2.0406249999999997E-2</v>
      </c>
      <c r="C441" s="1">
        <v>2.0406249999999997E-2</v>
      </c>
      <c r="D441" t="s">
        <v>16</v>
      </c>
      <c r="E441" t="s">
        <v>1270</v>
      </c>
      <c r="F441" t="s">
        <v>58</v>
      </c>
      <c r="G441" t="s">
        <v>63</v>
      </c>
      <c r="H441" t="s">
        <v>46</v>
      </c>
      <c r="I441" t="s">
        <v>59</v>
      </c>
      <c r="J441">
        <v>10</v>
      </c>
      <c r="K441">
        <v>32</v>
      </c>
      <c r="L441">
        <v>0</v>
      </c>
      <c r="M441" t="s">
        <v>128</v>
      </c>
      <c r="N441" t="s">
        <v>31</v>
      </c>
      <c r="O441">
        <v>1.3</v>
      </c>
      <c r="P441" t="s">
        <v>4658</v>
      </c>
    </row>
    <row r="442" spans="1:16" x14ac:dyDescent="0.3">
      <c r="A442" t="s">
        <v>1271</v>
      </c>
      <c r="B442" s="1">
        <v>2.0406249999999997E-2</v>
      </c>
      <c r="C442" s="1">
        <v>2.0406249999999997E-2</v>
      </c>
      <c r="D442" t="s">
        <v>16</v>
      </c>
      <c r="E442" t="s">
        <v>1272</v>
      </c>
      <c r="F442" t="s">
        <v>18</v>
      </c>
      <c r="G442" t="s">
        <v>19</v>
      </c>
      <c r="H442" t="s">
        <v>46</v>
      </c>
      <c r="I442" t="s">
        <v>40</v>
      </c>
      <c r="J442">
        <v>9</v>
      </c>
      <c r="K442">
        <v>14</v>
      </c>
      <c r="L442">
        <v>0</v>
      </c>
      <c r="M442" t="s">
        <v>869</v>
      </c>
      <c r="N442" t="s">
        <v>48</v>
      </c>
      <c r="O442">
        <v>2.5</v>
      </c>
      <c r="P442" t="s">
        <v>77</v>
      </c>
    </row>
    <row r="443" spans="1:16" x14ac:dyDescent="0.3">
      <c r="A443" t="s">
        <v>1273</v>
      </c>
      <c r="B443" s="1">
        <v>2.0406249999999997E-2</v>
      </c>
      <c r="C443" s="1">
        <v>2.0406249999999997E-2</v>
      </c>
      <c r="D443" t="s">
        <v>16</v>
      </c>
      <c r="E443" t="s">
        <v>1274</v>
      </c>
      <c r="F443" t="s">
        <v>121</v>
      </c>
      <c r="G443" t="s">
        <v>45</v>
      </c>
      <c r="H443" t="s">
        <v>46</v>
      </c>
      <c r="I443" t="s">
        <v>29</v>
      </c>
      <c r="J443">
        <v>11</v>
      </c>
      <c r="K443">
        <v>24</v>
      </c>
      <c r="L443">
        <v>0</v>
      </c>
      <c r="M443" t="s">
        <v>1275</v>
      </c>
      <c r="N443" t="s">
        <v>42</v>
      </c>
      <c r="O443">
        <v>2</v>
      </c>
      <c r="P443" t="s">
        <v>4658</v>
      </c>
    </row>
    <row r="444" spans="1:16" x14ac:dyDescent="0.3">
      <c r="A444" t="s">
        <v>1276</v>
      </c>
      <c r="B444" s="1">
        <v>2.0406249999999997E-2</v>
      </c>
      <c r="C444" s="1">
        <v>2.0406249999999997E-2</v>
      </c>
      <c r="D444" t="s">
        <v>16</v>
      </c>
      <c r="E444" t="s">
        <v>1277</v>
      </c>
      <c r="F444" t="s">
        <v>83</v>
      </c>
      <c r="G444" t="s">
        <v>19</v>
      </c>
      <c r="H444" t="s">
        <v>67</v>
      </c>
      <c r="I444" t="s">
        <v>21</v>
      </c>
      <c r="J444">
        <v>1</v>
      </c>
      <c r="K444">
        <v>39</v>
      </c>
      <c r="L444">
        <v>0</v>
      </c>
      <c r="M444" t="s">
        <v>1278</v>
      </c>
      <c r="N444" t="s">
        <v>42</v>
      </c>
      <c r="O444">
        <v>3.6</v>
      </c>
      <c r="P444" t="s">
        <v>49</v>
      </c>
    </row>
    <row r="445" spans="1:16" x14ac:dyDescent="0.3">
      <c r="A445" t="s">
        <v>1279</v>
      </c>
      <c r="B445" s="1">
        <v>2.0406249999999997E-2</v>
      </c>
      <c r="C445" s="1">
        <v>2.0406249999999997E-2</v>
      </c>
      <c r="D445" t="s">
        <v>16</v>
      </c>
      <c r="E445" t="s">
        <v>1280</v>
      </c>
      <c r="F445" t="s">
        <v>143</v>
      </c>
      <c r="G445" t="s">
        <v>53</v>
      </c>
      <c r="H445" t="s">
        <v>67</v>
      </c>
      <c r="I445" t="s">
        <v>59</v>
      </c>
      <c r="J445">
        <v>5</v>
      </c>
      <c r="K445">
        <v>4</v>
      </c>
      <c r="L445">
        <v>0</v>
      </c>
      <c r="M445" t="s">
        <v>919</v>
      </c>
      <c r="N445" t="s">
        <v>23</v>
      </c>
      <c r="O445">
        <v>1</v>
      </c>
      <c r="P445" t="s">
        <v>32</v>
      </c>
    </row>
    <row r="446" spans="1:16" x14ac:dyDescent="0.3">
      <c r="A446" t="s">
        <v>1281</v>
      </c>
      <c r="B446" s="1">
        <v>2.0406249999999997E-2</v>
      </c>
      <c r="C446" s="1">
        <v>2.0406249999999997E-2</v>
      </c>
      <c r="D446" t="s">
        <v>16</v>
      </c>
      <c r="E446" t="s">
        <v>1282</v>
      </c>
      <c r="F446" t="s">
        <v>75</v>
      </c>
      <c r="G446" t="s">
        <v>63</v>
      </c>
      <c r="H446" t="s">
        <v>46</v>
      </c>
      <c r="I446" t="s">
        <v>40</v>
      </c>
      <c r="J446">
        <v>10</v>
      </c>
      <c r="K446">
        <v>8</v>
      </c>
      <c r="L446">
        <v>0</v>
      </c>
      <c r="M446" t="s">
        <v>1283</v>
      </c>
      <c r="N446" t="s">
        <v>31</v>
      </c>
      <c r="O446">
        <v>2.1</v>
      </c>
      <c r="P446" t="s">
        <v>32</v>
      </c>
    </row>
    <row r="447" spans="1:16" x14ac:dyDescent="0.3">
      <c r="A447" t="s">
        <v>1284</v>
      </c>
      <c r="B447" s="1">
        <v>2.0406249999999997E-2</v>
      </c>
      <c r="C447" s="1">
        <v>2.0406249999999997E-2</v>
      </c>
      <c r="D447" t="s">
        <v>16</v>
      </c>
      <c r="E447" t="s">
        <v>1285</v>
      </c>
      <c r="F447" t="s">
        <v>121</v>
      </c>
      <c r="G447" t="s">
        <v>28</v>
      </c>
      <c r="H447" t="s">
        <v>67</v>
      </c>
      <c r="I447" t="s">
        <v>59</v>
      </c>
      <c r="J447">
        <v>4</v>
      </c>
      <c r="K447">
        <v>33</v>
      </c>
      <c r="L447">
        <v>0</v>
      </c>
      <c r="M447" t="s">
        <v>506</v>
      </c>
      <c r="N447" t="s">
        <v>42</v>
      </c>
      <c r="O447">
        <v>2.8</v>
      </c>
      <c r="P447" t="s">
        <v>24</v>
      </c>
    </row>
    <row r="448" spans="1:16" x14ac:dyDescent="0.3">
      <c r="A448" t="s">
        <v>1286</v>
      </c>
      <c r="B448" s="1">
        <v>2.0406249999999997E-2</v>
      </c>
      <c r="C448" s="1">
        <v>2.0406249999999997E-2</v>
      </c>
      <c r="D448" t="s">
        <v>16</v>
      </c>
      <c r="E448" t="s">
        <v>1287</v>
      </c>
      <c r="F448" t="s">
        <v>75</v>
      </c>
      <c r="G448" t="s">
        <v>31</v>
      </c>
      <c r="H448" t="s">
        <v>35</v>
      </c>
      <c r="I448" t="s">
        <v>40</v>
      </c>
      <c r="J448">
        <v>9</v>
      </c>
      <c r="K448">
        <v>16</v>
      </c>
      <c r="L448">
        <v>0</v>
      </c>
      <c r="M448" t="s">
        <v>569</v>
      </c>
      <c r="N448" t="s">
        <v>48</v>
      </c>
      <c r="O448">
        <v>1.8</v>
      </c>
      <c r="P448" t="s">
        <v>4658</v>
      </c>
    </row>
    <row r="449" spans="1:16" x14ac:dyDescent="0.3">
      <c r="A449" t="s">
        <v>1288</v>
      </c>
      <c r="B449" s="1">
        <v>2.0406249999999997E-2</v>
      </c>
      <c r="C449" s="1">
        <v>2.0406249999999997E-2</v>
      </c>
      <c r="D449" t="s">
        <v>16</v>
      </c>
      <c r="E449" t="s">
        <v>1289</v>
      </c>
      <c r="F449" t="s">
        <v>83</v>
      </c>
      <c r="G449" t="s">
        <v>45</v>
      </c>
      <c r="H449" t="s">
        <v>35</v>
      </c>
      <c r="I449" t="s">
        <v>21</v>
      </c>
      <c r="J449">
        <v>7</v>
      </c>
      <c r="K449">
        <v>38</v>
      </c>
      <c r="L449">
        <v>0</v>
      </c>
      <c r="M449" t="s">
        <v>202</v>
      </c>
      <c r="N449" t="s">
        <v>37</v>
      </c>
      <c r="O449">
        <v>4.7</v>
      </c>
      <c r="P449" t="s">
        <v>77</v>
      </c>
    </row>
    <row r="450" spans="1:16" x14ac:dyDescent="0.3">
      <c r="A450" t="s">
        <v>1290</v>
      </c>
      <c r="B450" s="1">
        <v>2.0406249999999997E-2</v>
      </c>
      <c r="C450" s="1">
        <v>2.0406249999999997E-2</v>
      </c>
      <c r="D450" t="s">
        <v>16</v>
      </c>
      <c r="E450" t="s">
        <v>1256</v>
      </c>
      <c r="F450" t="s">
        <v>18</v>
      </c>
      <c r="G450" t="s">
        <v>19</v>
      </c>
      <c r="H450" t="s">
        <v>35</v>
      </c>
      <c r="I450" t="s">
        <v>59</v>
      </c>
      <c r="J450">
        <v>2</v>
      </c>
      <c r="K450">
        <v>26</v>
      </c>
      <c r="L450">
        <v>0</v>
      </c>
      <c r="M450" t="s">
        <v>1291</v>
      </c>
      <c r="N450" t="s">
        <v>42</v>
      </c>
      <c r="O450">
        <v>1.2</v>
      </c>
      <c r="P450" t="s">
        <v>4658</v>
      </c>
    </row>
    <row r="451" spans="1:16" x14ac:dyDescent="0.3">
      <c r="A451" t="s">
        <v>1292</v>
      </c>
      <c r="B451" s="1">
        <v>2.0406249999999997E-2</v>
      </c>
      <c r="C451" s="1">
        <v>2.0406249999999997E-2</v>
      </c>
      <c r="D451" t="s">
        <v>16</v>
      </c>
      <c r="E451" t="s">
        <v>1293</v>
      </c>
      <c r="F451" t="s">
        <v>52</v>
      </c>
      <c r="G451" t="s">
        <v>28</v>
      </c>
      <c r="H451" t="s">
        <v>46</v>
      </c>
      <c r="I451" t="s">
        <v>40</v>
      </c>
      <c r="J451">
        <v>1</v>
      </c>
      <c r="K451">
        <v>11</v>
      </c>
      <c r="L451">
        <v>0</v>
      </c>
      <c r="M451" t="s">
        <v>1294</v>
      </c>
      <c r="N451" t="s">
        <v>42</v>
      </c>
      <c r="O451">
        <v>2.2999999999999998</v>
      </c>
      <c r="P451" t="s">
        <v>32</v>
      </c>
    </row>
    <row r="452" spans="1:16" x14ac:dyDescent="0.3">
      <c r="A452" t="s">
        <v>1295</v>
      </c>
      <c r="B452" s="1">
        <v>2.0406249999999997E-2</v>
      </c>
      <c r="C452" s="1">
        <v>2.0406249999999997E-2</v>
      </c>
      <c r="D452" t="s">
        <v>16</v>
      </c>
      <c r="E452" t="s">
        <v>1296</v>
      </c>
      <c r="F452" t="s">
        <v>52</v>
      </c>
      <c r="G452" t="s">
        <v>53</v>
      </c>
      <c r="H452" t="s">
        <v>67</v>
      </c>
      <c r="I452" t="s">
        <v>29</v>
      </c>
      <c r="J452">
        <v>6</v>
      </c>
      <c r="K452">
        <v>19</v>
      </c>
      <c r="L452">
        <v>0</v>
      </c>
      <c r="M452" t="s">
        <v>605</v>
      </c>
      <c r="N452" t="s">
        <v>37</v>
      </c>
      <c r="O452">
        <v>4.8</v>
      </c>
      <c r="P452" t="s">
        <v>49</v>
      </c>
    </row>
    <row r="453" spans="1:16" x14ac:dyDescent="0.3">
      <c r="A453" t="s">
        <v>1297</v>
      </c>
      <c r="B453" s="1">
        <v>2.0406249999999997E-2</v>
      </c>
      <c r="C453" s="1">
        <v>2.0406249999999997E-2</v>
      </c>
      <c r="D453" t="s">
        <v>16</v>
      </c>
      <c r="E453" t="s">
        <v>1298</v>
      </c>
      <c r="F453" t="s">
        <v>83</v>
      </c>
      <c r="G453" t="s">
        <v>63</v>
      </c>
      <c r="H453" t="s">
        <v>67</v>
      </c>
      <c r="I453" t="s">
        <v>29</v>
      </c>
      <c r="J453">
        <v>6</v>
      </c>
      <c r="K453">
        <v>44</v>
      </c>
      <c r="L453">
        <v>0</v>
      </c>
      <c r="M453" t="s">
        <v>1299</v>
      </c>
      <c r="N453" t="s">
        <v>37</v>
      </c>
      <c r="O453">
        <v>2.4</v>
      </c>
      <c r="P453" t="s">
        <v>49</v>
      </c>
    </row>
    <row r="454" spans="1:16" x14ac:dyDescent="0.3">
      <c r="A454" t="s">
        <v>1300</v>
      </c>
      <c r="B454" s="1">
        <v>2.0406249999999997E-2</v>
      </c>
      <c r="C454" s="1">
        <v>2.0406249999999997E-2</v>
      </c>
      <c r="D454" t="s">
        <v>16</v>
      </c>
      <c r="E454" t="s">
        <v>1301</v>
      </c>
      <c r="F454" t="s">
        <v>83</v>
      </c>
      <c r="G454" t="s">
        <v>63</v>
      </c>
      <c r="H454" t="s">
        <v>20</v>
      </c>
      <c r="I454" t="s">
        <v>59</v>
      </c>
      <c r="J454">
        <v>7</v>
      </c>
      <c r="K454">
        <v>45</v>
      </c>
      <c r="L454">
        <v>0</v>
      </c>
      <c r="M454" t="s">
        <v>1302</v>
      </c>
      <c r="N454" t="s">
        <v>31</v>
      </c>
      <c r="O454">
        <v>4.3</v>
      </c>
      <c r="P454" t="s">
        <v>24</v>
      </c>
    </row>
    <row r="455" spans="1:16" x14ac:dyDescent="0.3">
      <c r="A455" t="s">
        <v>1303</v>
      </c>
      <c r="B455" s="1">
        <v>2.0406249999999997E-2</v>
      </c>
      <c r="C455" s="1">
        <v>2.0406249999999997E-2</v>
      </c>
      <c r="D455" t="s">
        <v>16</v>
      </c>
      <c r="E455" t="s">
        <v>1304</v>
      </c>
      <c r="F455" t="s">
        <v>52</v>
      </c>
      <c r="G455" t="s">
        <v>31</v>
      </c>
      <c r="H455" t="s">
        <v>46</v>
      </c>
      <c r="I455" t="s">
        <v>21</v>
      </c>
      <c r="J455">
        <v>2</v>
      </c>
      <c r="K455">
        <v>35</v>
      </c>
      <c r="L455">
        <v>0</v>
      </c>
      <c r="M455" t="s">
        <v>1305</v>
      </c>
      <c r="N455" t="s">
        <v>31</v>
      </c>
      <c r="O455">
        <v>1.1000000000000001</v>
      </c>
      <c r="P455" t="s">
        <v>4658</v>
      </c>
    </row>
    <row r="456" spans="1:16" x14ac:dyDescent="0.3">
      <c r="A456" t="s">
        <v>1306</v>
      </c>
      <c r="B456" s="1">
        <v>2.0406249999999997E-2</v>
      </c>
      <c r="C456" s="1">
        <v>2.0406249999999997E-2</v>
      </c>
      <c r="D456" t="s">
        <v>16</v>
      </c>
      <c r="E456" t="s">
        <v>531</v>
      </c>
      <c r="F456" t="s">
        <v>52</v>
      </c>
      <c r="G456" t="s">
        <v>28</v>
      </c>
      <c r="H456" t="s">
        <v>20</v>
      </c>
      <c r="I456" t="s">
        <v>54</v>
      </c>
      <c r="J456">
        <v>1</v>
      </c>
      <c r="K456">
        <v>29</v>
      </c>
      <c r="L456">
        <v>0</v>
      </c>
      <c r="M456" t="s">
        <v>1291</v>
      </c>
      <c r="N456" t="s">
        <v>31</v>
      </c>
      <c r="O456">
        <v>1.9</v>
      </c>
      <c r="P456" t="s">
        <v>24</v>
      </c>
    </row>
    <row r="457" spans="1:16" x14ac:dyDescent="0.3">
      <c r="A457" t="s">
        <v>1307</v>
      </c>
      <c r="B457" s="1">
        <v>2.0406249999999997E-2</v>
      </c>
      <c r="C457" s="1">
        <v>2.0406249999999997E-2</v>
      </c>
      <c r="D457" t="s">
        <v>16</v>
      </c>
      <c r="E457" t="s">
        <v>1308</v>
      </c>
      <c r="F457" t="s">
        <v>143</v>
      </c>
      <c r="G457" t="s">
        <v>31</v>
      </c>
      <c r="H457" t="s">
        <v>35</v>
      </c>
      <c r="I457" t="s">
        <v>29</v>
      </c>
      <c r="J457">
        <v>7</v>
      </c>
      <c r="K457">
        <v>38</v>
      </c>
      <c r="L457">
        <v>0</v>
      </c>
      <c r="M457" t="s">
        <v>1309</v>
      </c>
      <c r="N457" t="s">
        <v>31</v>
      </c>
      <c r="O457">
        <v>1.2</v>
      </c>
      <c r="P457" t="s">
        <v>24</v>
      </c>
    </row>
    <row r="458" spans="1:16" x14ac:dyDescent="0.3">
      <c r="A458" t="s">
        <v>1310</v>
      </c>
      <c r="B458" s="1">
        <v>2.0406249999999997E-2</v>
      </c>
      <c r="C458" s="1">
        <v>2.0406249999999997E-2</v>
      </c>
      <c r="D458" t="s">
        <v>16</v>
      </c>
      <c r="E458" t="s">
        <v>1311</v>
      </c>
      <c r="F458" t="s">
        <v>58</v>
      </c>
      <c r="G458" t="s">
        <v>45</v>
      </c>
      <c r="H458" t="s">
        <v>20</v>
      </c>
      <c r="I458" t="s">
        <v>59</v>
      </c>
      <c r="J458">
        <v>10</v>
      </c>
      <c r="K458">
        <v>14</v>
      </c>
      <c r="L458">
        <v>0</v>
      </c>
      <c r="M458" t="s">
        <v>1312</v>
      </c>
      <c r="N458" t="s">
        <v>37</v>
      </c>
      <c r="O458">
        <v>4.9000000000000004</v>
      </c>
      <c r="P458" t="s">
        <v>24</v>
      </c>
    </row>
    <row r="459" spans="1:16" x14ac:dyDescent="0.3">
      <c r="A459" t="s">
        <v>1313</v>
      </c>
      <c r="B459" s="1">
        <v>2.0406249999999997E-2</v>
      </c>
      <c r="C459" s="1">
        <v>2.0406249999999997E-2</v>
      </c>
      <c r="D459" t="s">
        <v>16</v>
      </c>
      <c r="E459" t="s">
        <v>1314</v>
      </c>
      <c r="F459" t="s">
        <v>121</v>
      </c>
      <c r="G459" t="s">
        <v>28</v>
      </c>
      <c r="H459" t="s">
        <v>20</v>
      </c>
      <c r="I459" t="s">
        <v>40</v>
      </c>
      <c r="J459">
        <v>6</v>
      </c>
      <c r="K459">
        <v>6</v>
      </c>
      <c r="L459">
        <v>0</v>
      </c>
      <c r="M459" t="s">
        <v>485</v>
      </c>
      <c r="N459" t="s">
        <v>23</v>
      </c>
      <c r="O459">
        <v>1.4</v>
      </c>
      <c r="P459" t="s">
        <v>77</v>
      </c>
    </row>
    <row r="460" spans="1:16" x14ac:dyDescent="0.3">
      <c r="A460" t="s">
        <v>1315</v>
      </c>
      <c r="B460" s="1">
        <v>2.0406249999999997E-2</v>
      </c>
      <c r="C460" s="1">
        <v>2.0406249999999997E-2</v>
      </c>
      <c r="D460" t="s">
        <v>16</v>
      </c>
      <c r="E460" t="s">
        <v>1316</v>
      </c>
      <c r="F460" t="s">
        <v>121</v>
      </c>
      <c r="G460" t="s">
        <v>53</v>
      </c>
      <c r="H460" t="s">
        <v>46</v>
      </c>
      <c r="I460" t="s">
        <v>54</v>
      </c>
      <c r="J460">
        <v>2</v>
      </c>
      <c r="K460">
        <v>27</v>
      </c>
      <c r="L460">
        <v>0</v>
      </c>
      <c r="M460" t="s">
        <v>661</v>
      </c>
      <c r="N460" t="s">
        <v>42</v>
      </c>
      <c r="O460">
        <v>4.5</v>
      </c>
      <c r="P460" t="s">
        <v>49</v>
      </c>
    </row>
    <row r="461" spans="1:16" x14ac:dyDescent="0.3">
      <c r="A461" t="s">
        <v>1317</v>
      </c>
      <c r="B461" s="1">
        <v>2.0406249999999997E-2</v>
      </c>
      <c r="C461" s="1">
        <v>2.0406249999999997E-2</v>
      </c>
      <c r="D461" t="s">
        <v>16</v>
      </c>
      <c r="E461" t="s">
        <v>1318</v>
      </c>
      <c r="F461" t="s">
        <v>121</v>
      </c>
      <c r="G461" t="s">
        <v>45</v>
      </c>
      <c r="H461" t="s">
        <v>67</v>
      </c>
      <c r="I461" t="s">
        <v>29</v>
      </c>
      <c r="J461">
        <v>12</v>
      </c>
      <c r="K461">
        <v>45</v>
      </c>
      <c r="L461">
        <v>0</v>
      </c>
      <c r="M461" t="s">
        <v>1319</v>
      </c>
      <c r="N461" t="s">
        <v>48</v>
      </c>
      <c r="O461">
        <v>4.8</v>
      </c>
      <c r="P461" t="s">
        <v>49</v>
      </c>
    </row>
    <row r="462" spans="1:16" x14ac:dyDescent="0.3">
      <c r="A462" t="s">
        <v>1320</v>
      </c>
      <c r="B462" s="1">
        <v>2.0406249999999997E-2</v>
      </c>
      <c r="C462" s="1">
        <v>2.0406249999999997E-2</v>
      </c>
      <c r="D462" t="s">
        <v>16</v>
      </c>
      <c r="E462" t="s">
        <v>1321</v>
      </c>
      <c r="F462" t="s">
        <v>143</v>
      </c>
      <c r="G462" t="s">
        <v>31</v>
      </c>
      <c r="H462" t="s">
        <v>67</v>
      </c>
      <c r="I462" t="s">
        <v>21</v>
      </c>
      <c r="J462">
        <v>3</v>
      </c>
      <c r="K462">
        <v>15</v>
      </c>
      <c r="L462">
        <v>0</v>
      </c>
      <c r="M462" t="s">
        <v>1322</v>
      </c>
      <c r="N462" t="s">
        <v>23</v>
      </c>
      <c r="O462">
        <v>4.5</v>
      </c>
      <c r="P462" t="s">
        <v>49</v>
      </c>
    </row>
    <row r="463" spans="1:16" x14ac:dyDescent="0.3">
      <c r="A463" t="s">
        <v>1323</v>
      </c>
      <c r="B463" s="1">
        <v>2.0406249999999997E-2</v>
      </c>
      <c r="C463" s="1">
        <v>2.0406249999999997E-2</v>
      </c>
      <c r="D463" t="s">
        <v>16</v>
      </c>
      <c r="E463" t="s">
        <v>1324</v>
      </c>
      <c r="F463" t="s">
        <v>58</v>
      </c>
      <c r="G463" t="s">
        <v>53</v>
      </c>
      <c r="H463" t="s">
        <v>20</v>
      </c>
      <c r="I463" t="s">
        <v>59</v>
      </c>
      <c r="J463">
        <v>9</v>
      </c>
      <c r="K463">
        <v>22</v>
      </c>
      <c r="L463">
        <v>0</v>
      </c>
      <c r="M463" t="s">
        <v>1325</v>
      </c>
      <c r="N463" t="s">
        <v>37</v>
      </c>
      <c r="O463">
        <v>2.1</v>
      </c>
      <c r="P463" t="s">
        <v>24</v>
      </c>
    </row>
    <row r="464" spans="1:16" x14ac:dyDescent="0.3">
      <c r="A464" t="s">
        <v>1326</v>
      </c>
      <c r="B464" s="1">
        <v>2.0406249999999997E-2</v>
      </c>
      <c r="C464" s="1">
        <v>2.0406249999999997E-2</v>
      </c>
      <c r="D464" t="s">
        <v>16</v>
      </c>
      <c r="E464" t="s">
        <v>1327</v>
      </c>
      <c r="F464" t="s">
        <v>18</v>
      </c>
      <c r="G464" t="s">
        <v>63</v>
      </c>
      <c r="H464" t="s">
        <v>35</v>
      </c>
      <c r="I464" t="s">
        <v>29</v>
      </c>
      <c r="J464">
        <v>7</v>
      </c>
      <c r="K464">
        <v>31</v>
      </c>
      <c r="L464">
        <v>0</v>
      </c>
      <c r="M464" t="s">
        <v>575</v>
      </c>
      <c r="N464" t="s">
        <v>48</v>
      </c>
      <c r="O464">
        <v>2</v>
      </c>
      <c r="P464" t="s">
        <v>49</v>
      </c>
    </row>
    <row r="465" spans="1:16" x14ac:dyDescent="0.3">
      <c r="A465" t="s">
        <v>1328</v>
      </c>
      <c r="B465" s="1">
        <v>2.0406249999999997E-2</v>
      </c>
      <c r="C465" s="1">
        <v>2.0406249999999997E-2</v>
      </c>
      <c r="D465" t="s">
        <v>16</v>
      </c>
      <c r="E465" t="s">
        <v>1329</v>
      </c>
      <c r="F465" t="s">
        <v>121</v>
      </c>
      <c r="G465" t="s">
        <v>28</v>
      </c>
      <c r="H465" t="s">
        <v>20</v>
      </c>
      <c r="I465" t="s">
        <v>29</v>
      </c>
      <c r="J465">
        <v>3</v>
      </c>
      <c r="K465">
        <v>5</v>
      </c>
      <c r="L465">
        <v>0</v>
      </c>
      <c r="M465" t="s">
        <v>1330</v>
      </c>
      <c r="N465" t="s">
        <v>48</v>
      </c>
      <c r="O465">
        <v>1</v>
      </c>
      <c r="P465" t="s">
        <v>4658</v>
      </c>
    </row>
    <row r="466" spans="1:16" x14ac:dyDescent="0.3">
      <c r="A466" t="s">
        <v>1331</v>
      </c>
      <c r="B466" s="1">
        <v>2.0406249999999997E-2</v>
      </c>
      <c r="C466" s="1">
        <v>2.0406249999999997E-2</v>
      </c>
      <c r="D466" t="s">
        <v>16</v>
      </c>
      <c r="E466" t="s">
        <v>1332</v>
      </c>
      <c r="F466" t="s">
        <v>52</v>
      </c>
      <c r="G466" t="s">
        <v>45</v>
      </c>
      <c r="H466" t="s">
        <v>35</v>
      </c>
      <c r="I466" t="s">
        <v>54</v>
      </c>
      <c r="J466">
        <v>2</v>
      </c>
      <c r="K466">
        <v>2</v>
      </c>
      <c r="L466">
        <v>0</v>
      </c>
      <c r="M466" t="s">
        <v>432</v>
      </c>
      <c r="N466" t="s">
        <v>48</v>
      </c>
      <c r="O466">
        <v>4.7</v>
      </c>
      <c r="P466" t="s">
        <v>49</v>
      </c>
    </row>
    <row r="467" spans="1:16" x14ac:dyDescent="0.3">
      <c r="A467" t="s">
        <v>1333</v>
      </c>
      <c r="B467" s="1">
        <v>2.0406249999999997E-2</v>
      </c>
      <c r="C467" s="1">
        <v>2.0406249999999997E-2</v>
      </c>
      <c r="D467" t="s">
        <v>16</v>
      </c>
      <c r="E467" t="s">
        <v>1334</v>
      </c>
      <c r="F467" t="s">
        <v>52</v>
      </c>
      <c r="G467" t="s">
        <v>63</v>
      </c>
      <c r="H467" t="s">
        <v>35</v>
      </c>
      <c r="I467" t="s">
        <v>59</v>
      </c>
      <c r="J467">
        <v>3</v>
      </c>
      <c r="K467">
        <v>3</v>
      </c>
      <c r="L467">
        <v>0</v>
      </c>
      <c r="M467" t="s">
        <v>1335</v>
      </c>
      <c r="N467" t="s">
        <v>31</v>
      </c>
      <c r="O467">
        <v>1.3</v>
      </c>
      <c r="P467" t="s">
        <v>32</v>
      </c>
    </row>
    <row r="468" spans="1:16" x14ac:dyDescent="0.3">
      <c r="A468" t="s">
        <v>1336</v>
      </c>
      <c r="B468" s="1">
        <v>2.0406249999999997E-2</v>
      </c>
      <c r="C468">
        <v>0</v>
      </c>
      <c r="D468" t="s">
        <v>73</v>
      </c>
      <c r="E468" t="s">
        <v>1337</v>
      </c>
      <c r="F468" t="s">
        <v>18</v>
      </c>
      <c r="G468" t="s">
        <v>28</v>
      </c>
      <c r="H468" t="s">
        <v>35</v>
      </c>
      <c r="I468" t="s">
        <v>29</v>
      </c>
      <c r="J468">
        <v>9</v>
      </c>
      <c r="K468">
        <v>0</v>
      </c>
      <c r="L468">
        <v>1</v>
      </c>
      <c r="M468" t="s">
        <v>1338</v>
      </c>
      <c r="N468" t="s">
        <v>31</v>
      </c>
      <c r="O468">
        <v>0</v>
      </c>
      <c r="P468" t="s">
        <v>49</v>
      </c>
    </row>
    <row r="469" spans="1:16" x14ac:dyDescent="0.3">
      <c r="A469" t="s">
        <v>1339</v>
      </c>
      <c r="B469" s="1">
        <v>2.0406249999999997E-2</v>
      </c>
      <c r="C469" s="1">
        <v>2.0406249999999997E-2</v>
      </c>
      <c r="D469" t="s">
        <v>16</v>
      </c>
      <c r="E469" t="s">
        <v>1340</v>
      </c>
      <c r="F469" t="s">
        <v>121</v>
      </c>
      <c r="G469" t="s">
        <v>63</v>
      </c>
      <c r="H469" t="s">
        <v>46</v>
      </c>
      <c r="I469" t="s">
        <v>21</v>
      </c>
      <c r="J469">
        <v>11</v>
      </c>
      <c r="K469">
        <v>48</v>
      </c>
      <c r="L469">
        <v>0</v>
      </c>
      <c r="M469" t="s">
        <v>1341</v>
      </c>
      <c r="N469" t="s">
        <v>42</v>
      </c>
      <c r="O469">
        <v>1</v>
      </c>
      <c r="P469" t="s">
        <v>32</v>
      </c>
    </row>
    <row r="470" spans="1:16" x14ac:dyDescent="0.3">
      <c r="A470" t="s">
        <v>1342</v>
      </c>
      <c r="B470" s="1">
        <v>2.0406249999999997E-2</v>
      </c>
      <c r="C470" s="1">
        <v>2.0406249999999997E-2</v>
      </c>
      <c r="D470" t="s">
        <v>16</v>
      </c>
      <c r="E470" t="s">
        <v>1343</v>
      </c>
      <c r="F470" t="s">
        <v>27</v>
      </c>
      <c r="G470" t="s">
        <v>19</v>
      </c>
      <c r="H470" t="s">
        <v>20</v>
      </c>
      <c r="I470" t="s">
        <v>29</v>
      </c>
      <c r="J470">
        <v>1</v>
      </c>
      <c r="K470">
        <v>27</v>
      </c>
      <c r="L470">
        <v>0</v>
      </c>
      <c r="M470" t="s">
        <v>1344</v>
      </c>
      <c r="N470" t="s">
        <v>23</v>
      </c>
      <c r="O470">
        <v>4.9000000000000004</v>
      </c>
      <c r="P470" t="s">
        <v>4658</v>
      </c>
    </row>
    <row r="471" spans="1:16" x14ac:dyDescent="0.3">
      <c r="A471" t="s">
        <v>1345</v>
      </c>
      <c r="B471" s="1">
        <v>2.0406249999999997E-2</v>
      </c>
      <c r="C471" s="1">
        <v>2.0406249999999997E-2</v>
      </c>
      <c r="D471" t="s">
        <v>16</v>
      </c>
      <c r="E471" t="s">
        <v>1346</v>
      </c>
      <c r="F471" t="s">
        <v>18</v>
      </c>
      <c r="G471" t="s">
        <v>45</v>
      </c>
      <c r="H471" t="s">
        <v>20</v>
      </c>
      <c r="I471" t="s">
        <v>40</v>
      </c>
      <c r="J471">
        <v>6</v>
      </c>
      <c r="K471">
        <v>2</v>
      </c>
      <c r="L471">
        <v>0</v>
      </c>
      <c r="M471" t="s">
        <v>702</v>
      </c>
      <c r="N471" t="s">
        <v>48</v>
      </c>
      <c r="O471">
        <v>2.8</v>
      </c>
      <c r="P471" t="s">
        <v>32</v>
      </c>
    </row>
    <row r="472" spans="1:16" x14ac:dyDescent="0.3">
      <c r="A472" t="s">
        <v>1347</v>
      </c>
      <c r="B472" s="1">
        <v>2.0406249999999997E-2</v>
      </c>
      <c r="C472">
        <v>0</v>
      </c>
      <c r="D472" t="s">
        <v>73</v>
      </c>
      <c r="E472" t="s">
        <v>1348</v>
      </c>
      <c r="F472" t="s">
        <v>143</v>
      </c>
      <c r="G472" t="s">
        <v>19</v>
      </c>
      <c r="H472" t="s">
        <v>67</v>
      </c>
      <c r="I472" t="s">
        <v>59</v>
      </c>
      <c r="J472">
        <v>4</v>
      </c>
      <c r="K472">
        <v>0</v>
      </c>
      <c r="L472">
        <v>1</v>
      </c>
      <c r="M472" t="s">
        <v>538</v>
      </c>
      <c r="N472" t="s">
        <v>42</v>
      </c>
      <c r="O472">
        <v>0</v>
      </c>
      <c r="P472" t="s">
        <v>32</v>
      </c>
    </row>
    <row r="473" spans="1:16" x14ac:dyDescent="0.3">
      <c r="A473" t="s">
        <v>1349</v>
      </c>
      <c r="B473" s="1">
        <v>2.0406249999999997E-2</v>
      </c>
      <c r="C473">
        <v>0</v>
      </c>
      <c r="D473" t="s">
        <v>73</v>
      </c>
      <c r="E473" t="s">
        <v>1350</v>
      </c>
      <c r="F473" t="s">
        <v>83</v>
      </c>
      <c r="G473" t="s">
        <v>31</v>
      </c>
      <c r="H473" t="s">
        <v>20</v>
      </c>
      <c r="I473" t="s">
        <v>40</v>
      </c>
      <c r="J473">
        <v>8</v>
      </c>
      <c r="K473">
        <v>0</v>
      </c>
      <c r="L473">
        <v>3</v>
      </c>
      <c r="M473" t="s">
        <v>1351</v>
      </c>
      <c r="N473" t="s">
        <v>48</v>
      </c>
      <c r="O473">
        <v>0</v>
      </c>
      <c r="P473" t="s">
        <v>77</v>
      </c>
    </row>
    <row r="474" spans="1:16" x14ac:dyDescent="0.3">
      <c r="A474" t="s">
        <v>1352</v>
      </c>
      <c r="B474" s="1">
        <v>2.0406249999999997E-2</v>
      </c>
      <c r="C474" s="1">
        <v>2.0406249999999997E-2</v>
      </c>
      <c r="D474" t="s">
        <v>16</v>
      </c>
      <c r="E474" t="s">
        <v>1353</v>
      </c>
      <c r="F474" t="s">
        <v>27</v>
      </c>
      <c r="G474" t="s">
        <v>19</v>
      </c>
      <c r="H474" t="s">
        <v>46</v>
      </c>
      <c r="I474" t="s">
        <v>54</v>
      </c>
      <c r="J474">
        <v>7</v>
      </c>
      <c r="K474">
        <v>34</v>
      </c>
      <c r="L474">
        <v>0</v>
      </c>
      <c r="M474" t="s">
        <v>1354</v>
      </c>
      <c r="N474" t="s">
        <v>48</v>
      </c>
      <c r="O474">
        <v>4.9000000000000004</v>
      </c>
      <c r="P474" t="s">
        <v>32</v>
      </c>
    </row>
    <row r="475" spans="1:16" x14ac:dyDescent="0.3">
      <c r="A475" t="s">
        <v>1355</v>
      </c>
      <c r="B475" s="1">
        <v>2.0406249999999997E-2</v>
      </c>
      <c r="C475" s="1">
        <v>2.0406249999999997E-2</v>
      </c>
      <c r="D475" t="s">
        <v>16</v>
      </c>
      <c r="E475" t="s">
        <v>1356</v>
      </c>
      <c r="F475" t="s">
        <v>52</v>
      </c>
      <c r="G475" t="s">
        <v>53</v>
      </c>
      <c r="H475" t="s">
        <v>20</v>
      </c>
      <c r="I475" t="s">
        <v>40</v>
      </c>
      <c r="J475">
        <v>6</v>
      </c>
      <c r="K475">
        <v>12</v>
      </c>
      <c r="L475">
        <v>0</v>
      </c>
      <c r="M475" t="s">
        <v>1357</v>
      </c>
      <c r="N475" t="s">
        <v>23</v>
      </c>
      <c r="O475">
        <v>2.6</v>
      </c>
      <c r="P475" t="s">
        <v>49</v>
      </c>
    </row>
    <row r="476" spans="1:16" x14ac:dyDescent="0.3">
      <c r="A476" t="s">
        <v>1358</v>
      </c>
      <c r="B476" s="1">
        <v>2.0406249999999997E-2</v>
      </c>
      <c r="C476">
        <v>0</v>
      </c>
      <c r="D476" t="s">
        <v>146</v>
      </c>
      <c r="E476" t="s">
        <v>1359</v>
      </c>
      <c r="F476" t="s">
        <v>143</v>
      </c>
      <c r="G476" t="s">
        <v>19</v>
      </c>
      <c r="H476" t="s">
        <v>35</v>
      </c>
      <c r="I476" t="s">
        <v>54</v>
      </c>
      <c r="J476">
        <v>7</v>
      </c>
      <c r="K476">
        <v>0</v>
      </c>
      <c r="L476">
        <v>3</v>
      </c>
      <c r="M476" t="s">
        <v>1360</v>
      </c>
      <c r="N476" t="s">
        <v>48</v>
      </c>
      <c r="O476">
        <v>0</v>
      </c>
      <c r="P476" t="s">
        <v>77</v>
      </c>
    </row>
    <row r="477" spans="1:16" x14ac:dyDescent="0.3">
      <c r="A477" t="s">
        <v>1361</v>
      </c>
      <c r="B477" s="1">
        <v>2.0406249999999997E-2</v>
      </c>
      <c r="C477">
        <v>0</v>
      </c>
      <c r="D477" t="s">
        <v>146</v>
      </c>
      <c r="E477" t="s">
        <v>1362</v>
      </c>
      <c r="F477" t="s">
        <v>58</v>
      </c>
      <c r="G477" t="s">
        <v>53</v>
      </c>
      <c r="H477" t="s">
        <v>46</v>
      </c>
      <c r="I477" t="s">
        <v>29</v>
      </c>
      <c r="J477">
        <v>3</v>
      </c>
      <c r="K477">
        <v>0</v>
      </c>
      <c r="L477">
        <v>2</v>
      </c>
      <c r="M477" t="s">
        <v>1037</v>
      </c>
      <c r="N477" t="s">
        <v>23</v>
      </c>
      <c r="O477">
        <v>0</v>
      </c>
      <c r="P477" t="s">
        <v>77</v>
      </c>
    </row>
    <row r="478" spans="1:16" x14ac:dyDescent="0.3">
      <c r="A478" t="s">
        <v>1363</v>
      </c>
      <c r="B478" s="1">
        <v>2.0406249999999997E-2</v>
      </c>
      <c r="C478" s="1">
        <v>2.0406249999999997E-2</v>
      </c>
      <c r="D478" t="s">
        <v>16</v>
      </c>
      <c r="E478" t="s">
        <v>1364</v>
      </c>
      <c r="F478" t="s">
        <v>27</v>
      </c>
      <c r="G478" t="s">
        <v>31</v>
      </c>
      <c r="H478" t="s">
        <v>35</v>
      </c>
      <c r="I478" t="s">
        <v>54</v>
      </c>
      <c r="J478">
        <v>6</v>
      </c>
      <c r="K478">
        <v>28</v>
      </c>
      <c r="L478">
        <v>0</v>
      </c>
      <c r="M478" t="s">
        <v>1341</v>
      </c>
      <c r="N478" t="s">
        <v>37</v>
      </c>
      <c r="O478">
        <v>4.9000000000000004</v>
      </c>
      <c r="P478" t="s">
        <v>32</v>
      </c>
    </row>
    <row r="479" spans="1:16" x14ac:dyDescent="0.3">
      <c r="A479" t="s">
        <v>1365</v>
      </c>
      <c r="B479" s="1">
        <v>2.0406249999999997E-2</v>
      </c>
      <c r="C479" s="1">
        <v>2.0406249999999997E-2</v>
      </c>
      <c r="D479" t="s">
        <v>16</v>
      </c>
      <c r="E479" t="s">
        <v>1366</v>
      </c>
      <c r="F479" t="s">
        <v>27</v>
      </c>
      <c r="G479" t="s">
        <v>28</v>
      </c>
      <c r="H479" t="s">
        <v>67</v>
      </c>
      <c r="I479" t="s">
        <v>59</v>
      </c>
      <c r="J479">
        <v>3</v>
      </c>
      <c r="K479">
        <v>39</v>
      </c>
      <c r="L479">
        <v>0</v>
      </c>
      <c r="M479" t="s">
        <v>1367</v>
      </c>
      <c r="N479" t="s">
        <v>31</v>
      </c>
      <c r="O479">
        <v>3.8</v>
      </c>
      <c r="P479" t="s">
        <v>24</v>
      </c>
    </row>
    <row r="480" spans="1:16" x14ac:dyDescent="0.3">
      <c r="A480" t="s">
        <v>1368</v>
      </c>
      <c r="B480" s="1">
        <v>2.0406249999999997E-2</v>
      </c>
      <c r="C480" s="1">
        <v>2.0406249999999997E-2</v>
      </c>
      <c r="D480" t="s">
        <v>16</v>
      </c>
      <c r="E480" t="s">
        <v>1369</v>
      </c>
      <c r="F480" t="s">
        <v>18</v>
      </c>
      <c r="G480" t="s">
        <v>31</v>
      </c>
      <c r="H480" t="s">
        <v>20</v>
      </c>
      <c r="I480" t="s">
        <v>40</v>
      </c>
      <c r="J480">
        <v>3</v>
      </c>
      <c r="K480">
        <v>1</v>
      </c>
      <c r="L480">
        <v>0</v>
      </c>
      <c r="M480" t="s">
        <v>454</v>
      </c>
      <c r="N480" t="s">
        <v>42</v>
      </c>
      <c r="O480">
        <v>2.7</v>
      </c>
      <c r="P480" t="s">
        <v>24</v>
      </c>
    </row>
    <row r="481" spans="1:16" x14ac:dyDescent="0.3">
      <c r="A481" t="s">
        <v>1370</v>
      </c>
      <c r="B481" s="1">
        <v>2.0406249999999997E-2</v>
      </c>
      <c r="C481">
        <v>0</v>
      </c>
      <c r="D481" t="s">
        <v>110</v>
      </c>
      <c r="E481" t="s">
        <v>1371</v>
      </c>
      <c r="F481" t="s">
        <v>143</v>
      </c>
      <c r="G481" t="s">
        <v>19</v>
      </c>
      <c r="H481" t="s">
        <v>35</v>
      </c>
      <c r="I481" t="s">
        <v>21</v>
      </c>
      <c r="J481">
        <v>10</v>
      </c>
      <c r="K481">
        <v>0</v>
      </c>
      <c r="L481">
        <v>0</v>
      </c>
      <c r="M481" t="s">
        <v>125</v>
      </c>
      <c r="N481" t="s">
        <v>23</v>
      </c>
      <c r="O481">
        <v>0</v>
      </c>
      <c r="P481" t="s">
        <v>32</v>
      </c>
    </row>
    <row r="482" spans="1:16" x14ac:dyDescent="0.3">
      <c r="A482" t="s">
        <v>1372</v>
      </c>
      <c r="B482" s="1">
        <v>2.0406249999999997E-2</v>
      </c>
      <c r="C482" s="1">
        <v>2.0406249999999997E-2</v>
      </c>
      <c r="D482" t="s">
        <v>16</v>
      </c>
      <c r="E482" t="s">
        <v>1373</v>
      </c>
      <c r="F482" t="s">
        <v>121</v>
      </c>
      <c r="G482" t="s">
        <v>28</v>
      </c>
      <c r="H482" t="s">
        <v>46</v>
      </c>
      <c r="I482" t="s">
        <v>59</v>
      </c>
      <c r="J482">
        <v>9</v>
      </c>
      <c r="K482">
        <v>3</v>
      </c>
      <c r="L482">
        <v>0</v>
      </c>
      <c r="M482" t="s">
        <v>1160</v>
      </c>
      <c r="N482" t="s">
        <v>42</v>
      </c>
      <c r="O482">
        <v>2.6</v>
      </c>
      <c r="P482" t="s">
        <v>4658</v>
      </c>
    </row>
    <row r="483" spans="1:16" x14ac:dyDescent="0.3">
      <c r="A483" t="s">
        <v>1374</v>
      </c>
      <c r="B483" s="1">
        <v>2.0406249999999997E-2</v>
      </c>
      <c r="C483" s="1">
        <v>2.0406249999999997E-2</v>
      </c>
      <c r="D483" t="s">
        <v>16</v>
      </c>
      <c r="E483" t="s">
        <v>1375</v>
      </c>
      <c r="F483" t="s">
        <v>83</v>
      </c>
      <c r="G483" t="s">
        <v>53</v>
      </c>
      <c r="H483" t="s">
        <v>67</v>
      </c>
      <c r="I483" t="s">
        <v>40</v>
      </c>
      <c r="J483">
        <v>3</v>
      </c>
      <c r="K483">
        <v>28</v>
      </c>
      <c r="L483">
        <v>0</v>
      </c>
      <c r="M483" t="s">
        <v>1023</v>
      </c>
      <c r="N483" t="s">
        <v>42</v>
      </c>
      <c r="O483">
        <v>1.7</v>
      </c>
      <c r="P483" t="s">
        <v>77</v>
      </c>
    </row>
    <row r="484" spans="1:16" x14ac:dyDescent="0.3">
      <c r="A484" t="s">
        <v>1376</v>
      </c>
      <c r="B484" s="1">
        <v>2.0406249999999997E-2</v>
      </c>
      <c r="C484" s="1">
        <v>2.0406249999999997E-2</v>
      </c>
      <c r="D484" t="s">
        <v>16</v>
      </c>
      <c r="E484" t="s">
        <v>1377</v>
      </c>
      <c r="F484" t="s">
        <v>52</v>
      </c>
      <c r="G484" t="s">
        <v>28</v>
      </c>
      <c r="H484" t="s">
        <v>20</v>
      </c>
      <c r="I484" t="s">
        <v>29</v>
      </c>
      <c r="J484">
        <v>5</v>
      </c>
      <c r="K484">
        <v>31</v>
      </c>
      <c r="L484">
        <v>0</v>
      </c>
      <c r="M484" t="s">
        <v>80</v>
      </c>
      <c r="N484" t="s">
        <v>23</v>
      </c>
      <c r="O484">
        <v>2.9</v>
      </c>
      <c r="P484" t="s">
        <v>49</v>
      </c>
    </row>
    <row r="485" spans="1:16" x14ac:dyDescent="0.3">
      <c r="A485" t="s">
        <v>1378</v>
      </c>
      <c r="B485" s="1">
        <v>2.0406249999999997E-2</v>
      </c>
      <c r="C485" s="1">
        <v>2.0406249999999997E-2</v>
      </c>
      <c r="D485" t="s">
        <v>16</v>
      </c>
      <c r="E485" t="s">
        <v>1379</v>
      </c>
      <c r="F485" t="s">
        <v>52</v>
      </c>
      <c r="G485" t="s">
        <v>53</v>
      </c>
      <c r="H485" t="s">
        <v>46</v>
      </c>
      <c r="I485" t="s">
        <v>40</v>
      </c>
      <c r="J485">
        <v>5</v>
      </c>
      <c r="K485">
        <v>38</v>
      </c>
      <c r="L485">
        <v>0</v>
      </c>
      <c r="M485" t="s">
        <v>415</v>
      </c>
      <c r="N485" t="s">
        <v>31</v>
      </c>
      <c r="O485">
        <v>4.4000000000000004</v>
      </c>
      <c r="P485" t="s">
        <v>49</v>
      </c>
    </row>
    <row r="486" spans="1:16" x14ac:dyDescent="0.3">
      <c r="A486" t="s">
        <v>1380</v>
      </c>
      <c r="B486" s="1">
        <v>2.0406249999999997E-2</v>
      </c>
      <c r="C486">
        <v>0</v>
      </c>
      <c r="D486" t="s">
        <v>146</v>
      </c>
      <c r="E486" t="s">
        <v>1381</v>
      </c>
      <c r="F486" t="s">
        <v>52</v>
      </c>
      <c r="G486" t="s">
        <v>28</v>
      </c>
      <c r="H486" t="s">
        <v>20</v>
      </c>
      <c r="I486" t="s">
        <v>40</v>
      </c>
      <c r="J486">
        <v>11</v>
      </c>
      <c r="K486">
        <v>0</v>
      </c>
      <c r="L486">
        <v>1</v>
      </c>
      <c r="M486" t="s">
        <v>1382</v>
      </c>
      <c r="N486" t="s">
        <v>48</v>
      </c>
      <c r="O486">
        <v>0</v>
      </c>
      <c r="P486" t="s">
        <v>49</v>
      </c>
    </row>
    <row r="487" spans="1:16" x14ac:dyDescent="0.3">
      <c r="A487" t="s">
        <v>1383</v>
      </c>
      <c r="B487" s="1">
        <v>2.0406249999999997E-2</v>
      </c>
      <c r="C487" s="1">
        <v>2.0406249999999997E-2</v>
      </c>
      <c r="D487" t="s">
        <v>16</v>
      </c>
      <c r="E487" t="s">
        <v>1384</v>
      </c>
      <c r="F487" t="s">
        <v>143</v>
      </c>
      <c r="G487" t="s">
        <v>19</v>
      </c>
      <c r="H487" t="s">
        <v>35</v>
      </c>
      <c r="I487" t="s">
        <v>40</v>
      </c>
      <c r="J487">
        <v>3</v>
      </c>
      <c r="K487">
        <v>26</v>
      </c>
      <c r="L487">
        <v>0</v>
      </c>
      <c r="M487" t="s">
        <v>797</v>
      </c>
      <c r="N487" t="s">
        <v>37</v>
      </c>
      <c r="O487">
        <v>4.3</v>
      </c>
      <c r="P487" t="s">
        <v>4658</v>
      </c>
    </row>
    <row r="488" spans="1:16" x14ac:dyDescent="0.3">
      <c r="A488" t="s">
        <v>1385</v>
      </c>
      <c r="B488" s="1">
        <v>2.0406249999999997E-2</v>
      </c>
      <c r="C488" s="1">
        <v>2.0406249999999997E-2</v>
      </c>
      <c r="D488" t="s">
        <v>16</v>
      </c>
      <c r="E488" t="s">
        <v>1386</v>
      </c>
      <c r="F488" t="s">
        <v>58</v>
      </c>
      <c r="G488" t="s">
        <v>19</v>
      </c>
      <c r="H488" t="s">
        <v>67</v>
      </c>
      <c r="I488" t="s">
        <v>59</v>
      </c>
      <c r="J488">
        <v>4</v>
      </c>
      <c r="K488">
        <v>5</v>
      </c>
      <c r="L488">
        <v>0</v>
      </c>
      <c r="M488" t="s">
        <v>1387</v>
      </c>
      <c r="N488" t="s">
        <v>23</v>
      </c>
      <c r="O488">
        <v>1.1000000000000001</v>
      </c>
      <c r="P488" t="s">
        <v>24</v>
      </c>
    </row>
    <row r="489" spans="1:16" x14ac:dyDescent="0.3">
      <c r="A489" t="s">
        <v>1388</v>
      </c>
      <c r="B489" s="1">
        <v>2.0406249999999997E-2</v>
      </c>
      <c r="C489" s="1">
        <v>2.0406249999999997E-2</v>
      </c>
      <c r="D489" t="s">
        <v>16</v>
      </c>
      <c r="E489" t="s">
        <v>1389</v>
      </c>
      <c r="F489" t="s">
        <v>27</v>
      </c>
      <c r="G489" t="s">
        <v>45</v>
      </c>
      <c r="H489" t="s">
        <v>35</v>
      </c>
      <c r="I489" t="s">
        <v>29</v>
      </c>
      <c r="J489">
        <v>6</v>
      </c>
      <c r="K489">
        <v>38</v>
      </c>
      <c r="L489">
        <v>0</v>
      </c>
      <c r="M489" t="s">
        <v>1390</v>
      </c>
      <c r="N489" t="s">
        <v>23</v>
      </c>
      <c r="O489">
        <v>1.7</v>
      </c>
      <c r="P489" t="s">
        <v>49</v>
      </c>
    </row>
    <row r="490" spans="1:16" x14ac:dyDescent="0.3">
      <c r="A490" t="s">
        <v>1391</v>
      </c>
      <c r="B490" s="1">
        <v>2.0406249999999997E-2</v>
      </c>
      <c r="C490" s="1">
        <v>2.0406249999999997E-2</v>
      </c>
      <c r="D490" t="s">
        <v>16</v>
      </c>
      <c r="E490" t="s">
        <v>1392</v>
      </c>
      <c r="F490" t="s">
        <v>27</v>
      </c>
      <c r="G490" t="s">
        <v>45</v>
      </c>
      <c r="H490" t="s">
        <v>35</v>
      </c>
      <c r="I490" t="s">
        <v>40</v>
      </c>
      <c r="J490">
        <v>6</v>
      </c>
      <c r="K490">
        <v>34</v>
      </c>
      <c r="L490">
        <v>0</v>
      </c>
      <c r="M490" t="s">
        <v>591</v>
      </c>
      <c r="N490" t="s">
        <v>48</v>
      </c>
      <c r="O490">
        <v>5</v>
      </c>
      <c r="P490" t="s">
        <v>49</v>
      </c>
    </row>
    <row r="491" spans="1:16" x14ac:dyDescent="0.3">
      <c r="A491" t="s">
        <v>1393</v>
      </c>
      <c r="B491" s="1">
        <v>2.0406249999999997E-2</v>
      </c>
      <c r="C491" s="1">
        <v>2.0406249999999997E-2</v>
      </c>
      <c r="D491" t="s">
        <v>16</v>
      </c>
      <c r="E491" t="s">
        <v>1394</v>
      </c>
      <c r="F491" t="s">
        <v>143</v>
      </c>
      <c r="G491" t="s">
        <v>63</v>
      </c>
      <c r="H491" t="s">
        <v>35</v>
      </c>
      <c r="I491" t="s">
        <v>40</v>
      </c>
      <c r="J491">
        <v>9</v>
      </c>
      <c r="K491">
        <v>15</v>
      </c>
      <c r="L491">
        <v>0</v>
      </c>
      <c r="M491" t="s">
        <v>1395</v>
      </c>
      <c r="N491" t="s">
        <v>37</v>
      </c>
      <c r="O491">
        <v>2.7</v>
      </c>
      <c r="P491" t="s">
        <v>32</v>
      </c>
    </row>
    <row r="492" spans="1:16" x14ac:dyDescent="0.3">
      <c r="A492" t="s">
        <v>1396</v>
      </c>
      <c r="B492" s="1">
        <v>2.0406249999999997E-2</v>
      </c>
      <c r="C492" s="1">
        <v>2.0406249999999997E-2</v>
      </c>
      <c r="D492" t="s">
        <v>16</v>
      </c>
      <c r="E492" t="s">
        <v>1397</v>
      </c>
      <c r="F492" t="s">
        <v>143</v>
      </c>
      <c r="G492" t="s">
        <v>45</v>
      </c>
      <c r="H492" t="s">
        <v>67</v>
      </c>
      <c r="I492" t="s">
        <v>21</v>
      </c>
      <c r="J492">
        <v>7</v>
      </c>
      <c r="K492">
        <v>45</v>
      </c>
      <c r="L492">
        <v>0</v>
      </c>
      <c r="M492" t="s">
        <v>400</v>
      </c>
      <c r="N492" t="s">
        <v>37</v>
      </c>
      <c r="O492">
        <v>2.2000000000000002</v>
      </c>
      <c r="P492" t="s">
        <v>24</v>
      </c>
    </row>
    <row r="493" spans="1:16" x14ac:dyDescent="0.3">
      <c r="A493" t="s">
        <v>1398</v>
      </c>
      <c r="B493" s="1">
        <v>2.0406249999999997E-2</v>
      </c>
      <c r="C493" s="1">
        <v>2.0406249999999997E-2</v>
      </c>
      <c r="D493" t="s">
        <v>16</v>
      </c>
      <c r="E493" t="s">
        <v>1399</v>
      </c>
      <c r="F493" t="s">
        <v>75</v>
      </c>
      <c r="G493" t="s">
        <v>53</v>
      </c>
      <c r="H493" t="s">
        <v>20</v>
      </c>
      <c r="I493" t="s">
        <v>29</v>
      </c>
      <c r="J493">
        <v>9</v>
      </c>
      <c r="K493">
        <v>1</v>
      </c>
      <c r="L493">
        <v>0</v>
      </c>
      <c r="M493" t="s">
        <v>429</v>
      </c>
      <c r="N493" t="s">
        <v>42</v>
      </c>
      <c r="O493">
        <v>2.9</v>
      </c>
      <c r="P493" t="s">
        <v>32</v>
      </c>
    </row>
    <row r="494" spans="1:16" x14ac:dyDescent="0.3">
      <c r="A494" t="s">
        <v>1400</v>
      </c>
      <c r="B494" s="1">
        <v>2.0406249999999997E-2</v>
      </c>
      <c r="C494" s="1">
        <v>2.0406249999999997E-2</v>
      </c>
      <c r="D494" t="s">
        <v>16</v>
      </c>
      <c r="E494" t="s">
        <v>1401</v>
      </c>
      <c r="F494" t="s">
        <v>27</v>
      </c>
      <c r="G494" t="s">
        <v>28</v>
      </c>
      <c r="H494" t="s">
        <v>46</v>
      </c>
      <c r="I494" t="s">
        <v>40</v>
      </c>
      <c r="J494">
        <v>2</v>
      </c>
      <c r="K494">
        <v>27</v>
      </c>
      <c r="L494">
        <v>0</v>
      </c>
      <c r="M494" t="s">
        <v>1402</v>
      </c>
      <c r="N494" t="s">
        <v>31</v>
      </c>
      <c r="O494">
        <v>3.5</v>
      </c>
      <c r="P494" t="s">
        <v>4658</v>
      </c>
    </row>
    <row r="495" spans="1:16" x14ac:dyDescent="0.3">
      <c r="A495" t="s">
        <v>1403</v>
      </c>
      <c r="B495" s="1">
        <v>2.0406249999999997E-2</v>
      </c>
      <c r="C495" s="1">
        <v>2.0406249999999997E-2</v>
      </c>
      <c r="D495" t="s">
        <v>16</v>
      </c>
      <c r="E495" t="s">
        <v>1404</v>
      </c>
      <c r="F495" t="s">
        <v>121</v>
      </c>
      <c r="G495" t="s">
        <v>53</v>
      </c>
      <c r="H495" t="s">
        <v>35</v>
      </c>
      <c r="I495" t="s">
        <v>21</v>
      </c>
      <c r="J495">
        <v>12</v>
      </c>
      <c r="K495">
        <v>36</v>
      </c>
      <c r="L495">
        <v>0</v>
      </c>
      <c r="M495" t="s">
        <v>255</v>
      </c>
      <c r="N495" t="s">
        <v>31</v>
      </c>
      <c r="O495">
        <v>2.8</v>
      </c>
      <c r="P495" t="s">
        <v>77</v>
      </c>
    </row>
    <row r="496" spans="1:16" x14ac:dyDescent="0.3">
      <c r="A496" t="s">
        <v>1405</v>
      </c>
      <c r="B496" s="1">
        <v>2.0406249999999997E-2</v>
      </c>
      <c r="C496" s="1">
        <v>2.0406249999999997E-2</v>
      </c>
      <c r="D496" t="s">
        <v>16</v>
      </c>
      <c r="E496" t="s">
        <v>1406</v>
      </c>
      <c r="F496" t="s">
        <v>52</v>
      </c>
      <c r="G496" t="s">
        <v>19</v>
      </c>
      <c r="H496" t="s">
        <v>20</v>
      </c>
      <c r="I496" t="s">
        <v>54</v>
      </c>
      <c r="J496">
        <v>3</v>
      </c>
      <c r="K496">
        <v>14</v>
      </c>
      <c r="L496">
        <v>0</v>
      </c>
      <c r="M496" t="s">
        <v>944</v>
      </c>
      <c r="N496" t="s">
        <v>48</v>
      </c>
      <c r="O496">
        <v>4.5999999999999996</v>
      </c>
      <c r="P496" t="s">
        <v>24</v>
      </c>
    </row>
    <row r="497" spans="1:16" x14ac:dyDescent="0.3">
      <c r="A497" t="s">
        <v>1407</v>
      </c>
      <c r="B497" s="1">
        <v>2.0406249999999997E-2</v>
      </c>
      <c r="C497" s="1">
        <v>2.0406249999999997E-2</v>
      </c>
      <c r="D497" t="s">
        <v>16</v>
      </c>
      <c r="E497" t="s">
        <v>1408</v>
      </c>
      <c r="F497" t="s">
        <v>83</v>
      </c>
      <c r="G497" t="s">
        <v>45</v>
      </c>
      <c r="H497" t="s">
        <v>35</v>
      </c>
      <c r="I497" t="s">
        <v>29</v>
      </c>
      <c r="J497">
        <v>10</v>
      </c>
      <c r="K497">
        <v>45</v>
      </c>
      <c r="L497">
        <v>0</v>
      </c>
      <c r="M497" t="s">
        <v>524</v>
      </c>
      <c r="N497" t="s">
        <v>23</v>
      </c>
      <c r="O497">
        <v>4.3</v>
      </c>
      <c r="P497" t="s">
        <v>32</v>
      </c>
    </row>
    <row r="498" spans="1:16" x14ac:dyDescent="0.3">
      <c r="A498" t="s">
        <v>1409</v>
      </c>
      <c r="B498" s="1">
        <v>2.0406249999999997E-2</v>
      </c>
      <c r="C498" s="1">
        <v>2.0406249999999997E-2</v>
      </c>
      <c r="D498" t="s">
        <v>16</v>
      </c>
      <c r="E498" t="s">
        <v>1410</v>
      </c>
      <c r="F498" t="s">
        <v>143</v>
      </c>
      <c r="G498" t="s">
        <v>19</v>
      </c>
      <c r="H498" t="s">
        <v>67</v>
      </c>
      <c r="I498" t="s">
        <v>29</v>
      </c>
      <c r="J498">
        <v>12</v>
      </c>
      <c r="K498">
        <v>11</v>
      </c>
      <c r="L498">
        <v>0</v>
      </c>
      <c r="M498" t="s">
        <v>412</v>
      </c>
      <c r="N498" t="s">
        <v>48</v>
      </c>
      <c r="O498">
        <v>4.0999999999999996</v>
      </c>
      <c r="P498" t="s">
        <v>49</v>
      </c>
    </row>
    <row r="499" spans="1:16" x14ac:dyDescent="0.3">
      <c r="A499" t="s">
        <v>1411</v>
      </c>
      <c r="B499" s="1">
        <v>2.0406249999999997E-2</v>
      </c>
      <c r="C499" s="1">
        <v>2.0406249999999997E-2</v>
      </c>
      <c r="D499" t="s">
        <v>16</v>
      </c>
      <c r="E499" t="s">
        <v>1412</v>
      </c>
      <c r="F499" t="s">
        <v>18</v>
      </c>
      <c r="G499" t="s">
        <v>63</v>
      </c>
      <c r="H499" t="s">
        <v>46</v>
      </c>
      <c r="I499" t="s">
        <v>29</v>
      </c>
      <c r="J499">
        <v>5</v>
      </c>
      <c r="K499">
        <v>6</v>
      </c>
      <c r="L499">
        <v>0</v>
      </c>
      <c r="M499" t="s">
        <v>350</v>
      </c>
      <c r="N499" t="s">
        <v>37</v>
      </c>
      <c r="O499">
        <v>4.8</v>
      </c>
      <c r="P499" t="s">
        <v>77</v>
      </c>
    </row>
    <row r="500" spans="1:16" x14ac:dyDescent="0.3">
      <c r="A500" t="s">
        <v>1413</v>
      </c>
      <c r="B500" s="1">
        <v>2.0406249999999997E-2</v>
      </c>
      <c r="C500" s="1">
        <v>2.0406249999999997E-2</v>
      </c>
      <c r="D500" t="s">
        <v>16</v>
      </c>
      <c r="E500" t="s">
        <v>1414</v>
      </c>
      <c r="F500" t="s">
        <v>75</v>
      </c>
      <c r="G500" t="s">
        <v>63</v>
      </c>
      <c r="H500" t="s">
        <v>67</v>
      </c>
      <c r="I500" t="s">
        <v>40</v>
      </c>
      <c r="J500">
        <v>7</v>
      </c>
      <c r="K500">
        <v>29</v>
      </c>
      <c r="L500">
        <v>0</v>
      </c>
      <c r="M500" t="s">
        <v>1415</v>
      </c>
      <c r="N500" t="s">
        <v>23</v>
      </c>
      <c r="O500">
        <v>4.2</v>
      </c>
      <c r="P500" t="s">
        <v>77</v>
      </c>
    </row>
    <row r="501" spans="1:16" x14ac:dyDescent="0.3">
      <c r="A501" t="s">
        <v>1416</v>
      </c>
      <c r="B501" s="1">
        <v>2.0406249999999997E-2</v>
      </c>
      <c r="C501" s="1">
        <v>2.0406249999999997E-2</v>
      </c>
      <c r="D501" t="s">
        <v>16</v>
      </c>
      <c r="E501" t="s">
        <v>1417</v>
      </c>
      <c r="F501" t="s">
        <v>83</v>
      </c>
      <c r="G501" t="s">
        <v>28</v>
      </c>
      <c r="H501" t="s">
        <v>46</v>
      </c>
      <c r="I501" t="s">
        <v>59</v>
      </c>
      <c r="J501">
        <v>6</v>
      </c>
      <c r="K501">
        <v>32</v>
      </c>
      <c r="L501">
        <v>0</v>
      </c>
      <c r="M501" t="s">
        <v>1418</v>
      </c>
      <c r="N501" t="s">
        <v>31</v>
      </c>
      <c r="O501">
        <v>2.4</v>
      </c>
      <c r="P501" t="s">
        <v>4658</v>
      </c>
    </row>
    <row r="502" spans="1:16" x14ac:dyDescent="0.3">
      <c r="A502" t="s">
        <v>1419</v>
      </c>
      <c r="B502" s="1">
        <v>2.0406249999999997E-2</v>
      </c>
      <c r="C502" s="1">
        <v>2.0406249999999997E-2</v>
      </c>
      <c r="D502" t="s">
        <v>16</v>
      </c>
      <c r="E502" t="s">
        <v>1420</v>
      </c>
      <c r="F502" t="s">
        <v>143</v>
      </c>
      <c r="G502" t="s">
        <v>19</v>
      </c>
      <c r="H502" t="s">
        <v>67</v>
      </c>
      <c r="I502" t="s">
        <v>59</v>
      </c>
      <c r="J502">
        <v>6</v>
      </c>
      <c r="K502">
        <v>48</v>
      </c>
      <c r="L502">
        <v>0</v>
      </c>
      <c r="M502" t="s">
        <v>1421</v>
      </c>
      <c r="N502" t="s">
        <v>31</v>
      </c>
      <c r="O502">
        <v>1.7</v>
      </c>
      <c r="P502" t="s">
        <v>4658</v>
      </c>
    </row>
    <row r="503" spans="1:16" x14ac:dyDescent="0.3">
      <c r="A503" t="s">
        <v>1422</v>
      </c>
      <c r="B503" s="1">
        <v>2.0406249999999997E-2</v>
      </c>
      <c r="C503" s="1">
        <v>2.0406249999999997E-2</v>
      </c>
      <c r="D503" t="s">
        <v>16</v>
      </c>
      <c r="E503" t="s">
        <v>1423</v>
      </c>
      <c r="F503" t="s">
        <v>52</v>
      </c>
      <c r="G503" t="s">
        <v>31</v>
      </c>
      <c r="H503" t="s">
        <v>20</v>
      </c>
      <c r="I503" t="s">
        <v>59</v>
      </c>
      <c r="J503">
        <v>2</v>
      </c>
      <c r="K503">
        <v>20</v>
      </c>
      <c r="L503">
        <v>0</v>
      </c>
      <c r="M503" t="s">
        <v>1424</v>
      </c>
      <c r="N503" t="s">
        <v>37</v>
      </c>
      <c r="O503">
        <v>2</v>
      </c>
      <c r="P503" t="s">
        <v>77</v>
      </c>
    </row>
    <row r="504" spans="1:16" x14ac:dyDescent="0.3">
      <c r="A504" t="s">
        <v>1425</v>
      </c>
      <c r="B504" s="1">
        <v>2.0406249999999997E-2</v>
      </c>
      <c r="C504" s="1">
        <v>2.0406249999999997E-2</v>
      </c>
      <c r="D504" t="s">
        <v>16</v>
      </c>
      <c r="E504" t="s">
        <v>1426</v>
      </c>
      <c r="F504" t="s">
        <v>58</v>
      </c>
      <c r="G504" t="s">
        <v>63</v>
      </c>
      <c r="H504" t="s">
        <v>67</v>
      </c>
      <c r="I504" t="s">
        <v>40</v>
      </c>
      <c r="J504">
        <v>6</v>
      </c>
      <c r="K504">
        <v>39</v>
      </c>
      <c r="L504">
        <v>0</v>
      </c>
      <c r="M504" t="s">
        <v>1338</v>
      </c>
      <c r="N504" t="s">
        <v>42</v>
      </c>
      <c r="O504">
        <v>1</v>
      </c>
      <c r="P504" t="s">
        <v>24</v>
      </c>
    </row>
    <row r="505" spans="1:16" x14ac:dyDescent="0.3">
      <c r="A505" t="s">
        <v>1427</v>
      </c>
      <c r="B505" s="1">
        <v>2.0406249999999997E-2</v>
      </c>
      <c r="C505" s="1">
        <v>2.0406249999999997E-2</v>
      </c>
      <c r="D505" t="s">
        <v>16</v>
      </c>
      <c r="E505" t="s">
        <v>1428</v>
      </c>
      <c r="F505" t="s">
        <v>75</v>
      </c>
      <c r="G505" t="s">
        <v>19</v>
      </c>
      <c r="H505" t="s">
        <v>67</v>
      </c>
      <c r="I505" t="s">
        <v>40</v>
      </c>
      <c r="J505">
        <v>2</v>
      </c>
      <c r="K505">
        <v>23</v>
      </c>
      <c r="L505">
        <v>0</v>
      </c>
      <c r="M505" t="s">
        <v>421</v>
      </c>
      <c r="N505" t="s">
        <v>31</v>
      </c>
      <c r="O505">
        <v>4</v>
      </c>
      <c r="P505" t="s">
        <v>4658</v>
      </c>
    </row>
    <row r="506" spans="1:16" x14ac:dyDescent="0.3">
      <c r="A506" t="s">
        <v>1429</v>
      </c>
      <c r="B506" s="1">
        <v>2.0406249999999997E-2</v>
      </c>
      <c r="C506" s="1">
        <v>2.0406249999999997E-2</v>
      </c>
      <c r="D506" t="s">
        <v>16</v>
      </c>
      <c r="E506" t="s">
        <v>1430</v>
      </c>
      <c r="F506" t="s">
        <v>18</v>
      </c>
      <c r="G506" t="s">
        <v>45</v>
      </c>
      <c r="H506" t="s">
        <v>35</v>
      </c>
      <c r="I506" t="s">
        <v>59</v>
      </c>
      <c r="J506">
        <v>5</v>
      </c>
      <c r="K506">
        <v>26</v>
      </c>
      <c r="L506">
        <v>0</v>
      </c>
      <c r="M506" t="s">
        <v>1431</v>
      </c>
      <c r="N506" t="s">
        <v>23</v>
      </c>
      <c r="O506">
        <v>3.7</v>
      </c>
      <c r="P506" t="s">
        <v>4658</v>
      </c>
    </row>
    <row r="507" spans="1:16" x14ac:dyDescent="0.3">
      <c r="A507" t="s">
        <v>1432</v>
      </c>
      <c r="B507" s="1">
        <v>2.0406249999999997E-2</v>
      </c>
      <c r="C507" s="1">
        <v>2.0406249999999997E-2</v>
      </c>
      <c r="D507" t="s">
        <v>16</v>
      </c>
      <c r="E507" t="s">
        <v>1433</v>
      </c>
      <c r="F507" t="s">
        <v>27</v>
      </c>
      <c r="G507" t="s">
        <v>19</v>
      </c>
      <c r="H507" t="s">
        <v>20</v>
      </c>
      <c r="I507" t="s">
        <v>21</v>
      </c>
      <c r="J507">
        <v>5</v>
      </c>
      <c r="K507">
        <v>4</v>
      </c>
      <c r="L507">
        <v>0</v>
      </c>
      <c r="M507" t="s">
        <v>1434</v>
      </c>
      <c r="N507" t="s">
        <v>42</v>
      </c>
      <c r="O507">
        <v>4</v>
      </c>
      <c r="P507" t="s">
        <v>49</v>
      </c>
    </row>
    <row r="508" spans="1:16" x14ac:dyDescent="0.3">
      <c r="A508" t="s">
        <v>1435</v>
      </c>
      <c r="B508" s="1">
        <v>2.0406249999999997E-2</v>
      </c>
      <c r="C508" s="1">
        <v>2.0406249999999997E-2</v>
      </c>
      <c r="D508" t="s">
        <v>16</v>
      </c>
      <c r="E508" t="s">
        <v>1436</v>
      </c>
      <c r="F508" t="s">
        <v>58</v>
      </c>
      <c r="G508" t="s">
        <v>63</v>
      </c>
      <c r="H508" t="s">
        <v>67</v>
      </c>
      <c r="I508" t="s">
        <v>40</v>
      </c>
      <c r="J508">
        <v>1</v>
      </c>
      <c r="K508">
        <v>23</v>
      </c>
      <c r="L508">
        <v>0</v>
      </c>
      <c r="M508" t="s">
        <v>240</v>
      </c>
      <c r="N508" t="s">
        <v>37</v>
      </c>
      <c r="O508">
        <v>4</v>
      </c>
      <c r="P508" t="s">
        <v>24</v>
      </c>
    </row>
    <row r="509" spans="1:16" x14ac:dyDescent="0.3">
      <c r="A509" t="s">
        <v>1437</v>
      </c>
      <c r="B509" s="1">
        <v>2.0406249999999997E-2</v>
      </c>
      <c r="C509">
        <v>0</v>
      </c>
      <c r="D509" t="s">
        <v>146</v>
      </c>
      <c r="E509" t="s">
        <v>1438</v>
      </c>
      <c r="F509" t="s">
        <v>18</v>
      </c>
      <c r="G509" t="s">
        <v>63</v>
      </c>
      <c r="H509" t="s">
        <v>46</v>
      </c>
      <c r="I509" t="s">
        <v>21</v>
      </c>
      <c r="J509">
        <v>9</v>
      </c>
      <c r="K509">
        <v>0</v>
      </c>
      <c r="L509">
        <v>1</v>
      </c>
      <c r="M509" t="s">
        <v>1439</v>
      </c>
      <c r="N509" t="s">
        <v>23</v>
      </c>
      <c r="O509">
        <v>0</v>
      </c>
      <c r="P509" t="s">
        <v>49</v>
      </c>
    </row>
    <row r="510" spans="1:16" x14ac:dyDescent="0.3">
      <c r="A510" t="s">
        <v>1440</v>
      </c>
      <c r="B510" s="1">
        <v>2.0406249999999997E-2</v>
      </c>
      <c r="C510">
        <v>0</v>
      </c>
      <c r="D510" t="s">
        <v>73</v>
      </c>
      <c r="E510" t="s">
        <v>1441</v>
      </c>
      <c r="F510" t="s">
        <v>121</v>
      </c>
      <c r="G510" t="s">
        <v>28</v>
      </c>
      <c r="H510" t="s">
        <v>46</v>
      </c>
      <c r="I510" t="s">
        <v>40</v>
      </c>
      <c r="J510">
        <v>12</v>
      </c>
      <c r="K510">
        <v>0</v>
      </c>
      <c r="L510">
        <v>3</v>
      </c>
      <c r="M510" t="s">
        <v>1442</v>
      </c>
      <c r="N510" t="s">
        <v>23</v>
      </c>
      <c r="O510">
        <v>0</v>
      </c>
      <c r="P510" t="s">
        <v>77</v>
      </c>
    </row>
    <row r="511" spans="1:16" x14ac:dyDescent="0.3">
      <c r="A511" t="s">
        <v>1443</v>
      </c>
      <c r="B511" s="1">
        <v>2.0406249999999997E-2</v>
      </c>
      <c r="C511" s="1">
        <v>2.0406249999999997E-2</v>
      </c>
      <c r="D511" t="s">
        <v>16</v>
      </c>
      <c r="E511" t="s">
        <v>1444</v>
      </c>
      <c r="F511" t="s">
        <v>18</v>
      </c>
      <c r="G511" t="s">
        <v>45</v>
      </c>
      <c r="H511" t="s">
        <v>35</v>
      </c>
      <c r="I511" t="s">
        <v>40</v>
      </c>
      <c r="J511">
        <v>8</v>
      </c>
      <c r="K511">
        <v>19</v>
      </c>
      <c r="L511">
        <v>0</v>
      </c>
      <c r="M511" t="s">
        <v>681</v>
      </c>
      <c r="N511" t="s">
        <v>23</v>
      </c>
      <c r="O511">
        <v>3.9</v>
      </c>
      <c r="P511" t="s">
        <v>77</v>
      </c>
    </row>
    <row r="512" spans="1:16" x14ac:dyDescent="0.3">
      <c r="A512" t="s">
        <v>1445</v>
      </c>
      <c r="B512" s="1">
        <v>2.0406249999999997E-2</v>
      </c>
      <c r="C512" s="1">
        <v>2.0406249999999997E-2</v>
      </c>
      <c r="D512" t="s">
        <v>16</v>
      </c>
      <c r="E512" t="s">
        <v>1446</v>
      </c>
      <c r="F512" t="s">
        <v>75</v>
      </c>
      <c r="G512" t="s">
        <v>28</v>
      </c>
      <c r="H512" t="s">
        <v>46</v>
      </c>
      <c r="I512" t="s">
        <v>40</v>
      </c>
      <c r="J512">
        <v>4</v>
      </c>
      <c r="K512">
        <v>40</v>
      </c>
      <c r="L512">
        <v>0</v>
      </c>
      <c r="M512" t="s">
        <v>1447</v>
      </c>
      <c r="N512" t="s">
        <v>42</v>
      </c>
      <c r="O512">
        <v>3.3</v>
      </c>
      <c r="P512" t="s">
        <v>4658</v>
      </c>
    </row>
    <row r="513" spans="1:16" x14ac:dyDescent="0.3">
      <c r="A513" t="s">
        <v>1448</v>
      </c>
      <c r="B513" s="1">
        <v>2.0406249999999997E-2</v>
      </c>
      <c r="C513" s="1">
        <v>2.0406249999999997E-2</v>
      </c>
      <c r="D513" t="s">
        <v>16</v>
      </c>
      <c r="E513" t="s">
        <v>1449</v>
      </c>
      <c r="F513" t="s">
        <v>83</v>
      </c>
      <c r="G513" t="s">
        <v>28</v>
      </c>
      <c r="H513" t="s">
        <v>46</v>
      </c>
      <c r="I513" t="s">
        <v>40</v>
      </c>
      <c r="J513">
        <v>4</v>
      </c>
      <c r="K513">
        <v>48</v>
      </c>
      <c r="L513">
        <v>0</v>
      </c>
      <c r="M513" t="s">
        <v>163</v>
      </c>
      <c r="N513" t="s">
        <v>31</v>
      </c>
      <c r="O513">
        <v>4.9000000000000004</v>
      </c>
      <c r="P513" t="s">
        <v>24</v>
      </c>
    </row>
    <row r="514" spans="1:16" x14ac:dyDescent="0.3">
      <c r="A514" t="s">
        <v>1450</v>
      </c>
      <c r="B514" s="1">
        <v>2.0406249999999997E-2</v>
      </c>
      <c r="C514" s="1">
        <v>2.0406249999999997E-2</v>
      </c>
      <c r="D514" t="s">
        <v>16</v>
      </c>
      <c r="E514" t="s">
        <v>1451</v>
      </c>
      <c r="F514" t="s">
        <v>75</v>
      </c>
      <c r="G514" t="s">
        <v>53</v>
      </c>
      <c r="H514" t="s">
        <v>46</v>
      </c>
      <c r="I514" t="s">
        <v>54</v>
      </c>
      <c r="J514">
        <v>12</v>
      </c>
      <c r="K514">
        <v>5</v>
      </c>
      <c r="L514">
        <v>0</v>
      </c>
      <c r="M514" t="s">
        <v>1452</v>
      </c>
      <c r="N514" t="s">
        <v>42</v>
      </c>
      <c r="O514">
        <v>3.6</v>
      </c>
      <c r="P514" t="s">
        <v>49</v>
      </c>
    </row>
    <row r="515" spans="1:16" x14ac:dyDescent="0.3">
      <c r="A515" t="s">
        <v>1453</v>
      </c>
      <c r="B515" s="1">
        <v>2.0406249999999997E-2</v>
      </c>
      <c r="C515" s="1">
        <v>2.0406249999999997E-2</v>
      </c>
      <c r="D515" t="s">
        <v>16</v>
      </c>
      <c r="E515" t="s">
        <v>1454</v>
      </c>
      <c r="F515" t="s">
        <v>121</v>
      </c>
      <c r="G515" t="s">
        <v>45</v>
      </c>
      <c r="H515" t="s">
        <v>35</v>
      </c>
      <c r="I515" t="s">
        <v>59</v>
      </c>
      <c r="J515">
        <v>12</v>
      </c>
      <c r="K515">
        <v>23</v>
      </c>
      <c r="L515">
        <v>0</v>
      </c>
      <c r="M515" t="s">
        <v>803</v>
      </c>
      <c r="N515" t="s">
        <v>37</v>
      </c>
      <c r="O515">
        <v>4.4000000000000004</v>
      </c>
      <c r="P515" t="s">
        <v>4658</v>
      </c>
    </row>
    <row r="516" spans="1:16" x14ac:dyDescent="0.3">
      <c r="A516" t="s">
        <v>1455</v>
      </c>
      <c r="B516" s="1">
        <v>2.0406249999999997E-2</v>
      </c>
      <c r="C516" s="1">
        <v>2.0406249999999997E-2</v>
      </c>
      <c r="D516" t="s">
        <v>16</v>
      </c>
      <c r="E516" t="s">
        <v>1456</v>
      </c>
      <c r="F516" t="s">
        <v>18</v>
      </c>
      <c r="G516" t="s">
        <v>31</v>
      </c>
      <c r="H516" t="s">
        <v>35</v>
      </c>
      <c r="I516" t="s">
        <v>21</v>
      </c>
      <c r="J516">
        <v>11</v>
      </c>
      <c r="K516">
        <v>28</v>
      </c>
      <c r="L516">
        <v>0</v>
      </c>
      <c r="M516" t="s">
        <v>1457</v>
      </c>
      <c r="N516" t="s">
        <v>48</v>
      </c>
      <c r="O516">
        <v>4.9000000000000004</v>
      </c>
      <c r="P516" t="s">
        <v>32</v>
      </c>
    </row>
    <row r="517" spans="1:16" x14ac:dyDescent="0.3">
      <c r="A517" t="s">
        <v>1458</v>
      </c>
      <c r="B517" s="1">
        <v>2.0406249999999997E-2</v>
      </c>
      <c r="C517" s="1">
        <v>2.0406249999999997E-2</v>
      </c>
      <c r="D517" t="s">
        <v>16</v>
      </c>
      <c r="E517" t="s">
        <v>1459</v>
      </c>
      <c r="F517" t="s">
        <v>75</v>
      </c>
      <c r="G517" t="s">
        <v>53</v>
      </c>
      <c r="H517" t="s">
        <v>46</v>
      </c>
      <c r="I517" t="s">
        <v>29</v>
      </c>
      <c r="J517">
        <v>4</v>
      </c>
      <c r="K517">
        <v>1</v>
      </c>
      <c r="L517">
        <v>0</v>
      </c>
      <c r="M517" t="s">
        <v>541</v>
      </c>
      <c r="N517" t="s">
        <v>37</v>
      </c>
      <c r="O517">
        <v>4.9000000000000004</v>
      </c>
      <c r="P517" t="s">
        <v>49</v>
      </c>
    </row>
    <row r="518" spans="1:16" x14ac:dyDescent="0.3">
      <c r="A518" t="s">
        <v>1460</v>
      </c>
      <c r="B518" s="1">
        <v>2.0406249999999997E-2</v>
      </c>
      <c r="C518">
        <v>0</v>
      </c>
      <c r="D518" t="s">
        <v>110</v>
      </c>
      <c r="E518" t="s">
        <v>1461</v>
      </c>
      <c r="F518" t="s">
        <v>27</v>
      </c>
      <c r="G518" t="s">
        <v>45</v>
      </c>
      <c r="H518" t="s">
        <v>67</v>
      </c>
      <c r="I518" t="s">
        <v>40</v>
      </c>
      <c r="J518">
        <v>6</v>
      </c>
      <c r="K518">
        <v>0</v>
      </c>
      <c r="L518">
        <v>0</v>
      </c>
      <c r="M518" t="s">
        <v>306</v>
      </c>
      <c r="N518" t="s">
        <v>42</v>
      </c>
      <c r="O518">
        <v>0</v>
      </c>
      <c r="P518" t="s">
        <v>4658</v>
      </c>
    </row>
    <row r="519" spans="1:16" x14ac:dyDescent="0.3">
      <c r="A519" t="s">
        <v>1462</v>
      </c>
      <c r="B519" s="1">
        <v>2.0406249999999997E-2</v>
      </c>
      <c r="C519" s="1">
        <v>2.0406249999999997E-2</v>
      </c>
      <c r="D519" t="s">
        <v>16</v>
      </c>
      <c r="E519" t="s">
        <v>1463</v>
      </c>
      <c r="F519" t="s">
        <v>75</v>
      </c>
      <c r="G519" t="s">
        <v>45</v>
      </c>
      <c r="H519" t="s">
        <v>46</v>
      </c>
      <c r="I519" t="s">
        <v>21</v>
      </c>
      <c r="J519">
        <v>4</v>
      </c>
      <c r="K519">
        <v>33</v>
      </c>
      <c r="L519">
        <v>0</v>
      </c>
      <c r="M519" t="s">
        <v>22</v>
      </c>
      <c r="N519" t="s">
        <v>48</v>
      </c>
      <c r="O519">
        <v>4</v>
      </c>
      <c r="P519" t="s">
        <v>77</v>
      </c>
    </row>
    <row r="520" spans="1:16" x14ac:dyDescent="0.3">
      <c r="A520" t="s">
        <v>1464</v>
      </c>
      <c r="B520" s="1">
        <v>2.0406249999999997E-2</v>
      </c>
      <c r="C520" s="1">
        <v>2.0406249999999997E-2</v>
      </c>
      <c r="D520" t="s">
        <v>16</v>
      </c>
      <c r="E520" t="s">
        <v>1465</v>
      </c>
      <c r="F520" t="s">
        <v>83</v>
      </c>
      <c r="G520" t="s">
        <v>53</v>
      </c>
      <c r="H520" t="s">
        <v>20</v>
      </c>
      <c r="I520" t="s">
        <v>59</v>
      </c>
      <c r="J520">
        <v>5</v>
      </c>
      <c r="K520">
        <v>2</v>
      </c>
      <c r="L520">
        <v>0</v>
      </c>
      <c r="M520" t="s">
        <v>1466</v>
      </c>
      <c r="N520" t="s">
        <v>42</v>
      </c>
      <c r="O520">
        <v>4.0999999999999996</v>
      </c>
      <c r="P520" t="s">
        <v>4658</v>
      </c>
    </row>
    <row r="521" spans="1:16" x14ac:dyDescent="0.3">
      <c r="A521" t="s">
        <v>1467</v>
      </c>
      <c r="B521" s="1">
        <v>2.0406249999999997E-2</v>
      </c>
      <c r="C521">
        <v>0</v>
      </c>
      <c r="D521" t="s">
        <v>146</v>
      </c>
      <c r="E521" t="s">
        <v>1468</v>
      </c>
      <c r="F521" t="s">
        <v>27</v>
      </c>
      <c r="G521" t="s">
        <v>31</v>
      </c>
      <c r="H521" t="s">
        <v>46</v>
      </c>
      <c r="I521" t="s">
        <v>21</v>
      </c>
      <c r="J521">
        <v>5</v>
      </c>
      <c r="K521">
        <v>0</v>
      </c>
      <c r="L521">
        <v>1</v>
      </c>
      <c r="M521" t="s">
        <v>715</v>
      </c>
      <c r="N521" t="s">
        <v>37</v>
      </c>
      <c r="O521">
        <v>0</v>
      </c>
      <c r="P521" t="s">
        <v>49</v>
      </c>
    </row>
    <row r="522" spans="1:16" x14ac:dyDescent="0.3">
      <c r="A522" t="s">
        <v>1469</v>
      </c>
      <c r="B522" s="1">
        <v>2.0406249999999997E-2</v>
      </c>
      <c r="C522" s="1">
        <v>2.0406249999999997E-2</v>
      </c>
      <c r="D522" t="s">
        <v>16</v>
      </c>
      <c r="E522" t="s">
        <v>1470</v>
      </c>
      <c r="F522" t="s">
        <v>75</v>
      </c>
      <c r="G522" t="s">
        <v>53</v>
      </c>
      <c r="H522" t="s">
        <v>67</v>
      </c>
      <c r="I522" t="s">
        <v>59</v>
      </c>
      <c r="J522">
        <v>4</v>
      </c>
      <c r="K522">
        <v>8</v>
      </c>
      <c r="L522">
        <v>0</v>
      </c>
      <c r="M522" t="s">
        <v>1471</v>
      </c>
      <c r="N522" t="s">
        <v>23</v>
      </c>
      <c r="O522">
        <v>3.6</v>
      </c>
      <c r="P522" t="s">
        <v>32</v>
      </c>
    </row>
    <row r="523" spans="1:16" x14ac:dyDescent="0.3">
      <c r="A523" t="s">
        <v>1472</v>
      </c>
      <c r="B523" s="1">
        <v>2.0406249999999997E-2</v>
      </c>
      <c r="C523" s="1">
        <v>2.0406249999999997E-2</v>
      </c>
      <c r="D523" t="s">
        <v>16</v>
      </c>
      <c r="E523" t="s">
        <v>1473</v>
      </c>
      <c r="F523" t="s">
        <v>58</v>
      </c>
      <c r="G523" t="s">
        <v>63</v>
      </c>
      <c r="H523" t="s">
        <v>67</v>
      </c>
      <c r="I523" t="s">
        <v>54</v>
      </c>
      <c r="J523">
        <v>11</v>
      </c>
      <c r="K523">
        <v>33</v>
      </c>
      <c r="L523">
        <v>0</v>
      </c>
      <c r="M523" t="s">
        <v>1174</v>
      </c>
      <c r="N523" t="s">
        <v>48</v>
      </c>
      <c r="O523">
        <v>2.8</v>
      </c>
      <c r="P523" t="s">
        <v>32</v>
      </c>
    </row>
    <row r="524" spans="1:16" x14ac:dyDescent="0.3">
      <c r="A524" t="s">
        <v>1474</v>
      </c>
      <c r="B524" s="1">
        <v>2.0406249999999997E-2</v>
      </c>
      <c r="C524" s="1">
        <v>2.0406249999999997E-2</v>
      </c>
      <c r="D524" t="s">
        <v>16</v>
      </c>
      <c r="E524" t="s">
        <v>1475</v>
      </c>
      <c r="F524" t="s">
        <v>83</v>
      </c>
      <c r="G524" t="s">
        <v>53</v>
      </c>
      <c r="H524" t="s">
        <v>67</v>
      </c>
      <c r="I524" t="s">
        <v>21</v>
      </c>
      <c r="J524">
        <v>11</v>
      </c>
      <c r="K524">
        <v>16</v>
      </c>
      <c r="L524">
        <v>0</v>
      </c>
      <c r="M524" t="s">
        <v>1476</v>
      </c>
      <c r="N524" t="s">
        <v>42</v>
      </c>
      <c r="O524">
        <v>1.3</v>
      </c>
      <c r="P524" t="s">
        <v>49</v>
      </c>
    </row>
    <row r="525" spans="1:16" x14ac:dyDescent="0.3">
      <c r="A525" t="s">
        <v>1477</v>
      </c>
      <c r="B525" s="1">
        <v>2.0406249999999997E-2</v>
      </c>
      <c r="C525" s="1">
        <v>2.0406249999999997E-2</v>
      </c>
      <c r="D525" t="s">
        <v>16</v>
      </c>
      <c r="E525" t="s">
        <v>1478</v>
      </c>
      <c r="F525" t="s">
        <v>83</v>
      </c>
      <c r="G525" t="s">
        <v>19</v>
      </c>
      <c r="H525" t="s">
        <v>35</v>
      </c>
      <c r="I525" t="s">
        <v>29</v>
      </c>
      <c r="J525">
        <v>2</v>
      </c>
      <c r="K525">
        <v>1</v>
      </c>
      <c r="L525">
        <v>0</v>
      </c>
      <c r="M525" t="s">
        <v>1479</v>
      </c>
      <c r="N525" t="s">
        <v>42</v>
      </c>
      <c r="O525">
        <v>3.2</v>
      </c>
      <c r="P525" t="s">
        <v>49</v>
      </c>
    </row>
    <row r="526" spans="1:16" x14ac:dyDescent="0.3">
      <c r="A526" t="s">
        <v>1480</v>
      </c>
      <c r="B526" s="1">
        <v>2.0406249999999997E-2</v>
      </c>
      <c r="C526" s="1">
        <v>2.0406249999999997E-2</v>
      </c>
      <c r="D526" t="s">
        <v>16</v>
      </c>
      <c r="E526" t="s">
        <v>1481</v>
      </c>
      <c r="F526" t="s">
        <v>52</v>
      </c>
      <c r="G526" t="s">
        <v>45</v>
      </c>
      <c r="H526" t="s">
        <v>35</v>
      </c>
      <c r="I526" t="s">
        <v>59</v>
      </c>
      <c r="J526">
        <v>3</v>
      </c>
      <c r="K526">
        <v>11</v>
      </c>
      <c r="L526">
        <v>0</v>
      </c>
      <c r="M526" t="s">
        <v>1482</v>
      </c>
      <c r="N526" t="s">
        <v>42</v>
      </c>
      <c r="O526">
        <v>4.9000000000000004</v>
      </c>
      <c r="P526" t="s">
        <v>77</v>
      </c>
    </row>
    <row r="527" spans="1:16" x14ac:dyDescent="0.3">
      <c r="A527" t="s">
        <v>1483</v>
      </c>
      <c r="B527" s="1">
        <v>2.0406249999999997E-2</v>
      </c>
      <c r="C527" s="1">
        <v>2.0406249999999997E-2</v>
      </c>
      <c r="D527" t="s">
        <v>16</v>
      </c>
      <c r="E527" t="s">
        <v>1484</v>
      </c>
      <c r="F527" t="s">
        <v>143</v>
      </c>
      <c r="G527" t="s">
        <v>53</v>
      </c>
      <c r="H527" t="s">
        <v>20</v>
      </c>
      <c r="I527" t="s">
        <v>21</v>
      </c>
      <c r="J527">
        <v>9</v>
      </c>
      <c r="K527">
        <v>12</v>
      </c>
      <c r="L527">
        <v>0</v>
      </c>
      <c r="M527" t="s">
        <v>1228</v>
      </c>
      <c r="N527" t="s">
        <v>42</v>
      </c>
      <c r="O527">
        <v>2.4</v>
      </c>
      <c r="P527" t="s">
        <v>32</v>
      </c>
    </row>
    <row r="528" spans="1:16" x14ac:dyDescent="0.3">
      <c r="A528" t="s">
        <v>1485</v>
      </c>
      <c r="B528" s="1">
        <v>2.0406249999999997E-2</v>
      </c>
      <c r="C528" s="1">
        <v>2.0406249999999997E-2</v>
      </c>
      <c r="D528" t="s">
        <v>16</v>
      </c>
      <c r="E528" t="s">
        <v>1486</v>
      </c>
      <c r="F528" t="s">
        <v>83</v>
      </c>
      <c r="G528" t="s">
        <v>31</v>
      </c>
      <c r="H528" t="s">
        <v>67</v>
      </c>
      <c r="I528" t="s">
        <v>21</v>
      </c>
      <c r="J528">
        <v>9</v>
      </c>
      <c r="K528">
        <v>28</v>
      </c>
      <c r="L528">
        <v>0</v>
      </c>
      <c r="M528" t="s">
        <v>1487</v>
      </c>
      <c r="N528" t="s">
        <v>48</v>
      </c>
      <c r="O528">
        <v>3</v>
      </c>
      <c r="P528" t="s">
        <v>4658</v>
      </c>
    </row>
    <row r="529" spans="1:16" x14ac:dyDescent="0.3">
      <c r="A529" t="s">
        <v>1488</v>
      </c>
      <c r="B529" s="1">
        <v>2.0406249999999997E-2</v>
      </c>
      <c r="C529" s="1">
        <v>2.0406249999999997E-2</v>
      </c>
      <c r="D529" t="s">
        <v>16</v>
      </c>
      <c r="E529" t="s">
        <v>1489</v>
      </c>
      <c r="F529" t="s">
        <v>18</v>
      </c>
      <c r="G529" t="s">
        <v>31</v>
      </c>
      <c r="H529" t="s">
        <v>67</v>
      </c>
      <c r="I529" t="s">
        <v>21</v>
      </c>
      <c r="J529">
        <v>9</v>
      </c>
      <c r="K529">
        <v>27</v>
      </c>
      <c r="L529">
        <v>0</v>
      </c>
      <c r="M529" t="s">
        <v>1490</v>
      </c>
      <c r="N529" t="s">
        <v>37</v>
      </c>
      <c r="O529">
        <v>2.1</v>
      </c>
      <c r="P529" t="s">
        <v>24</v>
      </c>
    </row>
    <row r="530" spans="1:16" x14ac:dyDescent="0.3">
      <c r="A530" t="s">
        <v>1491</v>
      </c>
      <c r="B530" s="1">
        <v>2.0406249999999997E-2</v>
      </c>
      <c r="C530" s="1">
        <v>2.0406249999999997E-2</v>
      </c>
      <c r="D530" t="s">
        <v>16</v>
      </c>
      <c r="E530" t="s">
        <v>1492</v>
      </c>
      <c r="F530" t="s">
        <v>18</v>
      </c>
      <c r="G530" t="s">
        <v>19</v>
      </c>
      <c r="H530" t="s">
        <v>67</v>
      </c>
      <c r="I530" t="s">
        <v>54</v>
      </c>
      <c r="J530">
        <v>12</v>
      </c>
      <c r="K530">
        <v>3</v>
      </c>
      <c r="L530">
        <v>0</v>
      </c>
      <c r="M530" t="s">
        <v>199</v>
      </c>
      <c r="N530" t="s">
        <v>23</v>
      </c>
      <c r="O530">
        <v>1.4</v>
      </c>
      <c r="P530" t="s">
        <v>77</v>
      </c>
    </row>
    <row r="531" spans="1:16" x14ac:dyDescent="0.3">
      <c r="A531" t="s">
        <v>1493</v>
      </c>
      <c r="B531" s="1">
        <v>2.0406249999999997E-2</v>
      </c>
      <c r="C531" s="1">
        <v>2.0406249999999997E-2</v>
      </c>
      <c r="D531" t="s">
        <v>16</v>
      </c>
      <c r="E531" t="s">
        <v>1494</v>
      </c>
      <c r="F531" t="s">
        <v>27</v>
      </c>
      <c r="G531" t="s">
        <v>53</v>
      </c>
      <c r="H531" t="s">
        <v>46</v>
      </c>
      <c r="I531" t="s">
        <v>29</v>
      </c>
      <c r="J531">
        <v>3</v>
      </c>
      <c r="K531">
        <v>44</v>
      </c>
      <c r="L531">
        <v>0</v>
      </c>
      <c r="M531" t="s">
        <v>1495</v>
      </c>
      <c r="N531" t="s">
        <v>23</v>
      </c>
      <c r="O531">
        <v>3.7</v>
      </c>
      <c r="P531" t="s">
        <v>32</v>
      </c>
    </row>
    <row r="532" spans="1:16" x14ac:dyDescent="0.3">
      <c r="A532" t="s">
        <v>1496</v>
      </c>
      <c r="B532" s="1">
        <v>2.0406249999999997E-2</v>
      </c>
      <c r="C532" s="1">
        <v>2.0406249999999997E-2</v>
      </c>
      <c r="D532" t="s">
        <v>16</v>
      </c>
      <c r="E532" t="s">
        <v>1497</v>
      </c>
      <c r="F532" t="s">
        <v>83</v>
      </c>
      <c r="G532" t="s">
        <v>31</v>
      </c>
      <c r="H532" t="s">
        <v>20</v>
      </c>
      <c r="I532" t="s">
        <v>40</v>
      </c>
      <c r="J532">
        <v>3</v>
      </c>
      <c r="K532">
        <v>2</v>
      </c>
      <c r="L532">
        <v>0</v>
      </c>
      <c r="M532" t="s">
        <v>172</v>
      </c>
      <c r="N532" t="s">
        <v>48</v>
      </c>
      <c r="O532">
        <v>4.4000000000000004</v>
      </c>
      <c r="P532" t="s">
        <v>32</v>
      </c>
    </row>
    <row r="533" spans="1:16" x14ac:dyDescent="0.3">
      <c r="A533" t="s">
        <v>1498</v>
      </c>
      <c r="B533" s="1">
        <v>2.0406249999999997E-2</v>
      </c>
      <c r="C533" s="1">
        <v>2.0406249999999997E-2</v>
      </c>
      <c r="D533" t="s">
        <v>16</v>
      </c>
      <c r="E533" t="s">
        <v>1499</v>
      </c>
      <c r="F533" t="s">
        <v>58</v>
      </c>
      <c r="G533" t="s">
        <v>45</v>
      </c>
      <c r="H533" t="s">
        <v>67</v>
      </c>
      <c r="I533" t="s">
        <v>59</v>
      </c>
      <c r="J533">
        <v>12</v>
      </c>
      <c r="K533">
        <v>3</v>
      </c>
      <c r="L533">
        <v>0</v>
      </c>
      <c r="M533" t="s">
        <v>1500</v>
      </c>
      <c r="N533" t="s">
        <v>37</v>
      </c>
      <c r="O533">
        <v>1.5</v>
      </c>
      <c r="P533" t="s">
        <v>32</v>
      </c>
    </row>
    <row r="534" spans="1:16" x14ac:dyDescent="0.3">
      <c r="A534" t="s">
        <v>1501</v>
      </c>
      <c r="B534" s="1">
        <v>2.0406249999999997E-2</v>
      </c>
      <c r="C534" s="1">
        <v>2.0406249999999997E-2</v>
      </c>
      <c r="D534" t="s">
        <v>16</v>
      </c>
      <c r="E534" t="s">
        <v>1502</v>
      </c>
      <c r="F534" t="s">
        <v>18</v>
      </c>
      <c r="G534" t="s">
        <v>31</v>
      </c>
      <c r="H534" t="s">
        <v>20</v>
      </c>
      <c r="I534" t="s">
        <v>21</v>
      </c>
      <c r="J534">
        <v>2</v>
      </c>
      <c r="K534">
        <v>9</v>
      </c>
      <c r="L534">
        <v>0</v>
      </c>
      <c r="M534" t="s">
        <v>184</v>
      </c>
      <c r="N534" t="s">
        <v>42</v>
      </c>
      <c r="O534">
        <v>2.5</v>
      </c>
      <c r="P534" t="s">
        <v>24</v>
      </c>
    </row>
    <row r="535" spans="1:16" x14ac:dyDescent="0.3">
      <c r="A535" t="s">
        <v>1503</v>
      </c>
      <c r="B535" s="1">
        <v>2.0406249999999997E-2</v>
      </c>
      <c r="C535">
        <v>0</v>
      </c>
      <c r="D535" t="s">
        <v>110</v>
      </c>
      <c r="E535" t="s">
        <v>1504</v>
      </c>
      <c r="F535" t="s">
        <v>83</v>
      </c>
      <c r="G535" t="s">
        <v>45</v>
      </c>
      <c r="H535" t="s">
        <v>35</v>
      </c>
      <c r="I535" t="s">
        <v>40</v>
      </c>
      <c r="J535">
        <v>6</v>
      </c>
      <c r="K535">
        <v>0</v>
      </c>
      <c r="L535">
        <v>0</v>
      </c>
      <c r="M535" t="s">
        <v>1505</v>
      </c>
      <c r="N535" t="s">
        <v>42</v>
      </c>
      <c r="O535">
        <v>0</v>
      </c>
      <c r="P535" t="s">
        <v>24</v>
      </c>
    </row>
    <row r="536" spans="1:16" x14ac:dyDescent="0.3">
      <c r="A536" t="s">
        <v>1506</v>
      </c>
      <c r="B536" s="1">
        <v>2.0406249999999997E-2</v>
      </c>
      <c r="C536" s="1">
        <v>2.0406249999999997E-2</v>
      </c>
      <c r="D536" t="s">
        <v>16</v>
      </c>
      <c r="E536" t="s">
        <v>1507</v>
      </c>
      <c r="F536" t="s">
        <v>58</v>
      </c>
      <c r="G536" t="s">
        <v>31</v>
      </c>
      <c r="H536" t="s">
        <v>67</v>
      </c>
      <c r="I536" t="s">
        <v>54</v>
      </c>
      <c r="J536">
        <v>10</v>
      </c>
      <c r="K536">
        <v>8</v>
      </c>
      <c r="L536">
        <v>0</v>
      </c>
      <c r="M536" t="s">
        <v>1508</v>
      </c>
      <c r="N536" t="s">
        <v>31</v>
      </c>
      <c r="O536">
        <v>2.2000000000000002</v>
      </c>
      <c r="P536" t="s">
        <v>49</v>
      </c>
    </row>
    <row r="537" spans="1:16" x14ac:dyDescent="0.3">
      <c r="A537" t="s">
        <v>1509</v>
      </c>
      <c r="B537" s="1">
        <v>2.0406249999999997E-2</v>
      </c>
      <c r="C537" s="1">
        <v>2.0406249999999997E-2</v>
      </c>
      <c r="D537" t="s">
        <v>16</v>
      </c>
      <c r="E537" t="s">
        <v>1510</v>
      </c>
      <c r="F537" t="s">
        <v>18</v>
      </c>
      <c r="G537" t="s">
        <v>45</v>
      </c>
      <c r="H537" t="s">
        <v>35</v>
      </c>
      <c r="I537" t="s">
        <v>54</v>
      </c>
      <c r="J537">
        <v>4</v>
      </c>
      <c r="K537">
        <v>6</v>
      </c>
      <c r="L537">
        <v>0</v>
      </c>
      <c r="M537" t="s">
        <v>1511</v>
      </c>
      <c r="N537" t="s">
        <v>37</v>
      </c>
      <c r="O537">
        <v>2.4</v>
      </c>
      <c r="P537" t="s">
        <v>77</v>
      </c>
    </row>
    <row r="538" spans="1:16" x14ac:dyDescent="0.3">
      <c r="A538" t="s">
        <v>1512</v>
      </c>
      <c r="B538" s="1">
        <v>2.0406249999999997E-2</v>
      </c>
      <c r="C538">
        <v>0</v>
      </c>
      <c r="D538" t="s">
        <v>110</v>
      </c>
      <c r="E538" t="s">
        <v>1311</v>
      </c>
      <c r="F538" t="s">
        <v>18</v>
      </c>
      <c r="G538" t="s">
        <v>45</v>
      </c>
      <c r="H538" t="s">
        <v>35</v>
      </c>
      <c r="I538" t="s">
        <v>40</v>
      </c>
      <c r="J538">
        <v>4</v>
      </c>
      <c r="K538">
        <v>0</v>
      </c>
      <c r="L538">
        <v>0</v>
      </c>
      <c r="M538" t="s">
        <v>1513</v>
      </c>
      <c r="N538" t="s">
        <v>23</v>
      </c>
      <c r="O538">
        <v>0</v>
      </c>
      <c r="P538" t="s">
        <v>4658</v>
      </c>
    </row>
    <row r="539" spans="1:16" x14ac:dyDescent="0.3">
      <c r="A539" t="s">
        <v>1514</v>
      </c>
      <c r="B539" s="1">
        <v>2.0406249999999997E-2</v>
      </c>
      <c r="C539" s="1">
        <v>2.0406249999999997E-2</v>
      </c>
      <c r="D539" t="s">
        <v>16</v>
      </c>
      <c r="E539" t="s">
        <v>1515</v>
      </c>
      <c r="F539" t="s">
        <v>52</v>
      </c>
      <c r="G539" t="s">
        <v>28</v>
      </c>
      <c r="H539" t="s">
        <v>67</v>
      </c>
      <c r="I539" t="s">
        <v>40</v>
      </c>
      <c r="J539">
        <v>3</v>
      </c>
      <c r="K539">
        <v>3</v>
      </c>
      <c r="L539">
        <v>0</v>
      </c>
      <c r="M539" t="s">
        <v>1516</v>
      </c>
      <c r="N539" t="s">
        <v>31</v>
      </c>
      <c r="O539">
        <v>2.7</v>
      </c>
      <c r="P539" t="s">
        <v>49</v>
      </c>
    </row>
    <row r="540" spans="1:16" x14ac:dyDescent="0.3">
      <c r="A540" t="s">
        <v>1517</v>
      </c>
      <c r="B540" s="1">
        <v>2.0406249999999997E-2</v>
      </c>
      <c r="C540" s="1">
        <v>2.0406249999999997E-2</v>
      </c>
      <c r="D540" t="s">
        <v>16</v>
      </c>
      <c r="E540" t="s">
        <v>1518</v>
      </c>
      <c r="F540" t="s">
        <v>75</v>
      </c>
      <c r="G540" t="s">
        <v>53</v>
      </c>
      <c r="H540" t="s">
        <v>67</v>
      </c>
      <c r="I540" t="s">
        <v>29</v>
      </c>
      <c r="J540">
        <v>1</v>
      </c>
      <c r="K540">
        <v>5</v>
      </c>
      <c r="L540">
        <v>0</v>
      </c>
      <c r="M540" t="s">
        <v>1519</v>
      </c>
      <c r="N540" t="s">
        <v>31</v>
      </c>
      <c r="O540">
        <v>1.7</v>
      </c>
      <c r="P540" t="s">
        <v>24</v>
      </c>
    </row>
    <row r="541" spans="1:16" x14ac:dyDescent="0.3">
      <c r="A541" t="s">
        <v>1520</v>
      </c>
      <c r="B541" s="1">
        <v>2.0406249999999997E-2</v>
      </c>
      <c r="C541" s="1">
        <v>2.0406249999999997E-2</v>
      </c>
      <c r="D541" t="s">
        <v>16</v>
      </c>
      <c r="E541" t="s">
        <v>1521</v>
      </c>
      <c r="F541" t="s">
        <v>27</v>
      </c>
      <c r="G541" t="s">
        <v>53</v>
      </c>
      <c r="H541" t="s">
        <v>46</v>
      </c>
      <c r="I541" t="s">
        <v>21</v>
      </c>
      <c r="J541">
        <v>12</v>
      </c>
      <c r="K541">
        <v>25</v>
      </c>
      <c r="L541">
        <v>0</v>
      </c>
      <c r="M541" t="s">
        <v>1522</v>
      </c>
      <c r="N541" t="s">
        <v>37</v>
      </c>
      <c r="O541">
        <v>2.4</v>
      </c>
      <c r="P541" t="s">
        <v>49</v>
      </c>
    </row>
    <row r="542" spans="1:16" x14ac:dyDescent="0.3">
      <c r="A542" t="s">
        <v>1523</v>
      </c>
      <c r="B542" s="1">
        <v>2.0406249999999997E-2</v>
      </c>
      <c r="C542" s="1">
        <v>2.0406249999999997E-2</v>
      </c>
      <c r="D542" t="s">
        <v>16</v>
      </c>
      <c r="E542" t="s">
        <v>1524</v>
      </c>
      <c r="F542" t="s">
        <v>18</v>
      </c>
      <c r="G542" t="s">
        <v>28</v>
      </c>
      <c r="H542" t="s">
        <v>67</v>
      </c>
      <c r="I542" t="s">
        <v>40</v>
      </c>
      <c r="J542">
        <v>3</v>
      </c>
      <c r="K542">
        <v>22</v>
      </c>
      <c r="L542">
        <v>0</v>
      </c>
      <c r="M542" t="s">
        <v>1525</v>
      </c>
      <c r="N542" t="s">
        <v>31</v>
      </c>
      <c r="O542">
        <v>4.2</v>
      </c>
      <c r="P542" t="s">
        <v>4658</v>
      </c>
    </row>
    <row r="543" spans="1:16" x14ac:dyDescent="0.3">
      <c r="A543" t="s">
        <v>1526</v>
      </c>
      <c r="B543" s="1">
        <v>2.0406249999999997E-2</v>
      </c>
      <c r="C543" s="1">
        <v>2.0406249999999997E-2</v>
      </c>
      <c r="D543" t="s">
        <v>16</v>
      </c>
      <c r="E543" t="s">
        <v>1527</v>
      </c>
      <c r="F543" t="s">
        <v>75</v>
      </c>
      <c r="G543" t="s">
        <v>53</v>
      </c>
      <c r="H543" t="s">
        <v>35</v>
      </c>
      <c r="I543" t="s">
        <v>59</v>
      </c>
      <c r="J543">
        <v>7</v>
      </c>
      <c r="K543">
        <v>40</v>
      </c>
      <c r="L543">
        <v>0</v>
      </c>
      <c r="M543" t="s">
        <v>541</v>
      </c>
      <c r="N543" t="s">
        <v>42</v>
      </c>
      <c r="O543">
        <v>2.7</v>
      </c>
      <c r="P543" t="s">
        <v>24</v>
      </c>
    </row>
    <row r="544" spans="1:16" x14ac:dyDescent="0.3">
      <c r="A544" t="s">
        <v>1528</v>
      </c>
      <c r="B544" s="1">
        <v>2.0406249999999997E-2</v>
      </c>
      <c r="C544" s="1">
        <v>2.0406249999999997E-2</v>
      </c>
      <c r="D544" t="s">
        <v>16</v>
      </c>
      <c r="E544" t="s">
        <v>1529</v>
      </c>
      <c r="F544" t="s">
        <v>18</v>
      </c>
      <c r="G544" t="s">
        <v>28</v>
      </c>
      <c r="H544" t="s">
        <v>67</v>
      </c>
      <c r="I544" t="s">
        <v>54</v>
      </c>
      <c r="J544">
        <v>10</v>
      </c>
      <c r="K544">
        <v>44</v>
      </c>
      <c r="L544">
        <v>0</v>
      </c>
      <c r="M544" t="s">
        <v>907</v>
      </c>
      <c r="N544" t="s">
        <v>23</v>
      </c>
      <c r="O544">
        <v>2.2999999999999998</v>
      </c>
      <c r="P544" t="s">
        <v>32</v>
      </c>
    </row>
    <row r="545" spans="1:16" x14ac:dyDescent="0.3">
      <c r="A545" t="s">
        <v>1530</v>
      </c>
      <c r="B545" s="1">
        <v>2.0406249999999997E-2</v>
      </c>
      <c r="C545" s="1">
        <v>2.0406249999999997E-2</v>
      </c>
      <c r="D545" t="s">
        <v>16</v>
      </c>
      <c r="E545" t="s">
        <v>1531</v>
      </c>
      <c r="F545" t="s">
        <v>121</v>
      </c>
      <c r="G545" t="s">
        <v>53</v>
      </c>
      <c r="H545" t="s">
        <v>20</v>
      </c>
      <c r="I545" t="s">
        <v>29</v>
      </c>
      <c r="J545">
        <v>10</v>
      </c>
      <c r="K545">
        <v>9</v>
      </c>
      <c r="L545">
        <v>0</v>
      </c>
      <c r="M545" t="s">
        <v>1034</v>
      </c>
      <c r="N545" t="s">
        <v>37</v>
      </c>
      <c r="O545">
        <v>1.2</v>
      </c>
      <c r="P545" t="s">
        <v>24</v>
      </c>
    </row>
    <row r="546" spans="1:16" x14ac:dyDescent="0.3">
      <c r="A546" t="s">
        <v>1532</v>
      </c>
      <c r="B546" s="1">
        <v>2.0406249999999997E-2</v>
      </c>
      <c r="C546" s="1">
        <v>2.0406249999999997E-2</v>
      </c>
      <c r="D546" t="s">
        <v>16</v>
      </c>
      <c r="E546" t="s">
        <v>1533</v>
      </c>
      <c r="F546" t="s">
        <v>121</v>
      </c>
      <c r="G546" t="s">
        <v>53</v>
      </c>
      <c r="H546" t="s">
        <v>20</v>
      </c>
      <c r="I546" t="s">
        <v>40</v>
      </c>
      <c r="J546">
        <v>6</v>
      </c>
      <c r="K546">
        <v>15</v>
      </c>
      <c r="L546">
        <v>0</v>
      </c>
      <c r="M546" t="s">
        <v>1534</v>
      </c>
      <c r="N546" t="s">
        <v>48</v>
      </c>
      <c r="O546">
        <v>3.6</v>
      </c>
      <c r="P546" t="s">
        <v>32</v>
      </c>
    </row>
    <row r="547" spans="1:16" x14ac:dyDescent="0.3">
      <c r="A547" t="s">
        <v>1535</v>
      </c>
      <c r="B547" s="1">
        <v>2.0406249999999997E-2</v>
      </c>
      <c r="C547" s="1">
        <v>2.0406249999999997E-2</v>
      </c>
      <c r="D547" t="s">
        <v>16</v>
      </c>
      <c r="E547" t="s">
        <v>1536</v>
      </c>
      <c r="F547" t="s">
        <v>58</v>
      </c>
      <c r="G547" t="s">
        <v>28</v>
      </c>
      <c r="H547" t="s">
        <v>46</v>
      </c>
      <c r="I547" t="s">
        <v>29</v>
      </c>
      <c r="J547">
        <v>5</v>
      </c>
      <c r="K547">
        <v>8</v>
      </c>
      <c r="L547">
        <v>0</v>
      </c>
      <c r="M547" t="s">
        <v>1537</v>
      </c>
      <c r="N547" t="s">
        <v>31</v>
      </c>
      <c r="O547">
        <v>2</v>
      </c>
      <c r="P547" t="s">
        <v>32</v>
      </c>
    </row>
    <row r="548" spans="1:16" x14ac:dyDescent="0.3">
      <c r="A548" t="s">
        <v>1538</v>
      </c>
      <c r="B548" s="1">
        <v>2.0406249999999997E-2</v>
      </c>
      <c r="C548" s="1">
        <v>2.0406249999999997E-2</v>
      </c>
      <c r="D548" t="s">
        <v>16</v>
      </c>
      <c r="E548" t="s">
        <v>1539</v>
      </c>
      <c r="F548" t="s">
        <v>18</v>
      </c>
      <c r="G548" t="s">
        <v>19</v>
      </c>
      <c r="H548" t="s">
        <v>35</v>
      </c>
      <c r="I548" t="s">
        <v>40</v>
      </c>
      <c r="J548">
        <v>1</v>
      </c>
      <c r="K548">
        <v>27</v>
      </c>
      <c r="L548">
        <v>0</v>
      </c>
      <c r="M548" t="s">
        <v>237</v>
      </c>
      <c r="N548" t="s">
        <v>37</v>
      </c>
      <c r="O548">
        <v>1.4</v>
      </c>
      <c r="P548" t="s">
        <v>4658</v>
      </c>
    </row>
    <row r="549" spans="1:16" x14ac:dyDescent="0.3">
      <c r="A549" t="s">
        <v>1540</v>
      </c>
      <c r="B549" s="1">
        <v>2.0406249999999997E-2</v>
      </c>
      <c r="C549" s="1">
        <v>2.0406249999999997E-2</v>
      </c>
      <c r="D549" t="s">
        <v>16</v>
      </c>
      <c r="E549" t="s">
        <v>1541</v>
      </c>
      <c r="F549" t="s">
        <v>83</v>
      </c>
      <c r="G549" t="s">
        <v>31</v>
      </c>
      <c r="H549" t="s">
        <v>67</v>
      </c>
      <c r="I549" t="s">
        <v>54</v>
      </c>
      <c r="J549">
        <v>11</v>
      </c>
      <c r="K549">
        <v>16</v>
      </c>
      <c r="L549">
        <v>0</v>
      </c>
      <c r="M549" t="s">
        <v>1542</v>
      </c>
      <c r="N549" t="s">
        <v>42</v>
      </c>
      <c r="O549">
        <v>1.2</v>
      </c>
      <c r="P549" t="s">
        <v>49</v>
      </c>
    </row>
    <row r="550" spans="1:16" x14ac:dyDescent="0.3">
      <c r="A550" t="s">
        <v>1543</v>
      </c>
      <c r="B550" s="1">
        <v>2.0406249999999997E-2</v>
      </c>
      <c r="C550" s="1">
        <v>2.0406249999999997E-2</v>
      </c>
      <c r="D550" t="s">
        <v>16</v>
      </c>
      <c r="E550" t="s">
        <v>1544</v>
      </c>
      <c r="F550" t="s">
        <v>18</v>
      </c>
      <c r="G550" t="s">
        <v>45</v>
      </c>
      <c r="H550" t="s">
        <v>46</v>
      </c>
      <c r="I550" t="s">
        <v>54</v>
      </c>
      <c r="J550">
        <v>9</v>
      </c>
      <c r="K550">
        <v>47</v>
      </c>
      <c r="L550">
        <v>0</v>
      </c>
      <c r="M550" t="s">
        <v>687</v>
      </c>
      <c r="N550" t="s">
        <v>48</v>
      </c>
      <c r="O550">
        <v>4.2</v>
      </c>
      <c r="P550" t="s">
        <v>32</v>
      </c>
    </row>
    <row r="551" spans="1:16" x14ac:dyDescent="0.3">
      <c r="A551" t="s">
        <v>1545</v>
      </c>
      <c r="B551" s="1">
        <v>2.0406249999999997E-2</v>
      </c>
      <c r="C551">
        <v>0</v>
      </c>
      <c r="D551" t="s">
        <v>73</v>
      </c>
      <c r="E551" t="s">
        <v>1546</v>
      </c>
      <c r="F551" t="s">
        <v>52</v>
      </c>
      <c r="G551" t="s">
        <v>19</v>
      </c>
      <c r="H551" t="s">
        <v>20</v>
      </c>
      <c r="I551" t="s">
        <v>21</v>
      </c>
      <c r="J551">
        <v>10</v>
      </c>
      <c r="K551">
        <v>0</v>
      </c>
      <c r="L551">
        <v>1</v>
      </c>
      <c r="M551" t="s">
        <v>1547</v>
      </c>
      <c r="N551" t="s">
        <v>31</v>
      </c>
      <c r="O551">
        <v>0</v>
      </c>
      <c r="P551" t="s">
        <v>77</v>
      </c>
    </row>
    <row r="552" spans="1:16" x14ac:dyDescent="0.3">
      <c r="A552" t="s">
        <v>1548</v>
      </c>
      <c r="B552" s="1">
        <v>2.0406249999999997E-2</v>
      </c>
      <c r="C552" s="1">
        <v>2.0406249999999997E-2</v>
      </c>
      <c r="D552" t="s">
        <v>16</v>
      </c>
      <c r="E552" t="s">
        <v>1549</v>
      </c>
      <c r="F552" t="s">
        <v>52</v>
      </c>
      <c r="G552" t="s">
        <v>31</v>
      </c>
      <c r="H552" t="s">
        <v>20</v>
      </c>
      <c r="I552" t="s">
        <v>59</v>
      </c>
      <c r="J552">
        <v>8</v>
      </c>
      <c r="K552">
        <v>31</v>
      </c>
      <c r="L552">
        <v>0</v>
      </c>
      <c r="M552" t="s">
        <v>1550</v>
      </c>
      <c r="N552" t="s">
        <v>48</v>
      </c>
      <c r="O552">
        <v>4.7</v>
      </c>
      <c r="P552" t="s">
        <v>77</v>
      </c>
    </row>
    <row r="553" spans="1:16" x14ac:dyDescent="0.3">
      <c r="A553" t="s">
        <v>1551</v>
      </c>
      <c r="B553" s="1">
        <v>2.0406249999999997E-2</v>
      </c>
      <c r="C553">
        <v>0</v>
      </c>
      <c r="D553" t="s">
        <v>110</v>
      </c>
      <c r="E553" t="s">
        <v>962</v>
      </c>
      <c r="F553" t="s">
        <v>143</v>
      </c>
      <c r="G553" t="s">
        <v>53</v>
      </c>
      <c r="H553" t="s">
        <v>35</v>
      </c>
      <c r="I553" t="s">
        <v>54</v>
      </c>
      <c r="J553">
        <v>1</v>
      </c>
      <c r="K553">
        <v>0</v>
      </c>
      <c r="L553">
        <v>0</v>
      </c>
      <c r="M553" t="s">
        <v>921</v>
      </c>
      <c r="N553" t="s">
        <v>31</v>
      </c>
      <c r="O553">
        <v>0</v>
      </c>
      <c r="P553" t="s">
        <v>77</v>
      </c>
    </row>
    <row r="554" spans="1:16" x14ac:dyDescent="0.3">
      <c r="A554" t="s">
        <v>1552</v>
      </c>
      <c r="B554" s="1">
        <v>2.0406249999999997E-2</v>
      </c>
      <c r="C554" s="1">
        <v>2.0406249999999997E-2</v>
      </c>
      <c r="D554" t="s">
        <v>16</v>
      </c>
      <c r="E554" t="s">
        <v>1553</v>
      </c>
      <c r="F554" t="s">
        <v>143</v>
      </c>
      <c r="G554" t="s">
        <v>28</v>
      </c>
      <c r="H554" t="s">
        <v>20</v>
      </c>
      <c r="I554" t="s">
        <v>21</v>
      </c>
      <c r="J554">
        <v>4</v>
      </c>
      <c r="K554">
        <v>1</v>
      </c>
      <c r="L554">
        <v>0</v>
      </c>
      <c r="M554" t="s">
        <v>464</v>
      </c>
      <c r="N554" t="s">
        <v>48</v>
      </c>
      <c r="O554">
        <v>3</v>
      </c>
      <c r="P554" t="s">
        <v>49</v>
      </c>
    </row>
    <row r="555" spans="1:16" x14ac:dyDescent="0.3">
      <c r="A555" t="s">
        <v>1554</v>
      </c>
      <c r="B555" s="1">
        <v>2.0406249999999997E-2</v>
      </c>
      <c r="C555" s="1">
        <v>2.0406249999999997E-2</v>
      </c>
      <c r="D555" t="s">
        <v>16</v>
      </c>
      <c r="E555" t="s">
        <v>1555</v>
      </c>
      <c r="F555" t="s">
        <v>121</v>
      </c>
      <c r="G555" t="s">
        <v>31</v>
      </c>
      <c r="H555" t="s">
        <v>67</v>
      </c>
      <c r="I555" t="s">
        <v>21</v>
      </c>
      <c r="J555">
        <v>11</v>
      </c>
      <c r="K555">
        <v>41</v>
      </c>
      <c r="L555">
        <v>0</v>
      </c>
      <c r="M555" t="s">
        <v>1556</v>
      </c>
      <c r="N555" t="s">
        <v>31</v>
      </c>
      <c r="O555">
        <v>3.7</v>
      </c>
      <c r="P555" t="s">
        <v>4658</v>
      </c>
    </row>
    <row r="556" spans="1:16" x14ac:dyDescent="0.3">
      <c r="A556" t="s">
        <v>1557</v>
      </c>
      <c r="B556" s="1">
        <v>2.0406249999999997E-2</v>
      </c>
      <c r="C556" s="1">
        <v>2.0406249999999997E-2</v>
      </c>
      <c r="D556" t="s">
        <v>16</v>
      </c>
      <c r="E556" t="s">
        <v>1558</v>
      </c>
      <c r="F556" t="s">
        <v>75</v>
      </c>
      <c r="G556" t="s">
        <v>28</v>
      </c>
      <c r="H556" t="s">
        <v>46</v>
      </c>
      <c r="I556" t="s">
        <v>54</v>
      </c>
      <c r="J556">
        <v>9</v>
      </c>
      <c r="K556">
        <v>33</v>
      </c>
      <c r="L556">
        <v>0</v>
      </c>
      <c r="M556" t="s">
        <v>1466</v>
      </c>
      <c r="N556" t="s">
        <v>31</v>
      </c>
      <c r="O556">
        <v>4.3</v>
      </c>
      <c r="P556" t="s">
        <v>77</v>
      </c>
    </row>
    <row r="557" spans="1:16" x14ac:dyDescent="0.3">
      <c r="A557" t="s">
        <v>1559</v>
      </c>
      <c r="B557" s="1">
        <v>2.0406249999999997E-2</v>
      </c>
      <c r="C557" s="1">
        <v>2.0406249999999997E-2</v>
      </c>
      <c r="D557" t="s">
        <v>16</v>
      </c>
      <c r="E557" t="s">
        <v>1560</v>
      </c>
      <c r="F557" t="s">
        <v>75</v>
      </c>
      <c r="G557" t="s">
        <v>19</v>
      </c>
      <c r="H557" t="s">
        <v>67</v>
      </c>
      <c r="I557" t="s">
        <v>40</v>
      </c>
      <c r="J557">
        <v>9</v>
      </c>
      <c r="K557">
        <v>38</v>
      </c>
      <c r="L557">
        <v>0</v>
      </c>
      <c r="M557" t="s">
        <v>1367</v>
      </c>
      <c r="N557" t="s">
        <v>23</v>
      </c>
      <c r="O557">
        <v>3.3</v>
      </c>
      <c r="P557" t="s">
        <v>49</v>
      </c>
    </row>
    <row r="558" spans="1:16" x14ac:dyDescent="0.3">
      <c r="A558" t="s">
        <v>1561</v>
      </c>
      <c r="B558" s="1">
        <v>2.0406249999999997E-2</v>
      </c>
      <c r="C558" s="1">
        <v>2.0406249999999997E-2</v>
      </c>
      <c r="D558" t="s">
        <v>16</v>
      </c>
      <c r="E558" t="s">
        <v>1562</v>
      </c>
      <c r="F558" t="s">
        <v>121</v>
      </c>
      <c r="G558" t="s">
        <v>53</v>
      </c>
      <c r="H558" t="s">
        <v>20</v>
      </c>
      <c r="I558" t="s">
        <v>40</v>
      </c>
      <c r="J558">
        <v>2</v>
      </c>
      <c r="K558">
        <v>25</v>
      </c>
      <c r="L558">
        <v>0</v>
      </c>
      <c r="M558" t="s">
        <v>684</v>
      </c>
      <c r="N558" t="s">
        <v>31</v>
      </c>
      <c r="O558">
        <v>1.8</v>
      </c>
      <c r="P558" t="s">
        <v>32</v>
      </c>
    </row>
    <row r="559" spans="1:16" x14ac:dyDescent="0.3">
      <c r="A559" t="s">
        <v>1563</v>
      </c>
      <c r="B559" s="1">
        <v>2.0406249999999997E-2</v>
      </c>
      <c r="C559" s="1">
        <v>2.0406249999999997E-2</v>
      </c>
      <c r="D559" t="s">
        <v>16</v>
      </c>
      <c r="E559" t="s">
        <v>1564</v>
      </c>
      <c r="F559" t="s">
        <v>75</v>
      </c>
      <c r="G559" t="s">
        <v>19</v>
      </c>
      <c r="H559" t="s">
        <v>35</v>
      </c>
      <c r="I559" t="s">
        <v>29</v>
      </c>
      <c r="J559">
        <v>4</v>
      </c>
      <c r="K559">
        <v>11</v>
      </c>
      <c r="L559">
        <v>0</v>
      </c>
      <c r="M559" t="s">
        <v>1565</v>
      </c>
      <c r="N559" t="s">
        <v>31</v>
      </c>
      <c r="O559">
        <v>2</v>
      </c>
      <c r="P559" t="s">
        <v>77</v>
      </c>
    </row>
    <row r="560" spans="1:16" x14ac:dyDescent="0.3">
      <c r="A560" t="s">
        <v>1566</v>
      </c>
      <c r="B560" s="1">
        <v>2.0406249999999997E-2</v>
      </c>
      <c r="C560" s="1">
        <v>2.0406249999999997E-2</v>
      </c>
      <c r="D560" t="s">
        <v>16</v>
      </c>
      <c r="E560" t="s">
        <v>1567</v>
      </c>
      <c r="F560" t="s">
        <v>27</v>
      </c>
      <c r="G560" t="s">
        <v>63</v>
      </c>
      <c r="H560" t="s">
        <v>46</v>
      </c>
      <c r="I560" t="s">
        <v>54</v>
      </c>
      <c r="J560">
        <v>6</v>
      </c>
      <c r="K560">
        <v>23</v>
      </c>
      <c r="L560">
        <v>0</v>
      </c>
      <c r="M560" t="s">
        <v>924</v>
      </c>
      <c r="N560" t="s">
        <v>42</v>
      </c>
      <c r="O560">
        <v>3.4</v>
      </c>
      <c r="P560" t="s">
        <v>4658</v>
      </c>
    </row>
    <row r="561" spans="1:16" x14ac:dyDescent="0.3">
      <c r="A561" t="s">
        <v>1568</v>
      </c>
      <c r="B561" s="1">
        <v>2.0406249999999997E-2</v>
      </c>
      <c r="C561" s="1">
        <v>2.0406249999999997E-2</v>
      </c>
      <c r="D561" t="s">
        <v>16</v>
      </c>
      <c r="E561" t="s">
        <v>1569</v>
      </c>
      <c r="F561" t="s">
        <v>27</v>
      </c>
      <c r="G561" t="s">
        <v>31</v>
      </c>
      <c r="H561" t="s">
        <v>67</v>
      </c>
      <c r="I561" t="s">
        <v>59</v>
      </c>
      <c r="J561">
        <v>4</v>
      </c>
      <c r="K561">
        <v>34</v>
      </c>
      <c r="L561">
        <v>0</v>
      </c>
      <c r="M561" t="s">
        <v>47</v>
      </c>
      <c r="N561" t="s">
        <v>37</v>
      </c>
      <c r="O561">
        <v>4.5</v>
      </c>
      <c r="P561" t="s">
        <v>24</v>
      </c>
    </row>
    <row r="562" spans="1:16" x14ac:dyDescent="0.3">
      <c r="A562" t="s">
        <v>1570</v>
      </c>
      <c r="B562" s="1">
        <v>2.0406249999999997E-2</v>
      </c>
      <c r="C562" s="1">
        <v>2.0406249999999997E-2</v>
      </c>
      <c r="D562" t="s">
        <v>16</v>
      </c>
      <c r="E562" t="s">
        <v>1571</v>
      </c>
      <c r="F562" t="s">
        <v>58</v>
      </c>
      <c r="G562" t="s">
        <v>63</v>
      </c>
      <c r="H562" t="s">
        <v>20</v>
      </c>
      <c r="I562" t="s">
        <v>54</v>
      </c>
      <c r="J562">
        <v>10</v>
      </c>
      <c r="K562">
        <v>37</v>
      </c>
      <c r="L562">
        <v>0</v>
      </c>
      <c r="M562" t="s">
        <v>1572</v>
      </c>
      <c r="N562" t="s">
        <v>48</v>
      </c>
      <c r="O562">
        <v>4.2</v>
      </c>
      <c r="P562" t="s">
        <v>24</v>
      </c>
    </row>
    <row r="563" spans="1:16" x14ac:dyDescent="0.3">
      <c r="A563" t="s">
        <v>1573</v>
      </c>
      <c r="B563" s="1">
        <v>2.0406249999999997E-2</v>
      </c>
      <c r="C563" s="1">
        <v>2.0406249999999997E-2</v>
      </c>
      <c r="D563" t="s">
        <v>16</v>
      </c>
      <c r="E563" t="s">
        <v>1574</v>
      </c>
      <c r="F563" t="s">
        <v>52</v>
      </c>
      <c r="G563" t="s">
        <v>28</v>
      </c>
      <c r="H563" t="s">
        <v>46</v>
      </c>
      <c r="I563" t="s">
        <v>54</v>
      </c>
      <c r="J563">
        <v>2</v>
      </c>
      <c r="K563">
        <v>7</v>
      </c>
      <c r="L563">
        <v>0</v>
      </c>
      <c r="M563" t="s">
        <v>1575</v>
      </c>
      <c r="N563" t="s">
        <v>31</v>
      </c>
      <c r="O563">
        <v>2.2000000000000002</v>
      </c>
      <c r="P563" t="s">
        <v>49</v>
      </c>
    </row>
    <row r="564" spans="1:16" x14ac:dyDescent="0.3">
      <c r="A564" t="s">
        <v>1576</v>
      </c>
      <c r="B564" s="1">
        <v>2.0406249999999997E-2</v>
      </c>
      <c r="C564">
        <v>0</v>
      </c>
      <c r="D564" t="s">
        <v>73</v>
      </c>
      <c r="E564" t="s">
        <v>1577</v>
      </c>
      <c r="F564" t="s">
        <v>58</v>
      </c>
      <c r="G564" t="s">
        <v>28</v>
      </c>
      <c r="H564" t="s">
        <v>46</v>
      </c>
      <c r="I564" t="s">
        <v>21</v>
      </c>
      <c r="J564">
        <v>9</v>
      </c>
      <c r="K564">
        <v>0</v>
      </c>
      <c r="L564">
        <v>0</v>
      </c>
      <c r="M564" t="s">
        <v>134</v>
      </c>
      <c r="N564" t="s">
        <v>42</v>
      </c>
      <c r="O564">
        <v>0</v>
      </c>
      <c r="P564" t="s">
        <v>24</v>
      </c>
    </row>
    <row r="565" spans="1:16" x14ac:dyDescent="0.3">
      <c r="A565" t="s">
        <v>1578</v>
      </c>
      <c r="B565" s="1">
        <v>2.0406249999999997E-2</v>
      </c>
      <c r="C565" s="1">
        <v>2.0406249999999997E-2</v>
      </c>
      <c r="D565" t="s">
        <v>16</v>
      </c>
      <c r="E565" t="s">
        <v>1579</v>
      </c>
      <c r="F565" t="s">
        <v>52</v>
      </c>
      <c r="G565" t="s">
        <v>53</v>
      </c>
      <c r="H565" t="s">
        <v>20</v>
      </c>
      <c r="I565" t="s">
        <v>29</v>
      </c>
      <c r="J565">
        <v>12</v>
      </c>
      <c r="K565">
        <v>48</v>
      </c>
      <c r="L565">
        <v>0</v>
      </c>
      <c r="M565" t="s">
        <v>426</v>
      </c>
      <c r="N565" t="s">
        <v>31</v>
      </c>
      <c r="O565">
        <v>2.9</v>
      </c>
      <c r="P565" t="s">
        <v>24</v>
      </c>
    </row>
    <row r="566" spans="1:16" x14ac:dyDescent="0.3">
      <c r="A566" t="s">
        <v>1580</v>
      </c>
      <c r="B566" s="1">
        <v>2.0406249999999997E-2</v>
      </c>
      <c r="C566" s="1">
        <v>2.0406249999999997E-2</v>
      </c>
      <c r="D566" t="s">
        <v>16</v>
      </c>
      <c r="E566" t="s">
        <v>1581</v>
      </c>
      <c r="F566" t="s">
        <v>18</v>
      </c>
      <c r="G566" t="s">
        <v>19</v>
      </c>
      <c r="H566" t="s">
        <v>20</v>
      </c>
      <c r="I566" t="s">
        <v>21</v>
      </c>
      <c r="J566">
        <v>3</v>
      </c>
      <c r="K566">
        <v>22</v>
      </c>
      <c r="L566">
        <v>0</v>
      </c>
      <c r="M566" t="s">
        <v>1582</v>
      </c>
      <c r="N566" t="s">
        <v>42</v>
      </c>
      <c r="O566">
        <v>5</v>
      </c>
      <c r="P566" t="s">
        <v>32</v>
      </c>
    </row>
    <row r="567" spans="1:16" x14ac:dyDescent="0.3">
      <c r="A567" t="s">
        <v>1583</v>
      </c>
      <c r="B567" s="1">
        <v>2.0406249999999997E-2</v>
      </c>
      <c r="C567" s="1">
        <v>2.0406249999999997E-2</v>
      </c>
      <c r="D567" t="s">
        <v>16</v>
      </c>
      <c r="E567" t="s">
        <v>1584</v>
      </c>
      <c r="F567" t="s">
        <v>52</v>
      </c>
      <c r="G567" t="s">
        <v>19</v>
      </c>
      <c r="H567" t="s">
        <v>46</v>
      </c>
      <c r="I567" t="s">
        <v>54</v>
      </c>
      <c r="J567">
        <v>3</v>
      </c>
      <c r="K567">
        <v>43</v>
      </c>
      <c r="L567">
        <v>0</v>
      </c>
      <c r="M567" t="s">
        <v>1387</v>
      </c>
      <c r="N567" t="s">
        <v>37</v>
      </c>
      <c r="O567">
        <v>2.8</v>
      </c>
      <c r="P567" t="s">
        <v>24</v>
      </c>
    </row>
    <row r="568" spans="1:16" x14ac:dyDescent="0.3">
      <c r="A568" t="s">
        <v>1585</v>
      </c>
      <c r="B568" s="1">
        <v>2.0406249999999997E-2</v>
      </c>
      <c r="C568" s="1">
        <v>2.0406249999999997E-2</v>
      </c>
      <c r="D568" t="s">
        <v>16</v>
      </c>
      <c r="E568" t="s">
        <v>1586</v>
      </c>
      <c r="F568" t="s">
        <v>27</v>
      </c>
      <c r="G568" t="s">
        <v>63</v>
      </c>
      <c r="H568" t="s">
        <v>67</v>
      </c>
      <c r="I568" t="s">
        <v>40</v>
      </c>
      <c r="J568">
        <v>6</v>
      </c>
      <c r="K568">
        <v>5</v>
      </c>
      <c r="L568">
        <v>0</v>
      </c>
      <c r="M568" t="s">
        <v>850</v>
      </c>
      <c r="N568" t="s">
        <v>31</v>
      </c>
      <c r="O568">
        <v>3.3</v>
      </c>
      <c r="P568" t="s">
        <v>4658</v>
      </c>
    </row>
    <row r="569" spans="1:16" x14ac:dyDescent="0.3">
      <c r="A569" t="s">
        <v>1587</v>
      </c>
      <c r="B569" s="1">
        <v>2.0406249999999997E-2</v>
      </c>
      <c r="C569" s="1">
        <v>2.0406249999999997E-2</v>
      </c>
      <c r="D569" t="s">
        <v>16</v>
      </c>
      <c r="E569" t="s">
        <v>1588</v>
      </c>
      <c r="F569" t="s">
        <v>58</v>
      </c>
      <c r="G569" t="s">
        <v>19</v>
      </c>
      <c r="H569" t="s">
        <v>46</v>
      </c>
      <c r="I569" t="s">
        <v>59</v>
      </c>
      <c r="J569">
        <v>4</v>
      </c>
      <c r="K569">
        <v>45</v>
      </c>
      <c r="L569">
        <v>0</v>
      </c>
      <c r="M569" t="s">
        <v>1589</v>
      </c>
      <c r="N569" t="s">
        <v>42</v>
      </c>
      <c r="O569">
        <v>3.7</v>
      </c>
      <c r="P569" t="s">
        <v>49</v>
      </c>
    </row>
    <row r="570" spans="1:16" x14ac:dyDescent="0.3">
      <c r="A570" t="s">
        <v>1590</v>
      </c>
      <c r="B570" s="1">
        <v>2.0406249999999997E-2</v>
      </c>
      <c r="C570" s="1">
        <v>2.0406249999999997E-2</v>
      </c>
      <c r="D570" t="s">
        <v>16</v>
      </c>
      <c r="E570" t="s">
        <v>1591</v>
      </c>
      <c r="F570" t="s">
        <v>27</v>
      </c>
      <c r="G570" t="s">
        <v>28</v>
      </c>
      <c r="H570" t="s">
        <v>67</v>
      </c>
      <c r="I570" t="s">
        <v>29</v>
      </c>
      <c r="J570">
        <v>8</v>
      </c>
      <c r="K570">
        <v>33</v>
      </c>
      <c r="L570">
        <v>0</v>
      </c>
      <c r="M570" t="s">
        <v>1592</v>
      </c>
      <c r="N570" t="s">
        <v>31</v>
      </c>
      <c r="O570">
        <v>3.2</v>
      </c>
      <c r="P570" t="s">
        <v>77</v>
      </c>
    </row>
    <row r="571" spans="1:16" x14ac:dyDescent="0.3">
      <c r="A571" t="s">
        <v>1593</v>
      </c>
      <c r="B571" s="1">
        <v>2.0406249999999997E-2</v>
      </c>
      <c r="C571">
        <v>0</v>
      </c>
      <c r="D571" t="s">
        <v>73</v>
      </c>
      <c r="E571" t="s">
        <v>1594</v>
      </c>
      <c r="F571" t="s">
        <v>83</v>
      </c>
      <c r="G571" t="s">
        <v>19</v>
      </c>
      <c r="H571" t="s">
        <v>46</v>
      </c>
      <c r="I571" t="s">
        <v>59</v>
      </c>
      <c r="J571">
        <v>6</v>
      </c>
      <c r="K571">
        <v>0</v>
      </c>
      <c r="L571">
        <v>1</v>
      </c>
      <c r="M571" t="s">
        <v>1595</v>
      </c>
      <c r="N571" t="s">
        <v>48</v>
      </c>
      <c r="O571">
        <v>0</v>
      </c>
      <c r="P571" t="s">
        <v>49</v>
      </c>
    </row>
    <row r="572" spans="1:16" x14ac:dyDescent="0.3">
      <c r="A572" t="s">
        <v>1596</v>
      </c>
      <c r="B572" s="1">
        <v>2.0406249999999997E-2</v>
      </c>
      <c r="C572">
        <v>0</v>
      </c>
      <c r="D572" t="s">
        <v>146</v>
      </c>
      <c r="E572" t="s">
        <v>1597</v>
      </c>
      <c r="F572" t="s">
        <v>83</v>
      </c>
      <c r="G572" t="s">
        <v>31</v>
      </c>
      <c r="H572" t="s">
        <v>35</v>
      </c>
      <c r="I572" t="s">
        <v>21</v>
      </c>
      <c r="J572">
        <v>9</v>
      </c>
      <c r="K572">
        <v>0</v>
      </c>
      <c r="L572">
        <v>1</v>
      </c>
      <c r="M572" t="s">
        <v>1598</v>
      </c>
      <c r="N572" t="s">
        <v>37</v>
      </c>
      <c r="O572">
        <v>0</v>
      </c>
      <c r="P572" t="s">
        <v>4658</v>
      </c>
    </row>
    <row r="573" spans="1:16" x14ac:dyDescent="0.3">
      <c r="A573" t="s">
        <v>1599</v>
      </c>
      <c r="B573" s="1">
        <v>2.0406249999999997E-2</v>
      </c>
      <c r="C573" s="1">
        <v>2.0406249999999997E-2</v>
      </c>
      <c r="D573" t="s">
        <v>16</v>
      </c>
      <c r="E573" t="s">
        <v>1600</v>
      </c>
      <c r="F573" t="s">
        <v>75</v>
      </c>
      <c r="G573" t="s">
        <v>63</v>
      </c>
      <c r="H573" t="s">
        <v>20</v>
      </c>
      <c r="I573" t="s">
        <v>59</v>
      </c>
      <c r="J573">
        <v>12</v>
      </c>
      <c r="K573">
        <v>11</v>
      </c>
      <c r="L573">
        <v>0</v>
      </c>
      <c r="M573" t="s">
        <v>1601</v>
      </c>
      <c r="N573" t="s">
        <v>48</v>
      </c>
      <c r="O573">
        <v>4.5999999999999996</v>
      </c>
      <c r="P573" t="s">
        <v>24</v>
      </c>
    </row>
    <row r="574" spans="1:16" x14ac:dyDescent="0.3">
      <c r="A574" t="s">
        <v>1602</v>
      </c>
      <c r="B574" s="1">
        <v>2.0406249999999997E-2</v>
      </c>
      <c r="C574" s="1">
        <v>2.0406249999999997E-2</v>
      </c>
      <c r="D574" t="s">
        <v>16</v>
      </c>
      <c r="E574" t="s">
        <v>1603</v>
      </c>
      <c r="F574" t="s">
        <v>58</v>
      </c>
      <c r="G574" t="s">
        <v>28</v>
      </c>
      <c r="H574" t="s">
        <v>20</v>
      </c>
      <c r="I574" t="s">
        <v>59</v>
      </c>
      <c r="J574">
        <v>8</v>
      </c>
      <c r="K574">
        <v>30</v>
      </c>
      <c r="L574">
        <v>0</v>
      </c>
      <c r="M574" t="s">
        <v>1604</v>
      </c>
      <c r="N574" t="s">
        <v>37</v>
      </c>
      <c r="O574">
        <v>3</v>
      </c>
      <c r="P574" t="s">
        <v>24</v>
      </c>
    </row>
    <row r="575" spans="1:16" x14ac:dyDescent="0.3">
      <c r="A575" t="s">
        <v>1605</v>
      </c>
      <c r="B575" s="1">
        <v>2.0406249999999997E-2</v>
      </c>
      <c r="C575" s="1">
        <v>2.0406249999999997E-2</v>
      </c>
      <c r="D575" t="s">
        <v>16</v>
      </c>
      <c r="E575" t="s">
        <v>1606</v>
      </c>
      <c r="F575" t="s">
        <v>52</v>
      </c>
      <c r="G575" t="s">
        <v>45</v>
      </c>
      <c r="H575" t="s">
        <v>46</v>
      </c>
      <c r="I575" t="s">
        <v>59</v>
      </c>
      <c r="J575">
        <v>2</v>
      </c>
      <c r="K575">
        <v>14</v>
      </c>
      <c r="L575">
        <v>0</v>
      </c>
      <c r="M575" t="s">
        <v>1607</v>
      </c>
      <c r="N575" t="s">
        <v>48</v>
      </c>
      <c r="O575">
        <v>2.5</v>
      </c>
      <c r="P575" t="s">
        <v>77</v>
      </c>
    </row>
    <row r="576" spans="1:16" x14ac:dyDescent="0.3">
      <c r="A576" t="s">
        <v>1608</v>
      </c>
      <c r="B576" s="1">
        <v>2.0406249999999997E-2</v>
      </c>
      <c r="C576" s="1">
        <v>2.0406249999999997E-2</v>
      </c>
      <c r="D576" t="s">
        <v>16</v>
      </c>
      <c r="E576" t="s">
        <v>1609</v>
      </c>
      <c r="F576" t="s">
        <v>18</v>
      </c>
      <c r="G576" t="s">
        <v>53</v>
      </c>
      <c r="H576" t="s">
        <v>35</v>
      </c>
      <c r="I576" t="s">
        <v>59</v>
      </c>
      <c r="J576">
        <v>9</v>
      </c>
      <c r="K576">
        <v>27</v>
      </c>
      <c r="L576">
        <v>0</v>
      </c>
      <c r="M576" t="s">
        <v>1610</v>
      </c>
      <c r="N576" t="s">
        <v>37</v>
      </c>
      <c r="O576">
        <v>4.9000000000000004</v>
      </c>
      <c r="P576" t="s">
        <v>24</v>
      </c>
    </row>
    <row r="577" spans="1:16" x14ac:dyDescent="0.3">
      <c r="A577" t="s">
        <v>1611</v>
      </c>
      <c r="B577" s="1">
        <v>2.0406249999999997E-2</v>
      </c>
      <c r="C577" s="1">
        <v>2.0406249999999997E-2</v>
      </c>
      <c r="D577" t="s">
        <v>16</v>
      </c>
      <c r="E577" t="s">
        <v>1612</v>
      </c>
      <c r="F577" t="s">
        <v>75</v>
      </c>
      <c r="G577" t="s">
        <v>28</v>
      </c>
      <c r="H577" t="s">
        <v>35</v>
      </c>
      <c r="I577" t="s">
        <v>40</v>
      </c>
      <c r="J577">
        <v>11</v>
      </c>
      <c r="K577">
        <v>36</v>
      </c>
      <c r="L577">
        <v>0</v>
      </c>
      <c r="M577" t="s">
        <v>1613</v>
      </c>
      <c r="N577" t="s">
        <v>48</v>
      </c>
      <c r="O577">
        <v>2.4</v>
      </c>
      <c r="P577" t="s">
        <v>32</v>
      </c>
    </row>
    <row r="578" spans="1:16" x14ac:dyDescent="0.3">
      <c r="A578" t="s">
        <v>1614</v>
      </c>
      <c r="B578" s="1">
        <v>2.0406249999999997E-2</v>
      </c>
      <c r="C578" s="1">
        <v>2.0406249999999997E-2</v>
      </c>
      <c r="D578" t="s">
        <v>16</v>
      </c>
      <c r="E578" t="s">
        <v>1615</v>
      </c>
      <c r="F578" t="s">
        <v>121</v>
      </c>
      <c r="G578" t="s">
        <v>63</v>
      </c>
      <c r="H578" t="s">
        <v>20</v>
      </c>
      <c r="I578" t="s">
        <v>59</v>
      </c>
      <c r="J578">
        <v>3</v>
      </c>
      <c r="K578">
        <v>18</v>
      </c>
      <c r="L578">
        <v>0</v>
      </c>
      <c r="M578" t="s">
        <v>1616</v>
      </c>
      <c r="N578" t="s">
        <v>37</v>
      </c>
      <c r="O578">
        <v>4.4000000000000004</v>
      </c>
      <c r="P578" t="s">
        <v>24</v>
      </c>
    </row>
    <row r="579" spans="1:16" x14ac:dyDescent="0.3">
      <c r="A579" t="s">
        <v>1617</v>
      </c>
      <c r="B579" s="1">
        <v>2.0406249999999997E-2</v>
      </c>
      <c r="C579" s="1">
        <v>2.0406249999999997E-2</v>
      </c>
      <c r="D579" t="s">
        <v>16</v>
      </c>
      <c r="E579" t="s">
        <v>1618</v>
      </c>
      <c r="F579" t="s">
        <v>75</v>
      </c>
      <c r="G579" t="s">
        <v>63</v>
      </c>
      <c r="H579" t="s">
        <v>46</v>
      </c>
      <c r="I579" t="s">
        <v>59</v>
      </c>
      <c r="J579">
        <v>12</v>
      </c>
      <c r="K579">
        <v>5</v>
      </c>
      <c r="L579">
        <v>0</v>
      </c>
      <c r="M579" t="s">
        <v>791</v>
      </c>
      <c r="N579" t="s">
        <v>48</v>
      </c>
      <c r="O579">
        <v>2.5</v>
      </c>
      <c r="P579" t="s">
        <v>77</v>
      </c>
    </row>
    <row r="580" spans="1:16" x14ac:dyDescent="0.3">
      <c r="A580" t="s">
        <v>1619</v>
      </c>
      <c r="B580" s="1">
        <v>2.0406249999999997E-2</v>
      </c>
      <c r="C580">
        <v>0</v>
      </c>
      <c r="D580" t="s">
        <v>73</v>
      </c>
      <c r="E580" t="s">
        <v>1620</v>
      </c>
      <c r="F580" t="s">
        <v>75</v>
      </c>
      <c r="G580" t="s">
        <v>19</v>
      </c>
      <c r="H580" t="s">
        <v>20</v>
      </c>
      <c r="I580" t="s">
        <v>21</v>
      </c>
      <c r="J580">
        <v>4</v>
      </c>
      <c r="K580">
        <v>0</v>
      </c>
      <c r="L580">
        <v>1</v>
      </c>
      <c r="M580" t="s">
        <v>1621</v>
      </c>
      <c r="N580" t="s">
        <v>23</v>
      </c>
      <c r="O580">
        <v>0</v>
      </c>
      <c r="P580" t="s">
        <v>77</v>
      </c>
    </row>
    <row r="581" spans="1:16" x14ac:dyDescent="0.3">
      <c r="A581" t="s">
        <v>1622</v>
      </c>
      <c r="B581" s="1">
        <v>2.0406249999999997E-2</v>
      </c>
      <c r="C581" s="1">
        <v>2.0406249999999997E-2</v>
      </c>
      <c r="D581" t="s">
        <v>16</v>
      </c>
      <c r="E581" t="s">
        <v>1623</v>
      </c>
      <c r="F581" t="s">
        <v>75</v>
      </c>
      <c r="G581" t="s">
        <v>19</v>
      </c>
      <c r="H581" t="s">
        <v>67</v>
      </c>
      <c r="I581" t="s">
        <v>40</v>
      </c>
      <c r="J581">
        <v>11</v>
      </c>
      <c r="K581">
        <v>30</v>
      </c>
      <c r="L581">
        <v>0</v>
      </c>
      <c r="M581" t="s">
        <v>464</v>
      </c>
      <c r="N581" t="s">
        <v>31</v>
      </c>
      <c r="O581">
        <v>2.2999999999999998</v>
      </c>
      <c r="P581" t="s">
        <v>24</v>
      </c>
    </row>
    <row r="582" spans="1:16" x14ac:dyDescent="0.3">
      <c r="A582" t="s">
        <v>1624</v>
      </c>
      <c r="B582" s="1">
        <v>2.0406249999999997E-2</v>
      </c>
      <c r="C582" s="1">
        <v>2.0406249999999997E-2</v>
      </c>
      <c r="D582" t="s">
        <v>16</v>
      </c>
      <c r="E582" t="s">
        <v>1625</v>
      </c>
      <c r="F582" t="s">
        <v>121</v>
      </c>
      <c r="G582" t="s">
        <v>45</v>
      </c>
      <c r="H582" t="s">
        <v>35</v>
      </c>
      <c r="I582" t="s">
        <v>59</v>
      </c>
      <c r="J582">
        <v>2</v>
      </c>
      <c r="K582">
        <v>48</v>
      </c>
      <c r="L582">
        <v>0</v>
      </c>
      <c r="M582" t="s">
        <v>1626</v>
      </c>
      <c r="N582" t="s">
        <v>42</v>
      </c>
      <c r="O582">
        <v>1.8</v>
      </c>
      <c r="P582" t="s">
        <v>24</v>
      </c>
    </row>
    <row r="583" spans="1:16" x14ac:dyDescent="0.3">
      <c r="A583" t="s">
        <v>1627</v>
      </c>
      <c r="B583" s="1">
        <v>2.0406249999999997E-2</v>
      </c>
      <c r="C583" s="1">
        <v>2.0406249999999997E-2</v>
      </c>
      <c r="D583" t="s">
        <v>16</v>
      </c>
      <c r="E583" t="s">
        <v>1628</v>
      </c>
      <c r="F583" t="s">
        <v>27</v>
      </c>
      <c r="G583" t="s">
        <v>45</v>
      </c>
      <c r="H583" t="s">
        <v>67</v>
      </c>
      <c r="I583" t="s">
        <v>29</v>
      </c>
      <c r="J583">
        <v>4</v>
      </c>
      <c r="K583">
        <v>32</v>
      </c>
      <c r="L583">
        <v>0</v>
      </c>
      <c r="M583" t="s">
        <v>429</v>
      </c>
      <c r="N583" t="s">
        <v>37</v>
      </c>
      <c r="O583">
        <v>4.0999999999999996</v>
      </c>
      <c r="P583" t="s">
        <v>49</v>
      </c>
    </row>
    <row r="584" spans="1:16" x14ac:dyDescent="0.3">
      <c r="A584" t="s">
        <v>1629</v>
      </c>
      <c r="B584" s="1">
        <v>2.0406249999999997E-2</v>
      </c>
      <c r="C584" s="1">
        <v>2.0406249999999997E-2</v>
      </c>
      <c r="D584" t="s">
        <v>16</v>
      </c>
      <c r="E584" t="s">
        <v>1630</v>
      </c>
      <c r="F584" t="s">
        <v>121</v>
      </c>
      <c r="G584" t="s">
        <v>19</v>
      </c>
      <c r="H584" t="s">
        <v>20</v>
      </c>
      <c r="I584" t="s">
        <v>59</v>
      </c>
      <c r="J584">
        <v>8</v>
      </c>
      <c r="K584">
        <v>31</v>
      </c>
      <c r="L584">
        <v>0</v>
      </c>
      <c r="M584" t="s">
        <v>1631</v>
      </c>
      <c r="N584" t="s">
        <v>23</v>
      </c>
      <c r="O584">
        <v>4.3</v>
      </c>
      <c r="P584" t="s">
        <v>49</v>
      </c>
    </row>
    <row r="585" spans="1:16" x14ac:dyDescent="0.3">
      <c r="A585" t="s">
        <v>1632</v>
      </c>
      <c r="B585" s="1">
        <v>2.0406249999999997E-2</v>
      </c>
      <c r="C585" s="1">
        <v>2.0406249999999997E-2</v>
      </c>
      <c r="D585" t="s">
        <v>16</v>
      </c>
      <c r="E585" t="s">
        <v>1633</v>
      </c>
      <c r="F585" t="s">
        <v>58</v>
      </c>
      <c r="G585" t="s">
        <v>63</v>
      </c>
      <c r="H585" t="s">
        <v>20</v>
      </c>
      <c r="I585" t="s">
        <v>29</v>
      </c>
      <c r="J585">
        <v>7</v>
      </c>
      <c r="K585">
        <v>18</v>
      </c>
      <c r="L585">
        <v>0</v>
      </c>
      <c r="M585" t="s">
        <v>693</v>
      </c>
      <c r="N585" t="s">
        <v>37</v>
      </c>
      <c r="O585">
        <v>4</v>
      </c>
      <c r="P585" t="s">
        <v>32</v>
      </c>
    </row>
    <row r="586" spans="1:16" x14ac:dyDescent="0.3">
      <c r="A586" t="s">
        <v>1634</v>
      </c>
      <c r="B586" s="1">
        <v>2.0406249999999997E-2</v>
      </c>
      <c r="C586" s="1">
        <v>2.0406249999999997E-2</v>
      </c>
      <c r="D586" t="s">
        <v>16</v>
      </c>
      <c r="E586" t="s">
        <v>1635</v>
      </c>
      <c r="F586" t="s">
        <v>27</v>
      </c>
      <c r="G586" t="s">
        <v>31</v>
      </c>
      <c r="H586" t="s">
        <v>20</v>
      </c>
      <c r="I586" t="s">
        <v>59</v>
      </c>
      <c r="J586">
        <v>5</v>
      </c>
      <c r="K586">
        <v>31</v>
      </c>
      <c r="L586">
        <v>0</v>
      </c>
      <c r="M586" t="s">
        <v>1341</v>
      </c>
      <c r="N586" t="s">
        <v>42</v>
      </c>
      <c r="O586">
        <v>4.5999999999999996</v>
      </c>
      <c r="P586" t="s">
        <v>4658</v>
      </c>
    </row>
    <row r="587" spans="1:16" x14ac:dyDescent="0.3">
      <c r="A587" t="s">
        <v>1636</v>
      </c>
      <c r="B587" s="1">
        <v>2.0406249999999997E-2</v>
      </c>
      <c r="C587">
        <v>0</v>
      </c>
      <c r="D587" t="s">
        <v>110</v>
      </c>
      <c r="E587" t="s">
        <v>1637</v>
      </c>
      <c r="F587" t="s">
        <v>83</v>
      </c>
      <c r="G587" t="s">
        <v>19</v>
      </c>
      <c r="H587" t="s">
        <v>20</v>
      </c>
      <c r="I587" t="s">
        <v>40</v>
      </c>
      <c r="J587">
        <v>8</v>
      </c>
      <c r="K587">
        <v>0</v>
      </c>
      <c r="L587">
        <v>0</v>
      </c>
      <c r="M587" t="s">
        <v>1638</v>
      </c>
      <c r="N587" t="s">
        <v>48</v>
      </c>
      <c r="O587">
        <v>0</v>
      </c>
      <c r="P587" t="s">
        <v>49</v>
      </c>
    </row>
    <row r="588" spans="1:16" x14ac:dyDescent="0.3">
      <c r="A588" t="s">
        <v>1639</v>
      </c>
      <c r="B588" s="1">
        <v>2.0406249999999997E-2</v>
      </c>
      <c r="C588" s="1">
        <v>2.0406249999999997E-2</v>
      </c>
      <c r="D588" t="s">
        <v>16</v>
      </c>
      <c r="E588" t="s">
        <v>1640</v>
      </c>
      <c r="F588" t="s">
        <v>143</v>
      </c>
      <c r="G588" t="s">
        <v>31</v>
      </c>
      <c r="H588" t="s">
        <v>67</v>
      </c>
      <c r="I588" t="s">
        <v>21</v>
      </c>
      <c r="J588">
        <v>4</v>
      </c>
      <c r="K588">
        <v>37</v>
      </c>
      <c r="L588">
        <v>0</v>
      </c>
      <c r="M588" t="s">
        <v>1508</v>
      </c>
      <c r="N588" t="s">
        <v>37</v>
      </c>
      <c r="O588">
        <v>2</v>
      </c>
      <c r="P588" t="s">
        <v>24</v>
      </c>
    </row>
    <row r="589" spans="1:16" x14ac:dyDescent="0.3">
      <c r="A589" t="s">
        <v>1641</v>
      </c>
      <c r="B589" s="1">
        <v>2.0406249999999997E-2</v>
      </c>
      <c r="C589" s="1">
        <v>2.0406249999999997E-2</v>
      </c>
      <c r="D589" t="s">
        <v>16</v>
      </c>
      <c r="E589" t="s">
        <v>1642</v>
      </c>
      <c r="F589" t="s">
        <v>52</v>
      </c>
      <c r="G589" t="s">
        <v>19</v>
      </c>
      <c r="H589" t="s">
        <v>67</v>
      </c>
      <c r="I589" t="s">
        <v>21</v>
      </c>
      <c r="J589">
        <v>11</v>
      </c>
      <c r="K589">
        <v>38</v>
      </c>
      <c r="L589">
        <v>0</v>
      </c>
      <c r="M589" t="s">
        <v>1643</v>
      </c>
      <c r="N589" t="s">
        <v>23</v>
      </c>
      <c r="O589">
        <v>3.5</v>
      </c>
      <c r="P589" t="s">
        <v>24</v>
      </c>
    </row>
    <row r="590" spans="1:16" x14ac:dyDescent="0.3">
      <c r="A590" t="s">
        <v>1644</v>
      </c>
      <c r="B590" s="1">
        <v>2.0406249999999997E-2</v>
      </c>
      <c r="C590" s="1">
        <v>2.0406249999999997E-2</v>
      </c>
      <c r="D590" t="s">
        <v>16</v>
      </c>
      <c r="E590" t="s">
        <v>1645</v>
      </c>
      <c r="F590" t="s">
        <v>52</v>
      </c>
      <c r="G590" t="s">
        <v>28</v>
      </c>
      <c r="H590" t="s">
        <v>67</v>
      </c>
      <c r="I590" t="s">
        <v>21</v>
      </c>
      <c r="J590">
        <v>6</v>
      </c>
      <c r="K590">
        <v>19</v>
      </c>
      <c r="L590">
        <v>0</v>
      </c>
      <c r="M590" t="s">
        <v>30</v>
      </c>
      <c r="N590" t="s">
        <v>31</v>
      </c>
      <c r="O590">
        <v>1.4</v>
      </c>
      <c r="P590" t="s">
        <v>49</v>
      </c>
    </row>
    <row r="591" spans="1:16" x14ac:dyDescent="0.3">
      <c r="A591" t="s">
        <v>1646</v>
      </c>
      <c r="B591" s="1">
        <v>2.0406249999999997E-2</v>
      </c>
      <c r="C591">
        <v>0</v>
      </c>
      <c r="D591" t="s">
        <v>146</v>
      </c>
      <c r="E591" t="s">
        <v>1647</v>
      </c>
      <c r="F591" t="s">
        <v>75</v>
      </c>
      <c r="G591" t="s">
        <v>45</v>
      </c>
      <c r="H591" t="s">
        <v>20</v>
      </c>
      <c r="I591" t="s">
        <v>54</v>
      </c>
      <c r="J591">
        <v>9</v>
      </c>
      <c r="K591">
        <v>0</v>
      </c>
      <c r="L591">
        <v>3</v>
      </c>
      <c r="M591" t="s">
        <v>1101</v>
      </c>
      <c r="N591" t="s">
        <v>31</v>
      </c>
      <c r="O591">
        <v>0</v>
      </c>
      <c r="P591" t="s">
        <v>77</v>
      </c>
    </row>
    <row r="592" spans="1:16" x14ac:dyDescent="0.3">
      <c r="A592" t="s">
        <v>1648</v>
      </c>
      <c r="B592" s="1">
        <v>2.0406249999999997E-2</v>
      </c>
      <c r="C592" s="1">
        <v>2.0406249999999997E-2</v>
      </c>
      <c r="D592" t="s">
        <v>16</v>
      </c>
      <c r="E592" t="s">
        <v>1649</v>
      </c>
      <c r="F592" t="s">
        <v>27</v>
      </c>
      <c r="G592" t="s">
        <v>28</v>
      </c>
      <c r="H592" t="s">
        <v>46</v>
      </c>
      <c r="I592" t="s">
        <v>59</v>
      </c>
      <c r="J592">
        <v>11</v>
      </c>
      <c r="K592">
        <v>41</v>
      </c>
      <c r="L592">
        <v>0</v>
      </c>
      <c r="M592" t="s">
        <v>672</v>
      </c>
      <c r="N592" t="s">
        <v>31</v>
      </c>
      <c r="O592">
        <v>4.5999999999999996</v>
      </c>
      <c r="P592" t="s">
        <v>49</v>
      </c>
    </row>
    <row r="593" spans="1:16" x14ac:dyDescent="0.3">
      <c r="A593" t="s">
        <v>1650</v>
      </c>
      <c r="B593" s="1">
        <v>2.0406249999999997E-2</v>
      </c>
      <c r="C593">
        <v>0</v>
      </c>
      <c r="D593" t="s">
        <v>146</v>
      </c>
      <c r="E593" t="s">
        <v>1651</v>
      </c>
      <c r="F593" t="s">
        <v>18</v>
      </c>
      <c r="G593" t="s">
        <v>45</v>
      </c>
      <c r="H593" t="s">
        <v>46</v>
      </c>
      <c r="I593" t="s">
        <v>29</v>
      </c>
      <c r="J593">
        <v>5</v>
      </c>
      <c r="K593">
        <v>0</v>
      </c>
      <c r="L593">
        <v>3</v>
      </c>
      <c r="M593" t="s">
        <v>1077</v>
      </c>
      <c r="N593" t="s">
        <v>31</v>
      </c>
      <c r="O593">
        <v>0</v>
      </c>
      <c r="P593" t="s">
        <v>32</v>
      </c>
    </row>
    <row r="594" spans="1:16" x14ac:dyDescent="0.3">
      <c r="A594" t="s">
        <v>1652</v>
      </c>
      <c r="B594" s="1">
        <v>2.0406249999999997E-2</v>
      </c>
      <c r="C594" s="1">
        <v>2.0406249999999997E-2</v>
      </c>
      <c r="D594" t="s">
        <v>16</v>
      </c>
      <c r="E594" t="s">
        <v>1653</v>
      </c>
      <c r="F594" t="s">
        <v>121</v>
      </c>
      <c r="G594" t="s">
        <v>28</v>
      </c>
      <c r="H594" t="s">
        <v>35</v>
      </c>
      <c r="I594" t="s">
        <v>59</v>
      </c>
      <c r="J594">
        <v>6</v>
      </c>
      <c r="K594">
        <v>23</v>
      </c>
      <c r="L594">
        <v>0</v>
      </c>
      <c r="M594" t="s">
        <v>1654</v>
      </c>
      <c r="N594" t="s">
        <v>42</v>
      </c>
      <c r="O594">
        <v>4.7</v>
      </c>
      <c r="P594" t="s">
        <v>24</v>
      </c>
    </row>
    <row r="595" spans="1:16" x14ac:dyDescent="0.3">
      <c r="A595" t="s">
        <v>1655</v>
      </c>
      <c r="B595" s="1">
        <v>2.0406249999999997E-2</v>
      </c>
      <c r="C595" s="1">
        <v>2.0406249999999997E-2</v>
      </c>
      <c r="D595" t="s">
        <v>16</v>
      </c>
      <c r="E595" t="s">
        <v>1656</v>
      </c>
      <c r="F595" t="s">
        <v>121</v>
      </c>
      <c r="G595" t="s">
        <v>31</v>
      </c>
      <c r="H595" t="s">
        <v>35</v>
      </c>
      <c r="I595" t="s">
        <v>29</v>
      </c>
      <c r="J595">
        <v>8</v>
      </c>
      <c r="K595">
        <v>19</v>
      </c>
      <c r="L595">
        <v>0</v>
      </c>
      <c r="M595" t="s">
        <v>1657</v>
      </c>
      <c r="N595" t="s">
        <v>23</v>
      </c>
      <c r="O595">
        <v>1.9</v>
      </c>
      <c r="P595" t="s">
        <v>32</v>
      </c>
    </row>
    <row r="596" spans="1:16" x14ac:dyDescent="0.3">
      <c r="A596" t="s">
        <v>1658</v>
      </c>
      <c r="B596" s="1">
        <v>2.0406249999999997E-2</v>
      </c>
      <c r="C596" s="1">
        <v>2.0406249999999997E-2</v>
      </c>
      <c r="D596" t="s">
        <v>16</v>
      </c>
      <c r="E596" t="s">
        <v>1659</v>
      </c>
      <c r="F596" t="s">
        <v>52</v>
      </c>
      <c r="G596" t="s">
        <v>53</v>
      </c>
      <c r="H596" t="s">
        <v>35</v>
      </c>
      <c r="I596" t="s">
        <v>21</v>
      </c>
      <c r="J596">
        <v>11</v>
      </c>
      <c r="K596">
        <v>28</v>
      </c>
      <c r="L596">
        <v>0</v>
      </c>
      <c r="M596" t="s">
        <v>623</v>
      </c>
      <c r="N596" t="s">
        <v>48</v>
      </c>
      <c r="O596">
        <v>3.8</v>
      </c>
      <c r="P596" t="s">
        <v>32</v>
      </c>
    </row>
    <row r="597" spans="1:16" x14ac:dyDescent="0.3">
      <c r="A597" t="s">
        <v>1660</v>
      </c>
      <c r="B597" s="1">
        <v>2.0406249999999997E-2</v>
      </c>
      <c r="C597" s="1">
        <v>2.0406249999999997E-2</v>
      </c>
      <c r="D597" t="s">
        <v>16</v>
      </c>
      <c r="E597" t="s">
        <v>1661</v>
      </c>
      <c r="F597" t="s">
        <v>52</v>
      </c>
      <c r="G597" t="s">
        <v>53</v>
      </c>
      <c r="H597" t="s">
        <v>46</v>
      </c>
      <c r="I597" t="s">
        <v>29</v>
      </c>
      <c r="J597">
        <v>2</v>
      </c>
      <c r="K597">
        <v>11</v>
      </c>
      <c r="L597">
        <v>0</v>
      </c>
      <c r="M597" t="s">
        <v>1662</v>
      </c>
      <c r="N597" t="s">
        <v>37</v>
      </c>
      <c r="O597">
        <v>3.5</v>
      </c>
      <c r="P597" t="s">
        <v>4658</v>
      </c>
    </row>
    <row r="598" spans="1:16" x14ac:dyDescent="0.3">
      <c r="A598" t="s">
        <v>1663</v>
      </c>
      <c r="B598" s="1">
        <v>2.0406249999999997E-2</v>
      </c>
      <c r="C598" s="1">
        <v>2.0406249999999997E-2</v>
      </c>
      <c r="D598" t="s">
        <v>16</v>
      </c>
      <c r="E598" t="s">
        <v>610</v>
      </c>
      <c r="F598" t="s">
        <v>83</v>
      </c>
      <c r="G598" t="s">
        <v>28</v>
      </c>
      <c r="H598" t="s">
        <v>46</v>
      </c>
      <c r="I598" t="s">
        <v>59</v>
      </c>
      <c r="J598">
        <v>4</v>
      </c>
      <c r="K598">
        <v>45</v>
      </c>
      <c r="L598">
        <v>0</v>
      </c>
      <c r="M598" t="s">
        <v>1664</v>
      </c>
      <c r="N598" t="s">
        <v>37</v>
      </c>
      <c r="O598">
        <v>4.8</v>
      </c>
      <c r="P598" t="s">
        <v>32</v>
      </c>
    </row>
    <row r="599" spans="1:16" x14ac:dyDescent="0.3">
      <c r="A599" t="s">
        <v>1665</v>
      </c>
      <c r="B599" s="1">
        <v>2.0406249999999997E-2</v>
      </c>
      <c r="C599">
        <v>0</v>
      </c>
      <c r="D599" t="s">
        <v>146</v>
      </c>
      <c r="E599" t="s">
        <v>1666</v>
      </c>
      <c r="F599" t="s">
        <v>27</v>
      </c>
      <c r="G599" t="s">
        <v>31</v>
      </c>
      <c r="H599" t="s">
        <v>35</v>
      </c>
      <c r="I599" t="s">
        <v>59</v>
      </c>
      <c r="J599">
        <v>11</v>
      </c>
      <c r="K599">
        <v>0</v>
      </c>
      <c r="L599">
        <v>2</v>
      </c>
      <c r="M599" t="s">
        <v>1667</v>
      </c>
      <c r="N599" t="s">
        <v>31</v>
      </c>
      <c r="O599">
        <v>0</v>
      </c>
      <c r="P599" t="s">
        <v>32</v>
      </c>
    </row>
    <row r="600" spans="1:16" x14ac:dyDescent="0.3">
      <c r="A600" t="s">
        <v>1668</v>
      </c>
      <c r="B600" s="1">
        <v>2.0406249999999997E-2</v>
      </c>
      <c r="C600" s="1">
        <v>2.0406249999999997E-2</v>
      </c>
      <c r="D600" t="s">
        <v>16</v>
      </c>
      <c r="E600" t="s">
        <v>1669</v>
      </c>
      <c r="F600" t="s">
        <v>143</v>
      </c>
      <c r="G600" t="s">
        <v>63</v>
      </c>
      <c r="H600" t="s">
        <v>46</v>
      </c>
      <c r="I600" t="s">
        <v>29</v>
      </c>
      <c r="J600">
        <v>10</v>
      </c>
      <c r="K600">
        <v>40</v>
      </c>
      <c r="L600">
        <v>0</v>
      </c>
      <c r="M600" t="s">
        <v>1670</v>
      </c>
      <c r="N600" t="s">
        <v>37</v>
      </c>
      <c r="O600">
        <v>4.4000000000000004</v>
      </c>
      <c r="P600" t="s">
        <v>49</v>
      </c>
    </row>
    <row r="601" spans="1:16" x14ac:dyDescent="0.3">
      <c r="A601" t="s">
        <v>1671</v>
      </c>
      <c r="B601" s="1">
        <v>2.0406249999999997E-2</v>
      </c>
      <c r="C601">
        <v>0</v>
      </c>
      <c r="D601" t="s">
        <v>110</v>
      </c>
      <c r="E601" t="s">
        <v>1672</v>
      </c>
      <c r="F601" t="s">
        <v>58</v>
      </c>
      <c r="G601" t="s">
        <v>28</v>
      </c>
      <c r="H601" t="s">
        <v>20</v>
      </c>
      <c r="I601" t="s">
        <v>29</v>
      </c>
      <c r="J601">
        <v>2</v>
      </c>
      <c r="K601">
        <v>0</v>
      </c>
      <c r="L601">
        <v>0</v>
      </c>
      <c r="M601" t="s">
        <v>1673</v>
      </c>
      <c r="N601" t="s">
        <v>37</v>
      </c>
      <c r="O601">
        <v>0</v>
      </c>
      <c r="P601" t="s">
        <v>77</v>
      </c>
    </row>
    <row r="602" spans="1:16" x14ac:dyDescent="0.3">
      <c r="A602" t="s">
        <v>1674</v>
      </c>
      <c r="B602" s="1">
        <v>2.0406249999999997E-2</v>
      </c>
      <c r="C602" s="1">
        <v>2.0406249999999997E-2</v>
      </c>
      <c r="D602" t="s">
        <v>16</v>
      </c>
      <c r="E602" t="s">
        <v>1675</v>
      </c>
      <c r="F602" t="s">
        <v>121</v>
      </c>
      <c r="G602" t="s">
        <v>31</v>
      </c>
      <c r="H602" t="s">
        <v>46</v>
      </c>
      <c r="I602" t="s">
        <v>29</v>
      </c>
      <c r="J602">
        <v>11</v>
      </c>
      <c r="K602">
        <v>4</v>
      </c>
      <c r="L602">
        <v>0</v>
      </c>
      <c r="M602" t="s">
        <v>1163</v>
      </c>
      <c r="N602" t="s">
        <v>31</v>
      </c>
      <c r="O602">
        <v>2.1</v>
      </c>
      <c r="P602" t="s">
        <v>49</v>
      </c>
    </row>
    <row r="603" spans="1:16" x14ac:dyDescent="0.3">
      <c r="A603" t="s">
        <v>1676</v>
      </c>
      <c r="B603" s="1">
        <v>2.0406249999999997E-2</v>
      </c>
      <c r="C603" s="1">
        <v>2.0406249999999997E-2</v>
      </c>
      <c r="D603" t="s">
        <v>16</v>
      </c>
      <c r="E603" t="s">
        <v>1677</v>
      </c>
      <c r="F603" t="s">
        <v>143</v>
      </c>
      <c r="G603" t="s">
        <v>19</v>
      </c>
      <c r="H603" t="s">
        <v>67</v>
      </c>
      <c r="I603" t="s">
        <v>59</v>
      </c>
      <c r="J603">
        <v>3</v>
      </c>
      <c r="K603">
        <v>8</v>
      </c>
      <c r="L603">
        <v>0</v>
      </c>
      <c r="M603" t="s">
        <v>1678</v>
      </c>
      <c r="N603" t="s">
        <v>42</v>
      </c>
      <c r="O603">
        <v>3</v>
      </c>
      <c r="P603" t="s">
        <v>77</v>
      </c>
    </row>
    <row r="604" spans="1:16" x14ac:dyDescent="0.3">
      <c r="A604" t="s">
        <v>1679</v>
      </c>
      <c r="B604" s="1">
        <v>2.0406249999999997E-2</v>
      </c>
      <c r="C604" s="1">
        <v>2.0406249999999997E-2</v>
      </c>
      <c r="D604" t="s">
        <v>16</v>
      </c>
      <c r="E604" t="s">
        <v>1680</v>
      </c>
      <c r="F604" t="s">
        <v>18</v>
      </c>
      <c r="G604" t="s">
        <v>19</v>
      </c>
      <c r="H604" t="s">
        <v>46</v>
      </c>
      <c r="I604" t="s">
        <v>54</v>
      </c>
      <c r="J604">
        <v>5</v>
      </c>
      <c r="K604">
        <v>12</v>
      </c>
      <c r="L604">
        <v>0</v>
      </c>
      <c r="M604" t="s">
        <v>1681</v>
      </c>
      <c r="N604" t="s">
        <v>23</v>
      </c>
      <c r="O604">
        <v>1.7</v>
      </c>
      <c r="P604" t="s">
        <v>24</v>
      </c>
    </row>
    <row r="605" spans="1:16" x14ac:dyDescent="0.3">
      <c r="A605" t="s">
        <v>1682</v>
      </c>
      <c r="B605" s="1">
        <v>2.0406249999999997E-2</v>
      </c>
      <c r="C605" s="1">
        <v>2.0406249999999997E-2</v>
      </c>
      <c r="D605" t="s">
        <v>16</v>
      </c>
      <c r="E605" t="s">
        <v>1683</v>
      </c>
      <c r="F605" t="s">
        <v>143</v>
      </c>
      <c r="G605" t="s">
        <v>53</v>
      </c>
      <c r="H605" t="s">
        <v>67</v>
      </c>
      <c r="I605" t="s">
        <v>54</v>
      </c>
      <c r="J605">
        <v>12</v>
      </c>
      <c r="K605">
        <v>44</v>
      </c>
      <c r="L605">
        <v>0</v>
      </c>
      <c r="M605" t="s">
        <v>36</v>
      </c>
      <c r="N605" t="s">
        <v>48</v>
      </c>
      <c r="O605">
        <v>1.2</v>
      </c>
      <c r="P605" t="s">
        <v>32</v>
      </c>
    </row>
    <row r="606" spans="1:16" x14ac:dyDescent="0.3">
      <c r="A606" t="s">
        <v>1684</v>
      </c>
      <c r="B606" s="1">
        <v>2.0406249999999997E-2</v>
      </c>
      <c r="C606" s="1">
        <v>2.0406249999999997E-2</v>
      </c>
      <c r="D606" t="s">
        <v>16</v>
      </c>
      <c r="E606" t="s">
        <v>1685</v>
      </c>
      <c r="F606" t="s">
        <v>83</v>
      </c>
      <c r="G606" t="s">
        <v>28</v>
      </c>
      <c r="H606" t="s">
        <v>46</v>
      </c>
      <c r="I606" t="s">
        <v>54</v>
      </c>
      <c r="J606">
        <v>3</v>
      </c>
      <c r="K606">
        <v>5</v>
      </c>
      <c r="L606">
        <v>0</v>
      </c>
      <c r="M606" t="s">
        <v>1686</v>
      </c>
      <c r="N606" t="s">
        <v>42</v>
      </c>
      <c r="O606">
        <v>4.3</v>
      </c>
      <c r="P606" t="s">
        <v>4658</v>
      </c>
    </row>
    <row r="607" spans="1:16" x14ac:dyDescent="0.3">
      <c r="A607" t="s">
        <v>1687</v>
      </c>
      <c r="B607" s="1">
        <v>2.0406249999999997E-2</v>
      </c>
      <c r="C607" s="1">
        <v>2.0406249999999997E-2</v>
      </c>
      <c r="D607" t="s">
        <v>16</v>
      </c>
      <c r="E607" t="s">
        <v>1688</v>
      </c>
      <c r="F607" t="s">
        <v>143</v>
      </c>
      <c r="G607" t="s">
        <v>53</v>
      </c>
      <c r="H607" t="s">
        <v>35</v>
      </c>
      <c r="I607" t="s">
        <v>54</v>
      </c>
      <c r="J607">
        <v>10</v>
      </c>
      <c r="K607">
        <v>32</v>
      </c>
      <c r="L607">
        <v>0</v>
      </c>
      <c r="M607" t="s">
        <v>1689</v>
      </c>
      <c r="N607" t="s">
        <v>42</v>
      </c>
      <c r="O607">
        <v>1.6</v>
      </c>
      <c r="P607" t="s">
        <v>4658</v>
      </c>
    </row>
    <row r="608" spans="1:16" x14ac:dyDescent="0.3">
      <c r="A608" t="s">
        <v>1690</v>
      </c>
      <c r="B608" s="1">
        <v>2.0406249999999997E-2</v>
      </c>
      <c r="C608" s="1">
        <v>2.0406249999999997E-2</v>
      </c>
      <c r="D608" t="s">
        <v>16</v>
      </c>
      <c r="E608" t="s">
        <v>1691</v>
      </c>
      <c r="F608" t="s">
        <v>27</v>
      </c>
      <c r="G608" t="s">
        <v>63</v>
      </c>
      <c r="H608" t="s">
        <v>35</v>
      </c>
      <c r="I608" t="s">
        <v>21</v>
      </c>
      <c r="J608">
        <v>3</v>
      </c>
      <c r="K608">
        <v>15</v>
      </c>
      <c r="L608">
        <v>0</v>
      </c>
      <c r="M608" t="s">
        <v>1692</v>
      </c>
      <c r="N608" t="s">
        <v>37</v>
      </c>
      <c r="O608">
        <v>4.2</v>
      </c>
      <c r="P608" t="s">
        <v>24</v>
      </c>
    </row>
    <row r="609" spans="1:16" x14ac:dyDescent="0.3">
      <c r="A609" t="s">
        <v>1693</v>
      </c>
      <c r="B609" s="1">
        <v>2.0406249999999997E-2</v>
      </c>
      <c r="C609" s="1">
        <v>2.0406249999999997E-2</v>
      </c>
      <c r="D609" t="s">
        <v>16</v>
      </c>
      <c r="E609" t="s">
        <v>1694</v>
      </c>
      <c r="F609" t="s">
        <v>18</v>
      </c>
      <c r="G609" t="s">
        <v>63</v>
      </c>
      <c r="H609" t="s">
        <v>20</v>
      </c>
      <c r="I609" t="s">
        <v>21</v>
      </c>
      <c r="J609">
        <v>8</v>
      </c>
      <c r="K609">
        <v>25</v>
      </c>
      <c r="L609">
        <v>0</v>
      </c>
      <c r="M609" t="s">
        <v>820</v>
      </c>
      <c r="N609" t="s">
        <v>23</v>
      </c>
      <c r="O609">
        <v>2.4</v>
      </c>
      <c r="P609" t="s">
        <v>49</v>
      </c>
    </row>
    <row r="610" spans="1:16" x14ac:dyDescent="0.3">
      <c r="A610" t="s">
        <v>1695</v>
      </c>
      <c r="B610" s="1">
        <v>2.0406249999999997E-2</v>
      </c>
      <c r="C610" s="1">
        <v>2.0406249999999997E-2</v>
      </c>
      <c r="D610" t="s">
        <v>16</v>
      </c>
      <c r="E610" t="s">
        <v>1696</v>
      </c>
      <c r="F610" t="s">
        <v>18</v>
      </c>
      <c r="G610" t="s">
        <v>63</v>
      </c>
      <c r="H610" t="s">
        <v>35</v>
      </c>
      <c r="I610" t="s">
        <v>21</v>
      </c>
      <c r="J610">
        <v>9</v>
      </c>
      <c r="K610">
        <v>3</v>
      </c>
      <c r="L610">
        <v>0</v>
      </c>
      <c r="M610" t="s">
        <v>389</v>
      </c>
      <c r="N610" t="s">
        <v>42</v>
      </c>
      <c r="O610">
        <v>3.4</v>
      </c>
      <c r="P610" t="s">
        <v>49</v>
      </c>
    </row>
    <row r="611" spans="1:16" x14ac:dyDescent="0.3">
      <c r="A611" t="s">
        <v>1697</v>
      </c>
      <c r="B611" s="1">
        <v>2.0406249999999997E-2</v>
      </c>
      <c r="C611" s="1">
        <v>2.0406249999999997E-2</v>
      </c>
      <c r="D611" t="s">
        <v>16</v>
      </c>
      <c r="E611" t="s">
        <v>1698</v>
      </c>
      <c r="F611" t="s">
        <v>58</v>
      </c>
      <c r="G611" t="s">
        <v>45</v>
      </c>
      <c r="H611" t="s">
        <v>67</v>
      </c>
      <c r="I611" t="s">
        <v>54</v>
      </c>
      <c r="J611">
        <v>3</v>
      </c>
      <c r="K611">
        <v>21</v>
      </c>
      <c r="L611">
        <v>0</v>
      </c>
      <c r="M611" t="s">
        <v>1699</v>
      </c>
      <c r="N611" t="s">
        <v>37</v>
      </c>
      <c r="O611">
        <v>1.4</v>
      </c>
      <c r="P611" t="s">
        <v>24</v>
      </c>
    </row>
    <row r="612" spans="1:16" x14ac:dyDescent="0.3">
      <c r="A612" t="s">
        <v>1700</v>
      </c>
      <c r="B612" s="1">
        <v>2.0406249999999997E-2</v>
      </c>
      <c r="C612" s="1">
        <v>2.0406249999999997E-2</v>
      </c>
      <c r="D612" t="s">
        <v>16</v>
      </c>
      <c r="E612" t="s">
        <v>1701</v>
      </c>
      <c r="F612" t="s">
        <v>18</v>
      </c>
      <c r="G612" t="s">
        <v>45</v>
      </c>
      <c r="H612" t="s">
        <v>67</v>
      </c>
      <c r="I612" t="s">
        <v>40</v>
      </c>
      <c r="J612">
        <v>3</v>
      </c>
      <c r="K612">
        <v>25</v>
      </c>
      <c r="L612">
        <v>0</v>
      </c>
      <c r="M612" t="s">
        <v>1702</v>
      </c>
      <c r="N612" t="s">
        <v>37</v>
      </c>
      <c r="O612">
        <v>1.1000000000000001</v>
      </c>
      <c r="P612" t="s">
        <v>4658</v>
      </c>
    </row>
    <row r="613" spans="1:16" x14ac:dyDescent="0.3">
      <c r="A613" t="s">
        <v>1703</v>
      </c>
      <c r="B613" s="1">
        <v>2.0406249999999997E-2</v>
      </c>
      <c r="C613" s="1">
        <v>2.0406249999999997E-2</v>
      </c>
      <c r="D613" t="s">
        <v>16</v>
      </c>
      <c r="E613" t="s">
        <v>1704</v>
      </c>
      <c r="F613" t="s">
        <v>83</v>
      </c>
      <c r="G613" t="s">
        <v>45</v>
      </c>
      <c r="H613" t="s">
        <v>20</v>
      </c>
      <c r="I613" t="s">
        <v>21</v>
      </c>
      <c r="J613">
        <v>3</v>
      </c>
      <c r="K613">
        <v>18</v>
      </c>
      <c r="L613">
        <v>0</v>
      </c>
      <c r="M613" t="s">
        <v>344</v>
      </c>
      <c r="N613" t="s">
        <v>31</v>
      </c>
      <c r="O613">
        <v>1.8</v>
      </c>
      <c r="P613" t="s">
        <v>24</v>
      </c>
    </row>
    <row r="614" spans="1:16" x14ac:dyDescent="0.3">
      <c r="A614" t="s">
        <v>1705</v>
      </c>
      <c r="B614" s="1">
        <v>2.0406249999999997E-2</v>
      </c>
      <c r="C614" s="1">
        <v>2.0406249999999997E-2</v>
      </c>
      <c r="D614" t="s">
        <v>16</v>
      </c>
      <c r="E614" t="s">
        <v>1706</v>
      </c>
      <c r="F614" t="s">
        <v>27</v>
      </c>
      <c r="G614" t="s">
        <v>63</v>
      </c>
      <c r="H614" t="s">
        <v>46</v>
      </c>
      <c r="I614" t="s">
        <v>21</v>
      </c>
      <c r="J614">
        <v>3</v>
      </c>
      <c r="K614">
        <v>30</v>
      </c>
      <c r="L614">
        <v>0</v>
      </c>
      <c r="M614" t="s">
        <v>1707</v>
      </c>
      <c r="N614" t="s">
        <v>23</v>
      </c>
      <c r="O614">
        <v>1.2</v>
      </c>
      <c r="P614" t="s">
        <v>49</v>
      </c>
    </row>
    <row r="615" spans="1:16" x14ac:dyDescent="0.3">
      <c r="A615" t="s">
        <v>1708</v>
      </c>
      <c r="B615" s="1">
        <v>2.0406249999999997E-2</v>
      </c>
      <c r="C615" s="1">
        <v>2.0406249999999997E-2</v>
      </c>
      <c r="D615" t="s">
        <v>16</v>
      </c>
      <c r="E615" t="s">
        <v>1709</v>
      </c>
      <c r="F615" t="s">
        <v>75</v>
      </c>
      <c r="G615" t="s">
        <v>28</v>
      </c>
      <c r="H615" t="s">
        <v>35</v>
      </c>
      <c r="I615" t="s">
        <v>59</v>
      </c>
      <c r="J615">
        <v>10</v>
      </c>
      <c r="K615">
        <v>29</v>
      </c>
      <c r="L615">
        <v>0</v>
      </c>
      <c r="M615" t="s">
        <v>1707</v>
      </c>
      <c r="N615" t="s">
        <v>42</v>
      </c>
      <c r="O615">
        <v>2.4</v>
      </c>
      <c r="P615" t="s">
        <v>49</v>
      </c>
    </row>
    <row r="616" spans="1:16" x14ac:dyDescent="0.3">
      <c r="A616" t="s">
        <v>1710</v>
      </c>
      <c r="B616" s="1">
        <v>2.0406249999999997E-2</v>
      </c>
      <c r="C616" s="1">
        <v>2.0406249999999997E-2</v>
      </c>
      <c r="D616" t="s">
        <v>16</v>
      </c>
      <c r="E616" t="s">
        <v>1711</v>
      </c>
      <c r="F616" t="s">
        <v>121</v>
      </c>
      <c r="G616" t="s">
        <v>28</v>
      </c>
      <c r="H616" t="s">
        <v>20</v>
      </c>
      <c r="I616" t="s">
        <v>40</v>
      </c>
      <c r="J616">
        <v>10</v>
      </c>
      <c r="K616">
        <v>24</v>
      </c>
      <c r="L616">
        <v>0</v>
      </c>
      <c r="M616" t="s">
        <v>1712</v>
      </c>
      <c r="N616" t="s">
        <v>23</v>
      </c>
      <c r="O616">
        <v>1.2</v>
      </c>
      <c r="P616" t="s">
        <v>32</v>
      </c>
    </row>
    <row r="617" spans="1:16" x14ac:dyDescent="0.3">
      <c r="A617" t="s">
        <v>1713</v>
      </c>
      <c r="B617" s="1">
        <v>2.0406249999999997E-2</v>
      </c>
      <c r="C617" s="1">
        <v>2.0406249999999997E-2</v>
      </c>
      <c r="D617" t="s">
        <v>16</v>
      </c>
      <c r="E617" t="s">
        <v>1714</v>
      </c>
      <c r="F617" t="s">
        <v>18</v>
      </c>
      <c r="G617" t="s">
        <v>45</v>
      </c>
      <c r="H617" t="s">
        <v>67</v>
      </c>
      <c r="I617" t="s">
        <v>29</v>
      </c>
      <c r="J617">
        <v>12</v>
      </c>
      <c r="K617">
        <v>1</v>
      </c>
      <c r="L617">
        <v>0</v>
      </c>
      <c r="M617" t="s">
        <v>87</v>
      </c>
      <c r="N617" t="s">
        <v>37</v>
      </c>
      <c r="O617">
        <v>2.5</v>
      </c>
      <c r="P617" t="s">
        <v>4658</v>
      </c>
    </row>
    <row r="618" spans="1:16" x14ac:dyDescent="0.3">
      <c r="A618" t="s">
        <v>1715</v>
      </c>
      <c r="B618" s="1">
        <v>2.0406249999999997E-2</v>
      </c>
      <c r="C618" s="1">
        <v>2.0406249999999997E-2</v>
      </c>
      <c r="D618" t="s">
        <v>16</v>
      </c>
      <c r="E618" t="s">
        <v>1716</v>
      </c>
      <c r="F618" t="s">
        <v>58</v>
      </c>
      <c r="G618" t="s">
        <v>53</v>
      </c>
      <c r="H618" t="s">
        <v>46</v>
      </c>
      <c r="I618" t="s">
        <v>40</v>
      </c>
      <c r="J618">
        <v>3</v>
      </c>
      <c r="K618">
        <v>25</v>
      </c>
      <c r="L618">
        <v>0</v>
      </c>
      <c r="M618" t="s">
        <v>1717</v>
      </c>
      <c r="N618" t="s">
        <v>42</v>
      </c>
      <c r="O618">
        <v>2.6</v>
      </c>
      <c r="P618" t="s">
        <v>4658</v>
      </c>
    </row>
    <row r="619" spans="1:16" x14ac:dyDescent="0.3">
      <c r="A619" t="s">
        <v>1718</v>
      </c>
      <c r="B619" s="1">
        <v>2.0406249999999997E-2</v>
      </c>
      <c r="C619" s="1">
        <v>2.0406249999999997E-2</v>
      </c>
      <c r="D619" t="s">
        <v>16</v>
      </c>
      <c r="E619" t="s">
        <v>1719</v>
      </c>
      <c r="F619" t="s">
        <v>83</v>
      </c>
      <c r="G619" t="s">
        <v>45</v>
      </c>
      <c r="H619" t="s">
        <v>20</v>
      </c>
      <c r="I619" t="s">
        <v>29</v>
      </c>
      <c r="J619">
        <v>6</v>
      </c>
      <c r="K619">
        <v>24</v>
      </c>
      <c r="L619">
        <v>0</v>
      </c>
      <c r="M619" t="s">
        <v>1720</v>
      </c>
      <c r="N619" t="s">
        <v>31</v>
      </c>
      <c r="O619">
        <v>4.7</v>
      </c>
      <c r="P619" t="s">
        <v>49</v>
      </c>
    </row>
    <row r="620" spans="1:16" x14ac:dyDescent="0.3">
      <c r="A620" t="s">
        <v>1721</v>
      </c>
      <c r="B620" s="1">
        <v>2.0406249999999997E-2</v>
      </c>
      <c r="C620" s="1">
        <v>2.0406249999999997E-2</v>
      </c>
      <c r="D620" t="s">
        <v>16</v>
      </c>
      <c r="E620" t="s">
        <v>1722</v>
      </c>
      <c r="F620" t="s">
        <v>27</v>
      </c>
      <c r="G620" t="s">
        <v>53</v>
      </c>
      <c r="H620" t="s">
        <v>67</v>
      </c>
      <c r="I620" t="s">
        <v>40</v>
      </c>
      <c r="J620">
        <v>7</v>
      </c>
      <c r="K620">
        <v>36</v>
      </c>
      <c r="L620">
        <v>0</v>
      </c>
      <c r="M620" t="s">
        <v>1723</v>
      </c>
      <c r="N620" t="s">
        <v>42</v>
      </c>
      <c r="O620">
        <v>1.4</v>
      </c>
      <c r="P620" t="s">
        <v>4658</v>
      </c>
    </row>
    <row r="621" spans="1:16" x14ac:dyDescent="0.3">
      <c r="A621" t="s">
        <v>1724</v>
      </c>
      <c r="B621" s="1">
        <v>2.0406249999999997E-2</v>
      </c>
      <c r="C621" s="1">
        <v>2.0406249999999997E-2</v>
      </c>
      <c r="D621" t="s">
        <v>16</v>
      </c>
      <c r="E621" t="s">
        <v>1725</v>
      </c>
      <c r="F621" t="s">
        <v>52</v>
      </c>
      <c r="G621" t="s">
        <v>63</v>
      </c>
      <c r="H621" t="s">
        <v>46</v>
      </c>
      <c r="I621" t="s">
        <v>21</v>
      </c>
      <c r="J621">
        <v>12</v>
      </c>
      <c r="K621">
        <v>35</v>
      </c>
      <c r="L621">
        <v>0</v>
      </c>
      <c r="M621" t="s">
        <v>1726</v>
      </c>
      <c r="N621" t="s">
        <v>23</v>
      </c>
      <c r="O621">
        <v>3.7</v>
      </c>
      <c r="P621" t="s">
        <v>32</v>
      </c>
    </row>
    <row r="622" spans="1:16" x14ac:dyDescent="0.3">
      <c r="A622" t="s">
        <v>1727</v>
      </c>
      <c r="B622" s="1">
        <v>2.0406249999999997E-2</v>
      </c>
      <c r="C622" s="1">
        <v>2.0406249999999997E-2</v>
      </c>
      <c r="D622" t="s">
        <v>16</v>
      </c>
      <c r="E622" t="s">
        <v>1728</v>
      </c>
      <c r="F622" t="s">
        <v>27</v>
      </c>
      <c r="G622" t="s">
        <v>45</v>
      </c>
      <c r="H622" t="s">
        <v>46</v>
      </c>
      <c r="I622" t="s">
        <v>29</v>
      </c>
      <c r="J622">
        <v>7</v>
      </c>
      <c r="K622">
        <v>35</v>
      </c>
      <c r="L622">
        <v>0</v>
      </c>
      <c r="M622" t="s">
        <v>137</v>
      </c>
      <c r="N622" t="s">
        <v>23</v>
      </c>
      <c r="O622">
        <v>4.3</v>
      </c>
      <c r="P622" t="s">
        <v>4658</v>
      </c>
    </row>
    <row r="623" spans="1:16" x14ac:dyDescent="0.3">
      <c r="A623" t="s">
        <v>1729</v>
      </c>
      <c r="B623" s="1">
        <v>2.0406249999999997E-2</v>
      </c>
      <c r="C623" s="1">
        <v>2.0406249999999997E-2</v>
      </c>
      <c r="D623" t="s">
        <v>16</v>
      </c>
      <c r="E623" t="s">
        <v>758</v>
      </c>
      <c r="F623" t="s">
        <v>75</v>
      </c>
      <c r="G623" t="s">
        <v>53</v>
      </c>
      <c r="H623" t="s">
        <v>35</v>
      </c>
      <c r="I623" t="s">
        <v>54</v>
      </c>
      <c r="J623">
        <v>2</v>
      </c>
      <c r="K623">
        <v>39</v>
      </c>
      <c r="L623">
        <v>0</v>
      </c>
      <c r="M623" t="s">
        <v>1730</v>
      </c>
      <c r="N623" t="s">
        <v>42</v>
      </c>
      <c r="O623">
        <v>2.6</v>
      </c>
      <c r="P623" t="s">
        <v>77</v>
      </c>
    </row>
    <row r="624" spans="1:16" x14ac:dyDescent="0.3">
      <c r="A624" t="s">
        <v>1731</v>
      </c>
      <c r="B624" s="1">
        <v>2.0406249999999997E-2</v>
      </c>
      <c r="C624" s="1">
        <v>2.0406249999999997E-2</v>
      </c>
      <c r="D624" t="s">
        <v>16</v>
      </c>
      <c r="E624" t="s">
        <v>1732</v>
      </c>
      <c r="F624" t="s">
        <v>58</v>
      </c>
      <c r="G624" t="s">
        <v>19</v>
      </c>
      <c r="H624" t="s">
        <v>67</v>
      </c>
      <c r="I624" t="s">
        <v>54</v>
      </c>
      <c r="J624">
        <v>10</v>
      </c>
      <c r="K624">
        <v>5</v>
      </c>
      <c r="L624">
        <v>0</v>
      </c>
      <c r="M624" t="s">
        <v>1160</v>
      </c>
      <c r="N624" t="s">
        <v>37</v>
      </c>
      <c r="O624">
        <v>2.2999999999999998</v>
      </c>
      <c r="P624" t="s">
        <v>49</v>
      </c>
    </row>
    <row r="625" spans="1:16" x14ac:dyDescent="0.3">
      <c r="A625" t="s">
        <v>1733</v>
      </c>
      <c r="B625" s="1">
        <v>2.0406249999999997E-2</v>
      </c>
      <c r="C625" s="1">
        <v>2.0406249999999997E-2</v>
      </c>
      <c r="D625" t="s">
        <v>16</v>
      </c>
      <c r="E625" t="s">
        <v>1734</v>
      </c>
      <c r="F625" t="s">
        <v>83</v>
      </c>
      <c r="G625" t="s">
        <v>31</v>
      </c>
      <c r="H625" t="s">
        <v>20</v>
      </c>
      <c r="I625" t="s">
        <v>40</v>
      </c>
      <c r="J625">
        <v>11</v>
      </c>
      <c r="K625">
        <v>19</v>
      </c>
      <c r="L625">
        <v>0</v>
      </c>
      <c r="M625" t="s">
        <v>1735</v>
      </c>
      <c r="N625" t="s">
        <v>48</v>
      </c>
      <c r="O625">
        <v>3.8</v>
      </c>
      <c r="P625" t="s">
        <v>32</v>
      </c>
    </row>
    <row r="626" spans="1:16" x14ac:dyDescent="0.3">
      <c r="A626" t="s">
        <v>1736</v>
      </c>
      <c r="B626" s="1">
        <v>2.0406249999999997E-2</v>
      </c>
      <c r="C626" s="1">
        <v>2.0406249999999997E-2</v>
      </c>
      <c r="D626" t="s">
        <v>16</v>
      </c>
      <c r="E626" t="s">
        <v>1332</v>
      </c>
      <c r="F626" t="s">
        <v>27</v>
      </c>
      <c r="G626" t="s">
        <v>53</v>
      </c>
      <c r="H626" t="s">
        <v>67</v>
      </c>
      <c r="I626" t="s">
        <v>59</v>
      </c>
      <c r="J626">
        <v>4</v>
      </c>
      <c r="K626">
        <v>31</v>
      </c>
      <c r="L626">
        <v>0</v>
      </c>
      <c r="M626" t="s">
        <v>217</v>
      </c>
      <c r="N626" t="s">
        <v>42</v>
      </c>
      <c r="O626">
        <v>3.6</v>
      </c>
      <c r="P626" t="s">
        <v>24</v>
      </c>
    </row>
    <row r="627" spans="1:16" x14ac:dyDescent="0.3">
      <c r="A627" t="s">
        <v>1737</v>
      </c>
      <c r="B627" s="1">
        <v>2.0406249999999997E-2</v>
      </c>
      <c r="C627" s="1">
        <v>2.0406249999999997E-2</v>
      </c>
      <c r="D627" t="s">
        <v>16</v>
      </c>
      <c r="E627" t="s">
        <v>1738</v>
      </c>
      <c r="F627" t="s">
        <v>143</v>
      </c>
      <c r="G627" t="s">
        <v>31</v>
      </c>
      <c r="H627" t="s">
        <v>46</v>
      </c>
      <c r="I627" t="s">
        <v>40</v>
      </c>
      <c r="J627">
        <v>7</v>
      </c>
      <c r="K627">
        <v>6</v>
      </c>
      <c r="L627">
        <v>0</v>
      </c>
      <c r="M627" t="s">
        <v>1739</v>
      </c>
      <c r="N627" t="s">
        <v>31</v>
      </c>
      <c r="O627">
        <v>3.2</v>
      </c>
      <c r="P627" t="s">
        <v>4658</v>
      </c>
    </row>
    <row r="628" spans="1:16" x14ac:dyDescent="0.3">
      <c r="A628" t="s">
        <v>1740</v>
      </c>
      <c r="B628" s="1">
        <v>2.0406249999999997E-2</v>
      </c>
      <c r="C628" s="1">
        <v>2.0406249999999997E-2</v>
      </c>
      <c r="D628" t="s">
        <v>16</v>
      </c>
      <c r="E628" t="s">
        <v>1741</v>
      </c>
      <c r="F628" t="s">
        <v>52</v>
      </c>
      <c r="G628" t="s">
        <v>31</v>
      </c>
      <c r="H628" t="s">
        <v>20</v>
      </c>
      <c r="I628" t="s">
        <v>21</v>
      </c>
      <c r="J628">
        <v>1</v>
      </c>
      <c r="K628">
        <v>28</v>
      </c>
      <c r="L628">
        <v>0</v>
      </c>
      <c r="M628" t="s">
        <v>1742</v>
      </c>
      <c r="N628" t="s">
        <v>37</v>
      </c>
      <c r="O628">
        <v>4.7</v>
      </c>
      <c r="P628" t="s">
        <v>24</v>
      </c>
    </row>
    <row r="629" spans="1:16" x14ac:dyDescent="0.3">
      <c r="A629" t="s">
        <v>1743</v>
      </c>
      <c r="B629" s="1">
        <v>2.0406249999999997E-2</v>
      </c>
      <c r="C629" s="1">
        <v>2.0406249999999997E-2</v>
      </c>
      <c r="D629" t="s">
        <v>16</v>
      </c>
      <c r="E629" t="s">
        <v>1744</v>
      </c>
      <c r="F629" t="s">
        <v>83</v>
      </c>
      <c r="G629" t="s">
        <v>63</v>
      </c>
      <c r="H629" t="s">
        <v>20</v>
      </c>
      <c r="I629" t="s">
        <v>54</v>
      </c>
      <c r="J629">
        <v>1</v>
      </c>
      <c r="K629">
        <v>6</v>
      </c>
      <c r="L629">
        <v>0</v>
      </c>
      <c r="M629" t="s">
        <v>1745</v>
      </c>
      <c r="N629" t="s">
        <v>48</v>
      </c>
      <c r="O629">
        <v>3.1</v>
      </c>
      <c r="P629" t="s">
        <v>4658</v>
      </c>
    </row>
    <row r="630" spans="1:16" x14ac:dyDescent="0.3">
      <c r="A630" t="s">
        <v>1746</v>
      </c>
      <c r="B630" s="1">
        <v>2.0406249999999997E-2</v>
      </c>
      <c r="C630" s="1">
        <v>2.0406249999999997E-2</v>
      </c>
      <c r="D630" t="s">
        <v>16</v>
      </c>
      <c r="E630" t="s">
        <v>1747</v>
      </c>
      <c r="F630" t="s">
        <v>27</v>
      </c>
      <c r="G630" t="s">
        <v>31</v>
      </c>
      <c r="H630" t="s">
        <v>67</v>
      </c>
      <c r="I630" t="s">
        <v>40</v>
      </c>
      <c r="J630">
        <v>4</v>
      </c>
      <c r="K630">
        <v>44</v>
      </c>
      <c r="L630">
        <v>0</v>
      </c>
      <c r="M630" t="s">
        <v>1748</v>
      </c>
      <c r="N630" t="s">
        <v>37</v>
      </c>
      <c r="O630">
        <v>3.2</v>
      </c>
      <c r="P630" t="s">
        <v>4658</v>
      </c>
    </row>
    <row r="631" spans="1:16" x14ac:dyDescent="0.3">
      <c r="A631" t="s">
        <v>1749</v>
      </c>
      <c r="B631" s="1">
        <v>2.0406249999999997E-2</v>
      </c>
      <c r="C631" s="1">
        <v>2.0406249999999997E-2</v>
      </c>
      <c r="D631" t="s">
        <v>16</v>
      </c>
      <c r="E631" t="s">
        <v>1750</v>
      </c>
      <c r="F631" t="s">
        <v>143</v>
      </c>
      <c r="G631" t="s">
        <v>53</v>
      </c>
      <c r="H631" t="s">
        <v>46</v>
      </c>
      <c r="I631" t="s">
        <v>29</v>
      </c>
      <c r="J631">
        <v>3</v>
      </c>
      <c r="K631">
        <v>20</v>
      </c>
      <c r="L631">
        <v>0</v>
      </c>
      <c r="M631" t="s">
        <v>669</v>
      </c>
      <c r="N631" t="s">
        <v>31</v>
      </c>
      <c r="O631">
        <v>3.5</v>
      </c>
      <c r="P631" t="s">
        <v>4658</v>
      </c>
    </row>
    <row r="632" spans="1:16" x14ac:dyDescent="0.3">
      <c r="A632" t="s">
        <v>1751</v>
      </c>
      <c r="B632" s="1">
        <v>2.0406249999999997E-2</v>
      </c>
      <c r="C632" s="1">
        <v>2.0406249999999997E-2</v>
      </c>
      <c r="D632" t="s">
        <v>16</v>
      </c>
      <c r="E632" t="s">
        <v>1752</v>
      </c>
      <c r="F632" t="s">
        <v>75</v>
      </c>
      <c r="G632" t="s">
        <v>53</v>
      </c>
      <c r="H632" t="s">
        <v>35</v>
      </c>
      <c r="I632" t="s">
        <v>54</v>
      </c>
      <c r="J632">
        <v>6</v>
      </c>
      <c r="K632">
        <v>19</v>
      </c>
      <c r="L632">
        <v>0</v>
      </c>
      <c r="M632" t="s">
        <v>1753</v>
      </c>
      <c r="N632" t="s">
        <v>31</v>
      </c>
      <c r="O632">
        <v>1.2</v>
      </c>
      <c r="P632" t="s">
        <v>32</v>
      </c>
    </row>
    <row r="633" spans="1:16" x14ac:dyDescent="0.3">
      <c r="A633" t="s">
        <v>1754</v>
      </c>
      <c r="B633" s="1">
        <v>2.0406249999999997E-2</v>
      </c>
      <c r="C633">
        <v>0</v>
      </c>
      <c r="D633" t="s">
        <v>110</v>
      </c>
      <c r="E633" t="s">
        <v>1755</v>
      </c>
      <c r="F633" t="s">
        <v>75</v>
      </c>
      <c r="G633" t="s">
        <v>53</v>
      </c>
      <c r="H633" t="s">
        <v>46</v>
      </c>
      <c r="I633" t="s">
        <v>54</v>
      </c>
      <c r="J633">
        <v>8</v>
      </c>
      <c r="K633">
        <v>0</v>
      </c>
      <c r="L633">
        <v>0</v>
      </c>
      <c r="M633" t="s">
        <v>858</v>
      </c>
      <c r="N633" t="s">
        <v>31</v>
      </c>
      <c r="O633">
        <v>0</v>
      </c>
      <c r="P633" t="s">
        <v>4658</v>
      </c>
    </row>
    <row r="634" spans="1:16" x14ac:dyDescent="0.3">
      <c r="A634" t="s">
        <v>1756</v>
      </c>
      <c r="B634" s="1">
        <v>2.0406249999999997E-2</v>
      </c>
      <c r="C634" s="1">
        <v>2.0406249999999997E-2</v>
      </c>
      <c r="D634" t="s">
        <v>16</v>
      </c>
      <c r="E634" t="s">
        <v>1757</v>
      </c>
      <c r="F634" t="s">
        <v>75</v>
      </c>
      <c r="G634" t="s">
        <v>28</v>
      </c>
      <c r="H634" t="s">
        <v>35</v>
      </c>
      <c r="I634" t="s">
        <v>40</v>
      </c>
      <c r="J634">
        <v>9</v>
      </c>
      <c r="K634">
        <v>20</v>
      </c>
      <c r="L634">
        <v>0</v>
      </c>
      <c r="M634" t="s">
        <v>944</v>
      </c>
      <c r="N634" t="s">
        <v>23</v>
      </c>
      <c r="O634">
        <v>1.2</v>
      </c>
      <c r="P634" t="s">
        <v>24</v>
      </c>
    </row>
    <row r="635" spans="1:16" x14ac:dyDescent="0.3">
      <c r="A635" t="s">
        <v>1758</v>
      </c>
      <c r="B635" s="1">
        <v>2.0406249999999997E-2</v>
      </c>
      <c r="C635">
        <v>0</v>
      </c>
      <c r="D635" t="s">
        <v>73</v>
      </c>
      <c r="E635" t="s">
        <v>1711</v>
      </c>
      <c r="F635" t="s">
        <v>75</v>
      </c>
      <c r="G635" t="s">
        <v>45</v>
      </c>
      <c r="H635" t="s">
        <v>46</v>
      </c>
      <c r="I635" t="s">
        <v>40</v>
      </c>
      <c r="J635">
        <v>2</v>
      </c>
      <c r="K635">
        <v>0</v>
      </c>
      <c r="L635">
        <v>2</v>
      </c>
      <c r="M635" t="s">
        <v>338</v>
      </c>
      <c r="N635" t="s">
        <v>48</v>
      </c>
      <c r="O635">
        <v>0</v>
      </c>
      <c r="P635" t="s">
        <v>32</v>
      </c>
    </row>
    <row r="636" spans="1:16" x14ac:dyDescent="0.3">
      <c r="A636" t="s">
        <v>1759</v>
      </c>
      <c r="B636" s="1">
        <v>2.0406249999999997E-2</v>
      </c>
      <c r="C636" s="1">
        <v>2.0406249999999997E-2</v>
      </c>
      <c r="D636" t="s">
        <v>16</v>
      </c>
      <c r="E636" t="s">
        <v>1760</v>
      </c>
      <c r="F636" t="s">
        <v>143</v>
      </c>
      <c r="G636" t="s">
        <v>28</v>
      </c>
      <c r="H636" t="s">
        <v>46</v>
      </c>
      <c r="I636" t="s">
        <v>40</v>
      </c>
      <c r="J636">
        <v>3</v>
      </c>
      <c r="K636">
        <v>46</v>
      </c>
      <c r="L636">
        <v>0</v>
      </c>
      <c r="M636" t="s">
        <v>1761</v>
      </c>
      <c r="N636" t="s">
        <v>31</v>
      </c>
      <c r="O636">
        <v>4.4000000000000004</v>
      </c>
      <c r="P636" t="s">
        <v>24</v>
      </c>
    </row>
    <row r="637" spans="1:16" x14ac:dyDescent="0.3">
      <c r="A637" t="s">
        <v>1762</v>
      </c>
      <c r="B637" s="1">
        <v>2.0406249999999997E-2</v>
      </c>
      <c r="C637" s="1">
        <v>2.0406249999999997E-2</v>
      </c>
      <c r="D637" t="s">
        <v>16</v>
      </c>
      <c r="E637" t="s">
        <v>1763</v>
      </c>
      <c r="F637" t="s">
        <v>18</v>
      </c>
      <c r="G637" t="s">
        <v>28</v>
      </c>
      <c r="H637" t="s">
        <v>67</v>
      </c>
      <c r="I637" t="s">
        <v>29</v>
      </c>
      <c r="J637">
        <v>4</v>
      </c>
      <c r="K637">
        <v>38</v>
      </c>
      <c r="L637">
        <v>0</v>
      </c>
      <c r="M637" t="s">
        <v>1062</v>
      </c>
      <c r="N637" t="s">
        <v>31</v>
      </c>
      <c r="O637">
        <v>4.9000000000000004</v>
      </c>
      <c r="P637" t="s">
        <v>24</v>
      </c>
    </row>
    <row r="638" spans="1:16" x14ac:dyDescent="0.3">
      <c r="A638" t="s">
        <v>1764</v>
      </c>
      <c r="B638" s="1">
        <v>2.0406249999999997E-2</v>
      </c>
      <c r="C638" s="1">
        <v>2.0406249999999997E-2</v>
      </c>
      <c r="D638" t="s">
        <v>16</v>
      </c>
      <c r="E638" t="s">
        <v>1765</v>
      </c>
      <c r="F638" t="s">
        <v>121</v>
      </c>
      <c r="G638" t="s">
        <v>28</v>
      </c>
      <c r="H638" t="s">
        <v>46</v>
      </c>
      <c r="I638" t="s">
        <v>54</v>
      </c>
      <c r="J638">
        <v>5</v>
      </c>
      <c r="K638">
        <v>33</v>
      </c>
      <c r="L638">
        <v>0</v>
      </c>
      <c r="M638" t="s">
        <v>1228</v>
      </c>
      <c r="N638" t="s">
        <v>48</v>
      </c>
      <c r="O638">
        <v>1.7</v>
      </c>
      <c r="P638" t="s">
        <v>32</v>
      </c>
    </row>
    <row r="639" spans="1:16" x14ac:dyDescent="0.3">
      <c r="A639" t="s">
        <v>1766</v>
      </c>
      <c r="B639" s="1">
        <v>2.0406249999999997E-2</v>
      </c>
      <c r="C639" s="1">
        <v>2.0406249999999997E-2</v>
      </c>
      <c r="D639" t="s">
        <v>16</v>
      </c>
      <c r="E639" t="s">
        <v>484</v>
      </c>
      <c r="F639" t="s">
        <v>58</v>
      </c>
      <c r="G639" t="s">
        <v>45</v>
      </c>
      <c r="H639" t="s">
        <v>46</v>
      </c>
      <c r="I639" t="s">
        <v>59</v>
      </c>
      <c r="J639">
        <v>9</v>
      </c>
      <c r="K639">
        <v>9</v>
      </c>
      <c r="L639">
        <v>0</v>
      </c>
      <c r="M639" t="s">
        <v>1767</v>
      </c>
      <c r="N639" t="s">
        <v>42</v>
      </c>
      <c r="O639">
        <v>3.9</v>
      </c>
      <c r="P639" t="s">
        <v>49</v>
      </c>
    </row>
    <row r="640" spans="1:16" x14ac:dyDescent="0.3">
      <c r="A640" t="s">
        <v>1768</v>
      </c>
      <c r="B640" s="1">
        <v>2.0406249999999997E-2</v>
      </c>
      <c r="C640" s="1">
        <v>2.0406249999999997E-2</v>
      </c>
      <c r="D640" t="s">
        <v>16</v>
      </c>
      <c r="E640" t="s">
        <v>1769</v>
      </c>
      <c r="F640" t="s">
        <v>121</v>
      </c>
      <c r="G640" t="s">
        <v>53</v>
      </c>
      <c r="H640" t="s">
        <v>67</v>
      </c>
      <c r="I640" t="s">
        <v>21</v>
      </c>
      <c r="J640">
        <v>4</v>
      </c>
      <c r="K640">
        <v>28</v>
      </c>
      <c r="L640">
        <v>0</v>
      </c>
      <c r="M640" t="s">
        <v>1770</v>
      </c>
      <c r="N640" t="s">
        <v>48</v>
      </c>
      <c r="O640">
        <v>1.1000000000000001</v>
      </c>
      <c r="P640" t="s">
        <v>32</v>
      </c>
    </row>
    <row r="641" spans="1:16" x14ac:dyDescent="0.3">
      <c r="A641" t="s">
        <v>1771</v>
      </c>
      <c r="B641" s="1">
        <v>2.0406249999999997E-2</v>
      </c>
      <c r="C641" s="1">
        <v>2.0406249999999997E-2</v>
      </c>
      <c r="D641" t="s">
        <v>16</v>
      </c>
      <c r="E641" t="s">
        <v>1772</v>
      </c>
      <c r="F641" t="s">
        <v>83</v>
      </c>
      <c r="G641" t="s">
        <v>31</v>
      </c>
      <c r="H641" t="s">
        <v>20</v>
      </c>
      <c r="I641" t="s">
        <v>29</v>
      </c>
      <c r="J641">
        <v>11</v>
      </c>
      <c r="K641">
        <v>7</v>
      </c>
      <c r="L641">
        <v>0</v>
      </c>
      <c r="M641" t="s">
        <v>973</v>
      </c>
      <c r="N641" t="s">
        <v>37</v>
      </c>
      <c r="O641">
        <v>2.5</v>
      </c>
      <c r="P641" t="s">
        <v>49</v>
      </c>
    </row>
    <row r="642" spans="1:16" x14ac:dyDescent="0.3">
      <c r="A642" t="s">
        <v>1773</v>
      </c>
      <c r="B642" s="1">
        <v>2.0406249999999997E-2</v>
      </c>
      <c r="C642" s="1">
        <v>2.0406249999999997E-2</v>
      </c>
      <c r="D642" t="s">
        <v>16</v>
      </c>
      <c r="E642" t="s">
        <v>1774</v>
      </c>
      <c r="F642" t="s">
        <v>58</v>
      </c>
      <c r="G642" t="s">
        <v>53</v>
      </c>
      <c r="H642" t="s">
        <v>67</v>
      </c>
      <c r="I642" t="s">
        <v>40</v>
      </c>
      <c r="J642">
        <v>1</v>
      </c>
      <c r="K642">
        <v>7</v>
      </c>
      <c r="L642">
        <v>0</v>
      </c>
      <c r="M642" t="s">
        <v>608</v>
      </c>
      <c r="N642" t="s">
        <v>48</v>
      </c>
      <c r="O642">
        <v>4</v>
      </c>
      <c r="P642" t="s">
        <v>4658</v>
      </c>
    </row>
    <row r="643" spans="1:16" x14ac:dyDescent="0.3">
      <c r="A643" t="s">
        <v>1775</v>
      </c>
      <c r="B643" s="1">
        <v>2.0406249999999997E-2</v>
      </c>
      <c r="C643" s="1">
        <v>2.0406249999999997E-2</v>
      </c>
      <c r="D643" t="s">
        <v>16</v>
      </c>
      <c r="E643" t="s">
        <v>1776</v>
      </c>
      <c r="F643" t="s">
        <v>58</v>
      </c>
      <c r="G643" t="s">
        <v>53</v>
      </c>
      <c r="H643" t="s">
        <v>35</v>
      </c>
      <c r="I643" t="s">
        <v>21</v>
      </c>
      <c r="J643">
        <v>8</v>
      </c>
      <c r="K643">
        <v>24</v>
      </c>
      <c r="L643">
        <v>0</v>
      </c>
      <c r="M643" t="s">
        <v>657</v>
      </c>
      <c r="N643" t="s">
        <v>37</v>
      </c>
      <c r="O643">
        <v>3.3</v>
      </c>
      <c r="P643" t="s">
        <v>24</v>
      </c>
    </row>
    <row r="644" spans="1:16" x14ac:dyDescent="0.3">
      <c r="A644" t="s">
        <v>1777</v>
      </c>
      <c r="B644" s="1">
        <v>2.0406249999999997E-2</v>
      </c>
      <c r="C644" s="1">
        <v>2.0406249999999997E-2</v>
      </c>
      <c r="D644" t="s">
        <v>16</v>
      </c>
      <c r="E644" t="s">
        <v>1778</v>
      </c>
      <c r="F644" t="s">
        <v>27</v>
      </c>
      <c r="G644" t="s">
        <v>28</v>
      </c>
      <c r="H644" t="s">
        <v>35</v>
      </c>
      <c r="I644" t="s">
        <v>54</v>
      </c>
      <c r="J644">
        <v>3</v>
      </c>
      <c r="K644">
        <v>1</v>
      </c>
      <c r="L644">
        <v>0</v>
      </c>
      <c r="M644" t="s">
        <v>1257</v>
      </c>
      <c r="N644" t="s">
        <v>31</v>
      </c>
      <c r="O644">
        <v>3.1</v>
      </c>
      <c r="P644" t="s">
        <v>49</v>
      </c>
    </row>
    <row r="645" spans="1:16" x14ac:dyDescent="0.3">
      <c r="A645" t="s">
        <v>1779</v>
      </c>
      <c r="B645" s="1">
        <v>2.0406249999999997E-2</v>
      </c>
      <c r="C645" s="1">
        <v>2.0406249999999997E-2</v>
      </c>
      <c r="D645" t="s">
        <v>16</v>
      </c>
      <c r="E645" t="s">
        <v>1780</v>
      </c>
      <c r="F645" t="s">
        <v>52</v>
      </c>
      <c r="G645" t="s">
        <v>45</v>
      </c>
      <c r="H645" t="s">
        <v>46</v>
      </c>
      <c r="I645" t="s">
        <v>21</v>
      </c>
      <c r="J645">
        <v>9</v>
      </c>
      <c r="K645">
        <v>37</v>
      </c>
      <c r="L645">
        <v>0</v>
      </c>
      <c r="M645" t="s">
        <v>105</v>
      </c>
      <c r="N645" t="s">
        <v>48</v>
      </c>
      <c r="O645">
        <v>2.5</v>
      </c>
      <c r="P645" t="s">
        <v>49</v>
      </c>
    </row>
    <row r="646" spans="1:16" x14ac:dyDescent="0.3">
      <c r="A646" t="s">
        <v>1781</v>
      </c>
      <c r="B646" s="1">
        <v>2.0406249999999997E-2</v>
      </c>
      <c r="C646" s="1">
        <v>2.0406249999999997E-2</v>
      </c>
      <c r="D646" t="s">
        <v>16</v>
      </c>
      <c r="E646" t="s">
        <v>1782</v>
      </c>
      <c r="F646" t="s">
        <v>58</v>
      </c>
      <c r="G646" t="s">
        <v>53</v>
      </c>
      <c r="H646" t="s">
        <v>67</v>
      </c>
      <c r="I646" t="s">
        <v>29</v>
      </c>
      <c r="J646">
        <v>5</v>
      </c>
      <c r="K646">
        <v>36</v>
      </c>
      <c r="L646">
        <v>0</v>
      </c>
      <c r="M646" t="s">
        <v>780</v>
      </c>
      <c r="N646" t="s">
        <v>48</v>
      </c>
      <c r="O646">
        <v>2.5</v>
      </c>
      <c r="P646" t="s">
        <v>24</v>
      </c>
    </row>
    <row r="647" spans="1:16" x14ac:dyDescent="0.3">
      <c r="A647" t="s">
        <v>1783</v>
      </c>
      <c r="B647" s="1">
        <v>2.0406249999999997E-2</v>
      </c>
      <c r="C647" s="1">
        <v>2.0406249999999997E-2</v>
      </c>
      <c r="D647" t="s">
        <v>16</v>
      </c>
      <c r="E647" t="s">
        <v>1784</v>
      </c>
      <c r="F647" t="s">
        <v>75</v>
      </c>
      <c r="G647" t="s">
        <v>19</v>
      </c>
      <c r="H647" t="s">
        <v>35</v>
      </c>
      <c r="I647" t="s">
        <v>40</v>
      </c>
      <c r="J647">
        <v>11</v>
      </c>
      <c r="K647">
        <v>41</v>
      </c>
      <c r="L647">
        <v>0</v>
      </c>
      <c r="M647" t="s">
        <v>1785</v>
      </c>
      <c r="N647" t="s">
        <v>23</v>
      </c>
      <c r="O647">
        <v>2.5</v>
      </c>
      <c r="P647" t="s">
        <v>77</v>
      </c>
    </row>
    <row r="648" spans="1:16" x14ac:dyDescent="0.3">
      <c r="A648" t="s">
        <v>1786</v>
      </c>
      <c r="B648" s="1">
        <v>2.0406249999999997E-2</v>
      </c>
      <c r="C648" s="1">
        <v>2.0406249999999997E-2</v>
      </c>
      <c r="D648" t="s">
        <v>16</v>
      </c>
      <c r="E648" t="s">
        <v>1787</v>
      </c>
      <c r="F648" t="s">
        <v>58</v>
      </c>
      <c r="G648" t="s">
        <v>53</v>
      </c>
      <c r="H648" t="s">
        <v>46</v>
      </c>
      <c r="I648" t="s">
        <v>40</v>
      </c>
      <c r="J648">
        <v>9</v>
      </c>
      <c r="K648">
        <v>16</v>
      </c>
      <c r="L648">
        <v>0</v>
      </c>
      <c r="M648" t="s">
        <v>400</v>
      </c>
      <c r="N648" t="s">
        <v>42</v>
      </c>
      <c r="O648">
        <v>3.2</v>
      </c>
      <c r="P648" t="s">
        <v>24</v>
      </c>
    </row>
    <row r="649" spans="1:16" x14ac:dyDescent="0.3">
      <c r="A649" t="s">
        <v>1788</v>
      </c>
      <c r="B649" s="1">
        <v>2.0406249999999997E-2</v>
      </c>
      <c r="C649" s="1">
        <v>2.0406249999999997E-2</v>
      </c>
      <c r="D649" t="s">
        <v>16</v>
      </c>
      <c r="E649" t="s">
        <v>1789</v>
      </c>
      <c r="F649" t="s">
        <v>27</v>
      </c>
      <c r="G649" t="s">
        <v>63</v>
      </c>
      <c r="H649" t="s">
        <v>35</v>
      </c>
      <c r="I649" t="s">
        <v>21</v>
      </c>
      <c r="J649">
        <v>3</v>
      </c>
      <c r="K649">
        <v>24</v>
      </c>
      <c r="L649">
        <v>0</v>
      </c>
      <c r="M649" t="s">
        <v>1790</v>
      </c>
      <c r="N649" t="s">
        <v>48</v>
      </c>
      <c r="O649">
        <v>1</v>
      </c>
      <c r="P649" t="s">
        <v>32</v>
      </c>
    </row>
    <row r="650" spans="1:16" x14ac:dyDescent="0.3">
      <c r="A650" t="s">
        <v>1791</v>
      </c>
      <c r="B650" s="1">
        <v>2.0406249999999997E-2</v>
      </c>
      <c r="C650" s="1">
        <v>2.0406249999999997E-2</v>
      </c>
      <c r="D650" t="s">
        <v>16</v>
      </c>
      <c r="E650" t="s">
        <v>1792</v>
      </c>
      <c r="F650" t="s">
        <v>27</v>
      </c>
      <c r="G650" t="s">
        <v>63</v>
      </c>
      <c r="H650" t="s">
        <v>67</v>
      </c>
      <c r="I650" t="s">
        <v>54</v>
      </c>
      <c r="J650">
        <v>8</v>
      </c>
      <c r="K650">
        <v>34</v>
      </c>
      <c r="L650">
        <v>0</v>
      </c>
      <c r="M650" t="s">
        <v>1793</v>
      </c>
      <c r="N650" t="s">
        <v>37</v>
      </c>
      <c r="O650">
        <v>3.3</v>
      </c>
      <c r="P650" t="s">
        <v>77</v>
      </c>
    </row>
    <row r="651" spans="1:16" x14ac:dyDescent="0.3">
      <c r="A651" t="s">
        <v>1794</v>
      </c>
      <c r="B651" s="1">
        <v>2.0406249999999997E-2</v>
      </c>
      <c r="C651" s="1">
        <v>2.0406249999999997E-2</v>
      </c>
      <c r="D651" t="s">
        <v>16</v>
      </c>
      <c r="E651" t="s">
        <v>1795</v>
      </c>
      <c r="F651" t="s">
        <v>75</v>
      </c>
      <c r="G651" t="s">
        <v>31</v>
      </c>
      <c r="H651" t="s">
        <v>35</v>
      </c>
      <c r="I651" t="s">
        <v>29</v>
      </c>
      <c r="J651">
        <v>1</v>
      </c>
      <c r="K651">
        <v>5</v>
      </c>
      <c r="L651">
        <v>0</v>
      </c>
      <c r="M651" t="s">
        <v>765</v>
      </c>
      <c r="N651" t="s">
        <v>48</v>
      </c>
      <c r="O651">
        <v>4.0999999999999996</v>
      </c>
      <c r="P651" t="s">
        <v>49</v>
      </c>
    </row>
    <row r="652" spans="1:16" x14ac:dyDescent="0.3">
      <c r="A652" t="s">
        <v>1796</v>
      </c>
      <c r="B652" s="1">
        <v>2.0406249999999997E-2</v>
      </c>
      <c r="C652" s="1">
        <v>2.0406249999999997E-2</v>
      </c>
      <c r="D652" t="s">
        <v>16</v>
      </c>
      <c r="E652" t="s">
        <v>1797</v>
      </c>
      <c r="F652" t="s">
        <v>27</v>
      </c>
      <c r="G652" t="s">
        <v>45</v>
      </c>
      <c r="H652" t="s">
        <v>35</v>
      </c>
      <c r="I652" t="s">
        <v>40</v>
      </c>
      <c r="J652">
        <v>1</v>
      </c>
      <c r="K652">
        <v>33</v>
      </c>
      <c r="L652">
        <v>0</v>
      </c>
      <c r="M652" t="s">
        <v>1798</v>
      </c>
      <c r="N652" t="s">
        <v>23</v>
      </c>
      <c r="O652">
        <v>4.2</v>
      </c>
      <c r="P652" t="s">
        <v>32</v>
      </c>
    </row>
    <row r="653" spans="1:16" x14ac:dyDescent="0.3">
      <c r="A653" t="s">
        <v>1799</v>
      </c>
      <c r="B653" s="1">
        <v>2.0406249999999997E-2</v>
      </c>
      <c r="C653" s="1">
        <v>2.0406249999999997E-2</v>
      </c>
      <c r="D653" t="s">
        <v>16</v>
      </c>
      <c r="E653" t="s">
        <v>1800</v>
      </c>
      <c r="F653" t="s">
        <v>121</v>
      </c>
      <c r="G653" t="s">
        <v>31</v>
      </c>
      <c r="H653" t="s">
        <v>67</v>
      </c>
      <c r="I653" t="s">
        <v>59</v>
      </c>
      <c r="J653">
        <v>8</v>
      </c>
      <c r="K653">
        <v>7</v>
      </c>
      <c r="L653">
        <v>0</v>
      </c>
      <c r="M653" t="s">
        <v>1801</v>
      </c>
      <c r="N653" t="s">
        <v>42</v>
      </c>
      <c r="O653">
        <v>1.7</v>
      </c>
      <c r="P653" t="s">
        <v>24</v>
      </c>
    </row>
    <row r="654" spans="1:16" x14ac:dyDescent="0.3">
      <c r="A654" t="s">
        <v>1802</v>
      </c>
      <c r="B654" s="1">
        <v>2.0406249999999997E-2</v>
      </c>
      <c r="C654" s="1">
        <v>2.0406249999999997E-2</v>
      </c>
      <c r="D654" t="s">
        <v>16</v>
      </c>
      <c r="E654" t="s">
        <v>1803</v>
      </c>
      <c r="F654" t="s">
        <v>143</v>
      </c>
      <c r="G654" t="s">
        <v>19</v>
      </c>
      <c r="H654" t="s">
        <v>46</v>
      </c>
      <c r="I654" t="s">
        <v>29</v>
      </c>
      <c r="J654">
        <v>7</v>
      </c>
      <c r="K654">
        <v>12</v>
      </c>
      <c r="L654">
        <v>0</v>
      </c>
      <c r="M654" t="s">
        <v>1804</v>
      </c>
      <c r="N654" t="s">
        <v>48</v>
      </c>
      <c r="O654">
        <v>3.6</v>
      </c>
      <c r="P654" t="s">
        <v>4658</v>
      </c>
    </row>
    <row r="655" spans="1:16" x14ac:dyDescent="0.3">
      <c r="A655" t="s">
        <v>1805</v>
      </c>
      <c r="B655" s="1">
        <v>2.0406249999999997E-2</v>
      </c>
      <c r="C655" s="1">
        <v>2.0406249999999997E-2</v>
      </c>
      <c r="D655" t="s">
        <v>16</v>
      </c>
      <c r="E655" t="s">
        <v>1806</v>
      </c>
      <c r="F655" t="s">
        <v>27</v>
      </c>
      <c r="G655" t="s">
        <v>19</v>
      </c>
      <c r="H655" t="s">
        <v>35</v>
      </c>
      <c r="I655" t="s">
        <v>40</v>
      </c>
      <c r="J655">
        <v>2</v>
      </c>
      <c r="K655">
        <v>43</v>
      </c>
      <c r="L655">
        <v>0</v>
      </c>
      <c r="M655" t="s">
        <v>1807</v>
      </c>
      <c r="N655" t="s">
        <v>48</v>
      </c>
      <c r="O655">
        <v>3.6</v>
      </c>
      <c r="P655" t="s">
        <v>77</v>
      </c>
    </row>
    <row r="656" spans="1:16" x14ac:dyDescent="0.3">
      <c r="A656" t="s">
        <v>1808</v>
      </c>
      <c r="B656" s="1">
        <v>2.0406249999999997E-2</v>
      </c>
      <c r="C656" s="1">
        <v>2.0406249999999997E-2</v>
      </c>
      <c r="D656" t="s">
        <v>16</v>
      </c>
      <c r="E656" t="s">
        <v>1809</v>
      </c>
      <c r="F656" t="s">
        <v>75</v>
      </c>
      <c r="G656" t="s">
        <v>31</v>
      </c>
      <c r="H656" t="s">
        <v>20</v>
      </c>
      <c r="I656" t="s">
        <v>40</v>
      </c>
      <c r="J656">
        <v>5</v>
      </c>
      <c r="K656">
        <v>33</v>
      </c>
      <c r="L656">
        <v>0</v>
      </c>
      <c r="M656" t="s">
        <v>1082</v>
      </c>
      <c r="N656" t="s">
        <v>37</v>
      </c>
      <c r="O656">
        <v>3.7</v>
      </c>
      <c r="P656" t="s">
        <v>49</v>
      </c>
    </row>
    <row r="657" spans="1:16" x14ac:dyDescent="0.3">
      <c r="A657" t="s">
        <v>1810</v>
      </c>
      <c r="B657" s="1">
        <v>2.0406249999999997E-2</v>
      </c>
      <c r="C657" s="1">
        <v>2.0406249999999997E-2</v>
      </c>
      <c r="D657" t="s">
        <v>16</v>
      </c>
      <c r="E657" t="s">
        <v>1811</v>
      </c>
      <c r="F657" t="s">
        <v>18</v>
      </c>
      <c r="G657" t="s">
        <v>28</v>
      </c>
      <c r="H657" t="s">
        <v>20</v>
      </c>
      <c r="I657" t="s">
        <v>40</v>
      </c>
      <c r="J657">
        <v>4</v>
      </c>
      <c r="K657">
        <v>26</v>
      </c>
      <c r="L657">
        <v>0</v>
      </c>
      <c r="M657" t="s">
        <v>1812</v>
      </c>
      <c r="N657" t="s">
        <v>37</v>
      </c>
      <c r="O657">
        <v>1.6</v>
      </c>
      <c r="P657" t="s">
        <v>24</v>
      </c>
    </row>
    <row r="658" spans="1:16" x14ac:dyDescent="0.3">
      <c r="A658" t="s">
        <v>1813</v>
      </c>
      <c r="B658" s="1">
        <v>2.0406249999999997E-2</v>
      </c>
      <c r="C658" s="1">
        <v>2.0406249999999997E-2</v>
      </c>
      <c r="D658" t="s">
        <v>16</v>
      </c>
      <c r="E658" t="s">
        <v>1814</v>
      </c>
      <c r="F658" t="s">
        <v>58</v>
      </c>
      <c r="G658" t="s">
        <v>28</v>
      </c>
      <c r="H658" t="s">
        <v>20</v>
      </c>
      <c r="I658" t="s">
        <v>54</v>
      </c>
      <c r="J658">
        <v>2</v>
      </c>
      <c r="K658">
        <v>34</v>
      </c>
      <c r="L658">
        <v>0</v>
      </c>
      <c r="M658" t="s">
        <v>1815</v>
      </c>
      <c r="N658" t="s">
        <v>31</v>
      </c>
      <c r="O658">
        <v>1.5</v>
      </c>
      <c r="P658" t="s">
        <v>77</v>
      </c>
    </row>
    <row r="659" spans="1:16" x14ac:dyDescent="0.3">
      <c r="A659" t="s">
        <v>1816</v>
      </c>
      <c r="B659" s="1">
        <v>2.0406249999999997E-2</v>
      </c>
      <c r="C659" s="1">
        <v>2.0406249999999997E-2</v>
      </c>
      <c r="D659" t="s">
        <v>16</v>
      </c>
      <c r="E659" t="s">
        <v>1817</v>
      </c>
      <c r="F659" t="s">
        <v>52</v>
      </c>
      <c r="G659" t="s">
        <v>19</v>
      </c>
      <c r="H659" t="s">
        <v>35</v>
      </c>
      <c r="I659" t="s">
        <v>59</v>
      </c>
      <c r="J659">
        <v>10</v>
      </c>
      <c r="K659">
        <v>36</v>
      </c>
      <c r="L659">
        <v>0</v>
      </c>
      <c r="M659" t="s">
        <v>96</v>
      </c>
      <c r="N659" t="s">
        <v>31</v>
      </c>
      <c r="O659">
        <v>4.7</v>
      </c>
      <c r="P659" t="s">
        <v>24</v>
      </c>
    </row>
    <row r="660" spans="1:16" x14ac:dyDescent="0.3">
      <c r="A660" t="s">
        <v>1818</v>
      </c>
      <c r="B660" s="1">
        <v>2.0406249999999997E-2</v>
      </c>
      <c r="C660" s="1">
        <v>2.0406249999999997E-2</v>
      </c>
      <c r="D660" t="s">
        <v>16</v>
      </c>
      <c r="E660" t="s">
        <v>1819</v>
      </c>
      <c r="F660" t="s">
        <v>58</v>
      </c>
      <c r="G660" t="s">
        <v>31</v>
      </c>
      <c r="H660" t="s">
        <v>67</v>
      </c>
      <c r="I660" t="s">
        <v>29</v>
      </c>
      <c r="J660">
        <v>4</v>
      </c>
      <c r="K660">
        <v>1</v>
      </c>
      <c r="L660">
        <v>0</v>
      </c>
      <c r="M660" t="s">
        <v>1820</v>
      </c>
      <c r="N660" t="s">
        <v>48</v>
      </c>
      <c r="O660">
        <v>2</v>
      </c>
      <c r="P660" t="s">
        <v>24</v>
      </c>
    </row>
    <row r="661" spans="1:16" x14ac:dyDescent="0.3">
      <c r="A661" t="s">
        <v>1821</v>
      </c>
      <c r="B661" s="1">
        <v>2.0406249999999997E-2</v>
      </c>
      <c r="C661" s="1">
        <v>2.0406249999999997E-2</v>
      </c>
      <c r="D661" t="s">
        <v>16</v>
      </c>
      <c r="E661" t="s">
        <v>1822</v>
      </c>
      <c r="F661" t="s">
        <v>58</v>
      </c>
      <c r="G661" t="s">
        <v>63</v>
      </c>
      <c r="H661" t="s">
        <v>35</v>
      </c>
      <c r="I661" t="s">
        <v>54</v>
      </c>
      <c r="J661">
        <v>8</v>
      </c>
      <c r="K661">
        <v>7</v>
      </c>
      <c r="L661">
        <v>0</v>
      </c>
      <c r="M661" t="s">
        <v>1153</v>
      </c>
      <c r="N661" t="s">
        <v>31</v>
      </c>
      <c r="O661">
        <v>3</v>
      </c>
      <c r="P661" t="s">
        <v>24</v>
      </c>
    </row>
    <row r="662" spans="1:16" x14ac:dyDescent="0.3">
      <c r="A662" t="s">
        <v>1823</v>
      </c>
      <c r="B662" s="1">
        <v>2.0406249999999997E-2</v>
      </c>
      <c r="C662" s="1">
        <v>2.0406249999999997E-2</v>
      </c>
      <c r="D662" t="s">
        <v>16</v>
      </c>
      <c r="E662" t="s">
        <v>1824</v>
      </c>
      <c r="F662" t="s">
        <v>18</v>
      </c>
      <c r="G662" t="s">
        <v>63</v>
      </c>
      <c r="H662" t="s">
        <v>67</v>
      </c>
      <c r="I662" t="s">
        <v>40</v>
      </c>
      <c r="J662">
        <v>7</v>
      </c>
      <c r="K662">
        <v>11</v>
      </c>
      <c r="L662">
        <v>0</v>
      </c>
      <c r="M662" t="s">
        <v>1471</v>
      </c>
      <c r="N662" t="s">
        <v>42</v>
      </c>
      <c r="O662">
        <v>3.5</v>
      </c>
      <c r="P662" t="s">
        <v>32</v>
      </c>
    </row>
    <row r="663" spans="1:16" x14ac:dyDescent="0.3">
      <c r="A663" t="s">
        <v>1825</v>
      </c>
      <c r="B663" s="1">
        <v>2.0406249999999997E-2</v>
      </c>
      <c r="C663" s="1">
        <v>2.0406249999999997E-2</v>
      </c>
      <c r="D663" t="s">
        <v>16</v>
      </c>
      <c r="E663" t="s">
        <v>1826</v>
      </c>
      <c r="F663" t="s">
        <v>27</v>
      </c>
      <c r="G663" t="s">
        <v>45</v>
      </c>
      <c r="H663" t="s">
        <v>35</v>
      </c>
      <c r="I663" t="s">
        <v>40</v>
      </c>
      <c r="J663">
        <v>10</v>
      </c>
      <c r="K663">
        <v>6</v>
      </c>
      <c r="L663">
        <v>0</v>
      </c>
      <c r="M663" t="s">
        <v>1827</v>
      </c>
      <c r="N663" t="s">
        <v>37</v>
      </c>
      <c r="O663">
        <v>1.1000000000000001</v>
      </c>
      <c r="P663" t="s">
        <v>77</v>
      </c>
    </row>
    <row r="664" spans="1:16" x14ac:dyDescent="0.3">
      <c r="A664" t="s">
        <v>1828</v>
      </c>
      <c r="B664" s="1">
        <v>2.0406249999999997E-2</v>
      </c>
      <c r="C664" s="1">
        <v>2.0406249999999997E-2</v>
      </c>
      <c r="D664" t="s">
        <v>16</v>
      </c>
      <c r="E664" t="s">
        <v>1829</v>
      </c>
      <c r="F664" t="s">
        <v>75</v>
      </c>
      <c r="G664" t="s">
        <v>19</v>
      </c>
      <c r="H664" t="s">
        <v>67</v>
      </c>
      <c r="I664" t="s">
        <v>59</v>
      </c>
      <c r="J664">
        <v>12</v>
      </c>
      <c r="K664">
        <v>19</v>
      </c>
      <c r="L664">
        <v>0</v>
      </c>
      <c r="M664" t="s">
        <v>181</v>
      </c>
      <c r="N664" t="s">
        <v>42</v>
      </c>
      <c r="O664">
        <v>3.4</v>
      </c>
      <c r="P664" t="s">
        <v>77</v>
      </c>
    </row>
    <row r="665" spans="1:16" x14ac:dyDescent="0.3">
      <c r="A665" t="s">
        <v>1830</v>
      </c>
      <c r="B665" s="1">
        <v>2.0406249999999997E-2</v>
      </c>
      <c r="C665" s="1">
        <v>2.0406249999999997E-2</v>
      </c>
      <c r="D665" t="s">
        <v>16</v>
      </c>
      <c r="E665" t="s">
        <v>1831</v>
      </c>
      <c r="F665" t="s">
        <v>75</v>
      </c>
      <c r="G665" t="s">
        <v>28</v>
      </c>
      <c r="H665" t="s">
        <v>35</v>
      </c>
      <c r="I665" t="s">
        <v>40</v>
      </c>
      <c r="J665">
        <v>5</v>
      </c>
      <c r="K665">
        <v>41</v>
      </c>
      <c r="L665">
        <v>0</v>
      </c>
      <c r="M665" t="s">
        <v>1341</v>
      </c>
      <c r="N665" t="s">
        <v>48</v>
      </c>
      <c r="O665">
        <v>4.8</v>
      </c>
      <c r="P665" t="s">
        <v>32</v>
      </c>
    </row>
    <row r="666" spans="1:16" x14ac:dyDescent="0.3">
      <c r="A666" t="s">
        <v>1832</v>
      </c>
      <c r="B666" s="1">
        <v>2.0406249999999997E-2</v>
      </c>
      <c r="C666" s="1">
        <v>2.0406249999999997E-2</v>
      </c>
      <c r="D666" t="s">
        <v>16</v>
      </c>
      <c r="E666" t="s">
        <v>1833</v>
      </c>
      <c r="F666" t="s">
        <v>83</v>
      </c>
      <c r="G666" t="s">
        <v>31</v>
      </c>
      <c r="H666" t="s">
        <v>20</v>
      </c>
      <c r="I666" t="s">
        <v>54</v>
      </c>
      <c r="J666">
        <v>6</v>
      </c>
      <c r="K666">
        <v>27</v>
      </c>
      <c r="L666">
        <v>0</v>
      </c>
      <c r="M666" t="s">
        <v>1834</v>
      </c>
      <c r="N666" t="s">
        <v>37</v>
      </c>
      <c r="O666">
        <v>2.9</v>
      </c>
      <c r="P666" t="s">
        <v>4658</v>
      </c>
    </row>
    <row r="667" spans="1:16" x14ac:dyDescent="0.3">
      <c r="A667" t="s">
        <v>1835</v>
      </c>
      <c r="B667" s="1">
        <v>2.0406249999999997E-2</v>
      </c>
      <c r="C667" s="1">
        <v>2.0406249999999997E-2</v>
      </c>
      <c r="D667" t="s">
        <v>16</v>
      </c>
      <c r="E667" t="s">
        <v>1836</v>
      </c>
      <c r="F667" t="s">
        <v>27</v>
      </c>
      <c r="G667" t="s">
        <v>31</v>
      </c>
      <c r="H667" t="s">
        <v>35</v>
      </c>
      <c r="I667" t="s">
        <v>21</v>
      </c>
      <c r="J667">
        <v>9</v>
      </c>
      <c r="K667">
        <v>27</v>
      </c>
      <c r="L667">
        <v>0</v>
      </c>
      <c r="M667" t="s">
        <v>1525</v>
      </c>
      <c r="N667" t="s">
        <v>31</v>
      </c>
      <c r="O667">
        <v>3.4</v>
      </c>
      <c r="P667" t="s">
        <v>32</v>
      </c>
    </row>
    <row r="668" spans="1:16" x14ac:dyDescent="0.3">
      <c r="A668" t="s">
        <v>1837</v>
      </c>
      <c r="B668" s="1">
        <v>2.0406249999999997E-2</v>
      </c>
      <c r="C668" s="1">
        <v>2.0406249999999997E-2</v>
      </c>
      <c r="D668" t="s">
        <v>16</v>
      </c>
      <c r="E668" t="s">
        <v>1838</v>
      </c>
      <c r="F668" t="s">
        <v>121</v>
      </c>
      <c r="G668" t="s">
        <v>63</v>
      </c>
      <c r="H668" t="s">
        <v>20</v>
      </c>
      <c r="I668" t="s">
        <v>40</v>
      </c>
      <c r="J668">
        <v>6</v>
      </c>
      <c r="K668">
        <v>14</v>
      </c>
      <c r="L668">
        <v>0</v>
      </c>
      <c r="M668" t="s">
        <v>1839</v>
      </c>
      <c r="N668" t="s">
        <v>42</v>
      </c>
      <c r="O668">
        <v>3</v>
      </c>
      <c r="P668" t="s">
        <v>77</v>
      </c>
    </row>
    <row r="669" spans="1:16" x14ac:dyDescent="0.3">
      <c r="A669" t="s">
        <v>1840</v>
      </c>
      <c r="B669" s="1">
        <v>2.0406249999999997E-2</v>
      </c>
      <c r="C669" s="1">
        <v>2.0406249999999997E-2</v>
      </c>
      <c r="D669" t="s">
        <v>16</v>
      </c>
      <c r="E669" t="s">
        <v>1841</v>
      </c>
      <c r="F669" t="s">
        <v>121</v>
      </c>
      <c r="G669" t="s">
        <v>31</v>
      </c>
      <c r="H669" t="s">
        <v>46</v>
      </c>
      <c r="I669" t="s">
        <v>40</v>
      </c>
      <c r="J669">
        <v>3</v>
      </c>
      <c r="K669">
        <v>33</v>
      </c>
      <c r="L669">
        <v>0</v>
      </c>
      <c r="M669" t="s">
        <v>1495</v>
      </c>
      <c r="N669" t="s">
        <v>37</v>
      </c>
      <c r="O669">
        <v>1.9</v>
      </c>
      <c r="P669" t="s">
        <v>49</v>
      </c>
    </row>
    <row r="670" spans="1:16" x14ac:dyDescent="0.3">
      <c r="A670" t="s">
        <v>1842</v>
      </c>
      <c r="B670" s="1">
        <v>2.0406249999999997E-2</v>
      </c>
      <c r="C670" s="1">
        <v>2.0406249999999997E-2</v>
      </c>
      <c r="D670" t="s">
        <v>16</v>
      </c>
      <c r="E670" t="s">
        <v>1843</v>
      </c>
      <c r="F670" t="s">
        <v>143</v>
      </c>
      <c r="G670" t="s">
        <v>31</v>
      </c>
      <c r="H670" t="s">
        <v>46</v>
      </c>
      <c r="I670" t="s">
        <v>29</v>
      </c>
      <c r="J670">
        <v>2</v>
      </c>
      <c r="K670">
        <v>19</v>
      </c>
      <c r="L670">
        <v>0</v>
      </c>
      <c r="M670" t="s">
        <v>1844</v>
      </c>
      <c r="N670" t="s">
        <v>31</v>
      </c>
      <c r="O670">
        <v>3.9</v>
      </c>
      <c r="P670" t="s">
        <v>77</v>
      </c>
    </row>
    <row r="671" spans="1:16" x14ac:dyDescent="0.3">
      <c r="A671" t="s">
        <v>1845</v>
      </c>
      <c r="B671" s="1">
        <v>2.0406249999999997E-2</v>
      </c>
      <c r="C671" s="1">
        <v>2.0406249999999997E-2</v>
      </c>
      <c r="D671" t="s">
        <v>16</v>
      </c>
      <c r="E671" t="s">
        <v>1846</v>
      </c>
      <c r="F671" t="s">
        <v>83</v>
      </c>
      <c r="G671" t="s">
        <v>45</v>
      </c>
      <c r="H671" t="s">
        <v>46</v>
      </c>
      <c r="I671" t="s">
        <v>21</v>
      </c>
      <c r="J671">
        <v>4</v>
      </c>
      <c r="K671">
        <v>39</v>
      </c>
      <c r="L671">
        <v>0</v>
      </c>
      <c r="M671" t="s">
        <v>1847</v>
      </c>
      <c r="N671" t="s">
        <v>42</v>
      </c>
      <c r="O671">
        <v>2.8</v>
      </c>
      <c r="P671" t="s">
        <v>32</v>
      </c>
    </row>
    <row r="672" spans="1:16" x14ac:dyDescent="0.3">
      <c r="A672" t="s">
        <v>1848</v>
      </c>
      <c r="B672" s="1">
        <v>2.0406249999999997E-2</v>
      </c>
      <c r="C672" s="1">
        <v>2.0406249999999997E-2</v>
      </c>
      <c r="D672" t="s">
        <v>16</v>
      </c>
      <c r="E672" t="s">
        <v>1849</v>
      </c>
      <c r="F672" t="s">
        <v>143</v>
      </c>
      <c r="G672" t="s">
        <v>45</v>
      </c>
      <c r="H672" t="s">
        <v>46</v>
      </c>
      <c r="I672" t="s">
        <v>21</v>
      </c>
      <c r="J672">
        <v>9</v>
      </c>
      <c r="K672">
        <v>36</v>
      </c>
      <c r="L672">
        <v>0</v>
      </c>
      <c r="M672" t="s">
        <v>869</v>
      </c>
      <c r="N672" t="s">
        <v>31</v>
      </c>
      <c r="O672">
        <v>1.8</v>
      </c>
      <c r="P672" t="s">
        <v>49</v>
      </c>
    </row>
    <row r="673" spans="1:16" x14ac:dyDescent="0.3">
      <c r="A673" t="s">
        <v>1850</v>
      </c>
      <c r="B673" s="1">
        <v>2.0406249999999997E-2</v>
      </c>
      <c r="C673" s="1">
        <v>2.0406249999999997E-2</v>
      </c>
      <c r="D673" t="s">
        <v>16</v>
      </c>
      <c r="E673" t="s">
        <v>1851</v>
      </c>
      <c r="F673" t="s">
        <v>143</v>
      </c>
      <c r="G673" t="s">
        <v>28</v>
      </c>
      <c r="H673" t="s">
        <v>46</v>
      </c>
      <c r="I673" t="s">
        <v>21</v>
      </c>
      <c r="J673">
        <v>6</v>
      </c>
      <c r="K673">
        <v>27</v>
      </c>
      <c r="L673">
        <v>0</v>
      </c>
      <c r="M673" t="s">
        <v>1852</v>
      </c>
      <c r="N673" t="s">
        <v>48</v>
      </c>
      <c r="O673">
        <v>2.9</v>
      </c>
      <c r="P673" t="s">
        <v>4658</v>
      </c>
    </row>
    <row r="674" spans="1:16" x14ac:dyDescent="0.3">
      <c r="A674" t="s">
        <v>1853</v>
      </c>
      <c r="B674" s="1">
        <v>2.0406249999999997E-2</v>
      </c>
      <c r="C674" s="1">
        <v>2.0406249999999997E-2</v>
      </c>
      <c r="D674" t="s">
        <v>16</v>
      </c>
      <c r="E674" t="s">
        <v>1854</v>
      </c>
      <c r="F674" t="s">
        <v>75</v>
      </c>
      <c r="G674" t="s">
        <v>19</v>
      </c>
      <c r="H674" t="s">
        <v>35</v>
      </c>
      <c r="I674" t="s">
        <v>59</v>
      </c>
      <c r="J674">
        <v>3</v>
      </c>
      <c r="K674">
        <v>47</v>
      </c>
      <c r="L674">
        <v>0</v>
      </c>
      <c r="M674" t="s">
        <v>1855</v>
      </c>
      <c r="N674" t="s">
        <v>31</v>
      </c>
      <c r="O674">
        <v>4.5999999999999996</v>
      </c>
      <c r="P674" t="s">
        <v>24</v>
      </c>
    </row>
    <row r="675" spans="1:16" x14ac:dyDescent="0.3">
      <c r="A675" t="s">
        <v>1856</v>
      </c>
      <c r="B675" s="1">
        <v>2.0406249999999997E-2</v>
      </c>
      <c r="C675">
        <v>0</v>
      </c>
      <c r="D675" t="s">
        <v>146</v>
      </c>
      <c r="E675" t="s">
        <v>1857</v>
      </c>
      <c r="F675" t="s">
        <v>143</v>
      </c>
      <c r="G675" t="s">
        <v>28</v>
      </c>
      <c r="H675" t="s">
        <v>20</v>
      </c>
      <c r="I675" t="s">
        <v>40</v>
      </c>
      <c r="J675">
        <v>1</v>
      </c>
      <c r="K675">
        <v>0</v>
      </c>
      <c r="L675">
        <v>2</v>
      </c>
      <c r="M675" t="s">
        <v>412</v>
      </c>
      <c r="N675" t="s">
        <v>31</v>
      </c>
      <c r="O675">
        <v>0</v>
      </c>
      <c r="P675" t="s">
        <v>49</v>
      </c>
    </row>
    <row r="676" spans="1:16" x14ac:dyDescent="0.3">
      <c r="A676" t="s">
        <v>1858</v>
      </c>
      <c r="B676" s="1">
        <v>2.0406249999999997E-2</v>
      </c>
      <c r="C676" s="1">
        <v>2.0406249999999997E-2</v>
      </c>
      <c r="D676" t="s">
        <v>16</v>
      </c>
      <c r="E676" t="s">
        <v>1859</v>
      </c>
      <c r="F676" t="s">
        <v>27</v>
      </c>
      <c r="G676" t="s">
        <v>63</v>
      </c>
      <c r="H676" t="s">
        <v>35</v>
      </c>
      <c r="I676" t="s">
        <v>29</v>
      </c>
      <c r="J676">
        <v>2</v>
      </c>
      <c r="K676">
        <v>44</v>
      </c>
      <c r="L676">
        <v>0</v>
      </c>
      <c r="M676" t="s">
        <v>99</v>
      </c>
      <c r="N676" t="s">
        <v>42</v>
      </c>
      <c r="O676">
        <v>4.9000000000000004</v>
      </c>
      <c r="P676" t="s">
        <v>77</v>
      </c>
    </row>
    <row r="677" spans="1:16" x14ac:dyDescent="0.3">
      <c r="A677" t="s">
        <v>1860</v>
      </c>
      <c r="B677" s="1">
        <v>2.0406249999999997E-2</v>
      </c>
      <c r="C677" s="1">
        <v>2.0406249999999997E-2</v>
      </c>
      <c r="D677" t="s">
        <v>16</v>
      </c>
      <c r="E677" t="s">
        <v>1861</v>
      </c>
      <c r="F677" t="s">
        <v>58</v>
      </c>
      <c r="G677" t="s">
        <v>28</v>
      </c>
      <c r="H677" t="s">
        <v>20</v>
      </c>
      <c r="I677" t="s">
        <v>54</v>
      </c>
      <c r="J677">
        <v>9</v>
      </c>
      <c r="K677">
        <v>5</v>
      </c>
      <c r="L677">
        <v>0</v>
      </c>
      <c r="M677" t="s">
        <v>282</v>
      </c>
      <c r="N677" t="s">
        <v>31</v>
      </c>
      <c r="O677">
        <v>3.5</v>
      </c>
      <c r="P677" t="s">
        <v>4658</v>
      </c>
    </row>
    <row r="678" spans="1:16" x14ac:dyDescent="0.3">
      <c r="A678" t="s">
        <v>1862</v>
      </c>
      <c r="B678" s="1">
        <v>2.0406249999999997E-2</v>
      </c>
      <c r="C678" s="1">
        <v>2.0406249999999997E-2</v>
      </c>
      <c r="D678" t="s">
        <v>16</v>
      </c>
      <c r="E678" t="s">
        <v>1863</v>
      </c>
      <c r="F678" t="s">
        <v>143</v>
      </c>
      <c r="G678" t="s">
        <v>63</v>
      </c>
      <c r="H678" t="s">
        <v>46</v>
      </c>
      <c r="I678" t="s">
        <v>54</v>
      </c>
      <c r="J678">
        <v>6</v>
      </c>
      <c r="K678">
        <v>10</v>
      </c>
      <c r="L678">
        <v>0</v>
      </c>
      <c r="M678" t="s">
        <v>1864</v>
      </c>
      <c r="N678" t="s">
        <v>42</v>
      </c>
      <c r="O678">
        <v>2.6</v>
      </c>
      <c r="P678" t="s">
        <v>77</v>
      </c>
    </row>
    <row r="679" spans="1:16" x14ac:dyDescent="0.3">
      <c r="A679" t="s">
        <v>1865</v>
      </c>
      <c r="B679" s="1">
        <v>2.0406249999999997E-2</v>
      </c>
      <c r="C679" s="1">
        <v>2.0406249999999997E-2</v>
      </c>
      <c r="D679" t="s">
        <v>16</v>
      </c>
      <c r="E679" t="s">
        <v>1048</v>
      </c>
      <c r="F679" t="s">
        <v>83</v>
      </c>
      <c r="G679" t="s">
        <v>63</v>
      </c>
      <c r="H679" t="s">
        <v>67</v>
      </c>
      <c r="I679" t="s">
        <v>40</v>
      </c>
      <c r="J679">
        <v>1</v>
      </c>
      <c r="K679">
        <v>19</v>
      </c>
      <c r="L679">
        <v>0</v>
      </c>
      <c r="M679" t="s">
        <v>223</v>
      </c>
      <c r="N679" t="s">
        <v>37</v>
      </c>
      <c r="O679">
        <v>2.7</v>
      </c>
      <c r="P679" t="s">
        <v>32</v>
      </c>
    </row>
    <row r="680" spans="1:16" x14ac:dyDescent="0.3">
      <c r="A680" t="s">
        <v>1866</v>
      </c>
      <c r="B680" s="1">
        <v>2.0406249999999997E-2</v>
      </c>
      <c r="C680" s="1">
        <v>2.0406249999999997E-2</v>
      </c>
      <c r="D680" t="s">
        <v>16</v>
      </c>
      <c r="E680" t="s">
        <v>1867</v>
      </c>
      <c r="F680" t="s">
        <v>143</v>
      </c>
      <c r="G680" t="s">
        <v>19</v>
      </c>
      <c r="H680" t="s">
        <v>20</v>
      </c>
      <c r="I680" t="s">
        <v>29</v>
      </c>
      <c r="J680">
        <v>6</v>
      </c>
      <c r="K680">
        <v>34</v>
      </c>
      <c r="L680">
        <v>0</v>
      </c>
      <c r="M680" t="s">
        <v>1223</v>
      </c>
      <c r="N680" t="s">
        <v>31</v>
      </c>
      <c r="O680">
        <v>2.2000000000000002</v>
      </c>
      <c r="P680" t="s">
        <v>77</v>
      </c>
    </row>
    <row r="681" spans="1:16" x14ac:dyDescent="0.3">
      <c r="A681" t="s">
        <v>1868</v>
      </c>
      <c r="B681" s="1">
        <v>2.0406249999999997E-2</v>
      </c>
      <c r="C681" s="1">
        <v>2.0406249999999997E-2</v>
      </c>
      <c r="D681" t="s">
        <v>16</v>
      </c>
      <c r="E681" t="s">
        <v>1869</v>
      </c>
      <c r="F681" t="s">
        <v>83</v>
      </c>
      <c r="G681" t="s">
        <v>53</v>
      </c>
      <c r="H681" t="s">
        <v>20</v>
      </c>
      <c r="I681" t="s">
        <v>21</v>
      </c>
      <c r="J681">
        <v>6</v>
      </c>
      <c r="K681">
        <v>18</v>
      </c>
      <c r="L681">
        <v>0</v>
      </c>
      <c r="M681" t="s">
        <v>494</v>
      </c>
      <c r="N681" t="s">
        <v>31</v>
      </c>
      <c r="O681">
        <v>2.2999999999999998</v>
      </c>
      <c r="P681" t="s">
        <v>4658</v>
      </c>
    </row>
    <row r="682" spans="1:16" x14ac:dyDescent="0.3">
      <c r="A682" t="s">
        <v>1870</v>
      </c>
      <c r="B682" s="1">
        <v>2.0406249999999997E-2</v>
      </c>
      <c r="C682" s="1">
        <v>2.0406249999999997E-2</v>
      </c>
      <c r="D682" t="s">
        <v>16</v>
      </c>
      <c r="E682" t="s">
        <v>1871</v>
      </c>
      <c r="F682" t="s">
        <v>83</v>
      </c>
      <c r="G682" t="s">
        <v>63</v>
      </c>
      <c r="H682" t="s">
        <v>67</v>
      </c>
      <c r="I682" t="s">
        <v>59</v>
      </c>
      <c r="J682">
        <v>1</v>
      </c>
      <c r="K682">
        <v>6</v>
      </c>
      <c r="L682">
        <v>0</v>
      </c>
      <c r="M682" t="s">
        <v>1872</v>
      </c>
      <c r="N682" t="s">
        <v>23</v>
      </c>
      <c r="O682">
        <v>2.2999999999999998</v>
      </c>
      <c r="P682" t="s">
        <v>49</v>
      </c>
    </row>
    <row r="683" spans="1:16" x14ac:dyDescent="0.3">
      <c r="A683" t="s">
        <v>1873</v>
      </c>
      <c r="B683" s="1">
        <v>2.0406249999999997E-2</v>
      </c>
      <c r="C683" s="1">
        <v>2.0406249999999997E-2</v>
      </c>
      <c r="D683" t="s">
        <v>16</v>
      </c>
      <c r="E683" t="s">
        <v>1874</v>
      </c>
      <c r="F683" t="s">
        <v>18</v>
      </c>
      <c r="G683" t="s">
        <v>53</v>
      </c>
      <c r="H683" t="s">
        <v>35</v>
      </c>
      <c r="I683" t="s">
        <v>40</v>
      </c>
      <c r="J683">
        <v>6</v>
      </c>
      <c r="K683">
        <v>23</v>
      </c>
      <c r="L683">
        <v>0</v>
      </c>
      <c r="M683" t="s">
        <v>1875</v>
      </c>
      <c r="N683" t="s">
        <v>42</v>
      </c>
      <c r="O683">
        <v>3</v>
      </c>
      <c r="P683" t="s">
        <v>32</v>
      </c>
    </row>
    <row r="684" spans="1:16" x14ac:dyDescent="0.3">
      <c r="A684" t="s">
        <v>1876</v>
      </c>
      <c r="B684" s="1">
        <v>2.0406249999999997E-2</v>
      </c>
      <c r="C684" s="1">
        <v>2.0406249999999997E-2</v>
      </c>
      <c r="D684" t="s">
        <v>16</v>
      </c>
      <c r="E684" t="s">
        <v>1877</v>
      </c>
      <c r="F684" t="s">
        <v>83</v>
      </c>
      <c r="G684" t="s">
        <v>53</v>
      </c>
      <c r="H684" t="s">
        <v>67</v>
      </c>
      <c r="I684" t="s">
        <v>21</v>
      </c>
      <c r="J684">
        <v>9</v>
      </c>
      <c r="K684">
        <v>46</v>
      </c>
      <c r="L684">
        <v>0</v>
      </c>
      <c r="M684" t="s">
        <v>1878</v>
      </c>
      <c r="N684" t="s">
        <v>42</v>
      </c>
      <c r="O684">
        <v>2.6</v>
      </c>
      <c r="P684" t="s">
        <v>77</v>
      </c>
    </row>
    <row r="685" spans="1:16" x14ac:dyDescent="0.3">
      <c r="A685" t="s">
        <v>1879</v>
      </c>
      <c r="B685" s="1">
        <v>2.0406249999999997E-2</v>
      </c>
      <c r="C685" s="1">
        <v>2.0406249999999997E-2</v>
      </c>
      <c r="D685" t="s">
        <v>16</v>
      </c>
      <c r="E685" t="s">
        <v>1880</v>
      </c>
      <c r="F685" t="s">
        <v>121</v>
      </c>
      <c r="G685" t="s">
        <v>53</v>
      </c>
      <c r="H685" t="s">
        <v>20</v>
      </c>
      <c r="I685" t="s">
        <v>54</v>
      </c>
      <c r="J685">
        <v>6</v>
      </c>
      <c r="K685">
        <v>24</v>
      </c>
      <c r="L685">
        <v>0</v>
      </c>
      <c r="M685" t="s">
        <v>1881</v>
      </c>
      <c r="N685" t="s">
        <v>23</v>
      </c>
      <c r="O685">
        <v>1.9</v>
      </c>
      <c r="P685" t="s">
        <v>49</v>
      </c>
    </row>
    <row r="686" spans="1:16" x14ac:dyDescent="0.3">
      <c r="A686" t="s">
        <v>1882</v>
      </c>
      <c r="B686" s="1">
        <v>2.0406249999999997E-2</v>
      </c>
      <c r="C686" s="1">
        <v>2.0406249999999997E-2</v>
      </c>
      <c r="D686" t="s">
        <v>16</v>
      </c>
      <c r="E686" t="s">
        <v>1883</v>
      </c>
      <c r="F686" t="s">
        <v>58</v>
      </c>
      <c r="G686" t="s">
        <v>63</v>
      </c>
      <c r="H686" t="s">
        <v>20</v>
      </c>
      <c r="I686" t="s">
        <v>59</v>
      </c>
      <c r="J686">
        <v>3</v>
      </c>
      <c r="K686">
        <v>40</v>
      </c>
      <c r="L686">
        <v>0</v>
      </c>
      <c r="M686" t="s">
        <v>1884</v>
      </c>
      <c r="N686" t="s">
        <v>23</v>
      </c>
      <c r="O686">
        <v>1.5</v>
      </c>
      <c r="P686" t="s">
        <v>77</v>
      </c>
    </row>
    <row r="687" spans="1:16" x14ac:dyDescent="0.3">
      <c r="A687" t="s">
        <v>1885</v>
      </c>
      <c r="B687" s="1">
        <v>2.0406249999999997E-2</v>
      </c>
      <c r="C687" s="1">
        <v>2.0406249999999997E-2</v>
      </c>
      <c r="D687" t="s">
        <v>16</v>
      </c>
      <c r="E687" t="s">
        <v>1886</v>
      </c>
      <c r="F687" t="s">
        <v>58</v>
      </c>
      <c r="G687" t="s">
        <v>45</v>
      </c>
      <c r="H687" t="s">
        <v>46</v>
      </c>
      <c r="I687" t="s">
        <v>21</v>
      </c>
      <c r="J687">
        <v>4</v>
      </c>
      <c r="K687">
        <v>48</v>
      </c>
      <c r="L687">
        <v>0</v>
      </c>
      <c r="M687" t="s">
        <v>1887</v>
      </c>
      <c r="N687" t="s">
        <v>42</v>
      </c>
      <c r="O687">
        <v>2.2000000000000002</v>
      </c>
      <c r="P687" t="s">
        <v>49</v>
      </c>
    </row>
    <row r="688" spans="1:16" x14ac:dyDescent="0.3">
      <c r="A688" t="s">
        <v>1888</v>
      </c>
      <c r="B688" s="1">
        <v>2.0406249999999997E-2</v>
      </c>
      <c r="C688" s="1">
        <v>2.0406249999999997E-2</v>
      </c>
      <c r="D688" t="s">
        <v>16</v>
      </c>
      <c r="E688" t="s">
        <v>1889</v>
      </c>
      <c r="F688" t="s">
        <v>83</v>
      </c>
      <c r="G688" t="s">
        <v>28</v>
      </c>
      <c r="H688" t="s">
        <v>20</v>
      </c>
      <c r="I688" t="s">
        <v>21</v>
      </c>
      <c r="J688">
        <v>8</v>
      </c>
      <c r="K688">
        <v>47</v>
      </c>
      <c r="L688">
        <v>0</v>
      </c>
      <c r="M688" t="s">
        <v>515</v>
      </c>
      <c r="N688" t="s">
        <v>48</v>
      </c>
      <c r="O688">
        <v>1.1000000000000001</v>
      </c>
      <c r="P688" t="s">
        <v>49</v>
      </c>
    </row>
    <row r="689" spans="1:16" x14ac:dyDescent="0.3">
      <c r="A689" t="s">
        <v>1890</v>
      </c>
      <c r="B689" s="1">
        <v>2.0406249999999997E-2</v>
      </c>
      <c r="C689" s="1">
        <v>2.0406249999999997E-2</v>
      </c>
      <c r="D689" t="s">
        <v>16</v>
      </c>
      <c r="E689" t="s">
        <v>1891</v>
      </c>
      <c r="F689" t="s">
        <v>52</v>
      </c>
      <c r="G689" t="s">
        <v>31</v>
      </c>
      <c r="H689" t="s">
        <v>67</v>
      </c>
      <c r="I689" t="s">
        <v>59</v>
      </c>
      <c r="J689">
        <v>4</v>
      </c>
      <c r="K689">
        <v>48</v>
      </c>
      <c r="L689">
        <v>0</v>
      </c>
      <c r="M689" t="s">
        <v>1892</v>
      </c>
      <c r="N689" t="s">
        <v>23</v>
      </c>
      <c r="O689">
        <v>3.3</v>
      </c>
      <c r="P689" t="s">
        <v>24</v>
      </c>
    </row>
    <row r="690" spans="1:16" x14ac:dyDescent="0.3">
      <c r="A690" t="s">
        <v>1893</v>
      </c>
      <c r="B690" s="1">
        <v>2.0406249999999997E-2</v>
      </c>
      <c r="C690" s="1">
        <v>2.0406249999999997E-2</v>
      </c>
      <c r="D690" t="s">
        <v>16</v>
      </c>
      <c r="E690" t="s">
        <v>1894</v>
      </c>
      <c r="F690" t="s">
        <v>83</v>
      </c>
      <c r="G690" t="s">
        <v>45</v>
      </c>
      <c r="H690" t="s">
        <v>46</v>
      </c>
      <c r="I690" t="s">
        <v>59</v>
      </c>
      <c r="J690">
        <v>4</v>
      </c>
      <c r="K690">
        <v>26</v>
      </c>
      <c r="L690">
        <v>0</v>
      </c>
      <c r="M690" t="s">
        <v>418</v>
      </c>
      <c r="N690" t="s">
        <v>37</v>
      </c>
      <c r="O690">
        <v>2.7</v>
      </c>
      <c r="P690" t="s">
        <v>24</v>
      </c>
    </row>
    <row r="691" spans="1:16" x14ac:dyDescent="0.3">
      <c r="A691" t="s">
        <v>1895</v>
      </c>
      <c r="B691" s="1">
        <v>2.0406249999999997E-2</v>
      </c>
      <c r="C691" s="1">
        <v>2.0406249999999997E-2</v>
      </c>
      <c r="D691" t="s">
        <v>16</v>
      </c>
      <c r="E691" t="s">
        <v>1896</v>
      </c>
      <c r="F691" t="s">
        <v>18</v>
      </c>
      <c r="G691" t="s">
        <v>63</v>
      </c>
      <c r="H691" t="s">
        <v>67</v>
      </c>
      <c r="I691" t="s">
        <v>40</v>
      </c>
      <c r="J691">
        <v>9</v>
      </c>
      <c r="K691">
        <v>23</v>
      </c>
      <c r="L691">
        <v>0</v>
      </c>
      <c r="M691" t="s">
        <v>1068</v>
      </c>
      <c r="N691" t="s">
        <v>42</v>
      </c>
      <c r="O691">
        <v>1.5</v>
      </c>
      <c r="P691" t="s">
        <v>24</v>
      </c>
    </row>
    <row r="692" spans="1:16" x14ac:dyDescent="0.3">
      <c r="A692" t="s">
        <v>1897</v>
      </c>
      <c r="B692" s="1">
        <v>2.0406249999999997E-2</v>
      </c>
      <c r="C692" s="1">
        <v>2.0406249999999997E-2</v>
      </c>
      <c r="D692" t="s">
        <v>16</v>
      </c>
      <c r="E692" t="s">
        <v>1898</v>
      </c>
      <c r="F692" t="s">
        <v>58</v>
      </c>
      <c r="G692" t="s">
        <v>31</v>
      </c>
      <c r="H692" t="s">
        <v>46</v>
      </c>
      <c r="I692" t="s">
        <v>29</v>
      </c>
      <c r="J692">
        <v>4</v>
      </c>
      <c r="K692">
        <v>40</v>
      </c>
      <c r="L692">
        <v>0</v>
      </c>
      <c r="M692" t="s">
        <v>252</v>
      </c>
      <c r="N692" t="s">
        <v>48</v>
      </c>
      <c r="O692">
        <v>4.2</v>
      </c>
      <c r="P692" t="s">
        <v>32</v>
      </c>
    </row>
    <row r="693" spans="1:16" x14ac:dyDescent="0.3">
      <c r="A693" t="s">
        <v>1899</v>
      </c>
      <c r="B693" s="1">
        <v>2.0406249999999997E-2</v>
      </c>
      <c r="C693" s="1">
        <v>2.0406249999999997E-2</v>
      </c>
      <c r="D693" t="s">
        <v>16</v>
      </c>
      <c r="E693" t="s">
        <v>1900</v>
      </c>
      <c r="F693" t="s">
        <v>27</v>
      </c>
      <c r="G693" t="s">
        <v>45</v>
      </c>
      <c r="H693" t="s">
        <v>67</v>
      </c>
      <c r="I693" t="s">
        <v>40</v>
      </c>
      <c r="J693">
        <v>4</v>
      </c>
      <c r="K693">
        <v>17</v>
      </c>
      <c r="L693">
        <v>0</v>
      </c>
      <c r="M693" t="s">
        <v>1901</v>
      </c>
      <c r="N693" t="s">
        <v>48</v>
      </c>
      <c r="O693">
        <v>3.3</v>
      </c>
      <c r="P693" t="s">
        <v>49</v>
      </c>
    </row>
    <row r="694" spans="1:16" x14ac:dyDescent="0.3">
      <c r="A694" t="s">
        <v>1902</v>
      </c>
      <c r="B694" s="1">
        <v>2.0406249999999997E-2</v>
      </c>
      <c r="C694" s="1">
        <v>2.0406249999999997E-2</v>
      </c>
      <c r="D694" t="s">
        <v>16</v>
      </c>
      <c r="E694" t="s">
        <v>1903</v>
      </c>
      <c r="F694" t="s">
        <v>52</v>
      </c>
      <c r="G694" t="s">
        <v>28</v>
      </c>
      <c r="H694" t="s">
        <v>20</v>
      </c>
      <c r="I694" t="s">
        <v>59</v>
      </c>
      <c r="J694">
        <v>7</v>
      </c>
      <c r="K694">
        <v>3</v>
      </c>
      <c r="L694">
        <v>0</v>
      </c>
      <c r="M694" t="s">
        <v>1904</v>
      </c>
      <c r="N694" t="s">
        <v>48</v>
      </c>
      <c r="O694">
        <v>1.6</v>
      </c>
      <c r="P694" t="s">
        <v>49</v>
      </c>
    </row>
    <row r="695" spans="1:16" x14ac:dyDescent="0.3">
      <c r="A695" t="s">
        <v>1905</v>
      </c>
      <c r="B695" s="1">
        <v>2.0406249999999997E-2</v>
      </c>
      <c r="C695">
        <v>0</v>
      </c>
      <c r="D695" t="s">
        <v>146</v>
      </c>
      <c r="E695" t="s">
        <v>1906</v>
      </c>
      <c r="F695" t="s">
        <v>18</v>
      </c>
      <c r="G695" t="s">
        <v>45</v>
      </c>
      <c r="H695" t="s">
        <v>46</v>
      </c>
      <c r="I695" t="s">
        <v>40</v>
      </c>
      <c r="J695">
        <v>1</v>
      </c>
      <c r="K695">
        <v>0</v>
      </c>
      <c r="L695">
        <v>1</v>
      </c>
      <c r="M695" t="s">
        <v>467</v>
      </c>
      <c r="N695" t="s">
        <v>31</v>
      </c>
      <c r="O695">
        <v>0</v>
      </c>
      <c r="P695" t="s">
        <v>49</v>
      </c>
    </row>
    <row r="696" spans="1:16" x14ac:dyDescent="0.3">
      <c r="A696" t="s">
        <v>1907</v>
      </c>
      <c r="B696" s="1">
        <v>2.0406249999999997E-2</v>
      </c>
      <c r="C696" s="1">
        <v>2.0406249999999997E-2</v>
      </c>
      <c r="D696" t="s">
        <v>16</v>
      </c>
      <c r="E696" t="s">
        <v>1908</v>
      </c>
      <c r="F696" t="s">
        <v>75</v>
      </c>
      <c r="G696" t="s">
        <v>19</v>
      </c>
      <c r="H696" t="s">
        <v>20</v>
      </c>
      <c r="I696" t="s">
        <v>54</v>
      </c>
      <c r="J696">
        <v>8</v>
      </c>
      <c r="K696">
        <v>35</v>
      </c>
      <c r="L696">
        <v>0</v>
      </c>
      <c r="M696" t="s">
        <v>1909</v>
      </c>
      <c r="N696" t="s">
        <v>37</v>
      </c>
      <c r="O696">
        <v>2.6</v>
      </c>
      <c r="P696" t="s">
        <v>4658</v>
      </c>
    </row>
    <row r="697" spans="1:16" x14ac:dyDescent="0.3">
      <c r="A697" t="s">
        <v>1910</v>
      </c>
      <c r="B697" s="1">
        <v>2.0406249999999997E-2</v>
      </c>
      <c r="C697" s="1">
        <v>2.0406249999999997E-2</v>
      </c>
      <c r="D697" t="s">
        <v>16</v>
      </c>
      <c r="E697" t="s">
        <v>1911</v>
      </c>
      <c r="F697" t="s">
        <v>58</v>
      </c>
      <c r="G697" t="s">
        <v>45</v>
      </c>
      <c r="H697" t="s">
        <v>67</v>
      </c>
      <c r="I697" t="s">
        <v>59</v>
      </c>
      <c r="J697">
        <v>8</v>
      </c>
      <c r="K697">
        <v>44</v>
      </c>
      <c r="L697">
        <v>0</v>
      </c>
      <c r="M697" t="s">
        <v>765</v>
      </c>
      <c r="N697" t="s">
        <v>42</v>
      </c>
      <c r="O697">
        <v>3</v>
      </c>
      <c r="P697" t="s">
        <v>77</v>
      </c>
    </row>
    <row r="698" spans="1:16" x14ac:dyDescent="0.3">
      <c r="A698" t="s">
        <v>1912</v>
      </c>
      <c r="B698" s="1">
        <v>2.0406249999999997E-2</v>
      </c>
      <c r="C698" s="1">
        <v>2.0406249999999997E-2</v>
      </c>
      <c r="D698" t="s">
        <v>16</v>
      </c>
      <c r="E698" t="s">
        <v>1913</v>
      </c>
      <c r="F698" t="s">
        <v>52</v>
      </c>
      <c r="G698" t="s">
        <v>45</v>
      </c>
      <c r="H698" t="s">
        <v>35</v>
      </c>
      <c r="I698" t="s">
        <v>40</v>
      </c>
      <c r="J698">
        <v>12</v>
      </c>
      <c r="K698">
        <v>39</v>
      </c>
      <c r="L698">
        <v>0</v>
      </c>
      <c r="M698" t="s">
        <v>1914</v>
      </c>
      <c r="N698" t="s">
        <v>23</v>
      </c>
      <c r="O698">
        <v>3</v>
      </c>
      <c r="P698" t="s">
        <v>24</v>
      </c>
    </row>
    <row r="699" spans="1:16" x14ac:dyDescent="0.3">
      <c r="A699" t="s">
        <v>1915</v>
      </c>
      <c r="B699" s="1">
        <v>2.0406249999999997E-2</v>
      </c>
      <c r="C699" s="1">
        <v>2.0406249999999997E-2</v>
      </c>
      <c r="D699" t="s">
        <v>16</v>
      </c>
      <c r="E699" t="s">
        <v>1916</v>
      </c>
      <c r="F699" t="s">
        <v>18</v>
      </c>
      <c r="G699" t="s">
        <v>19</v>
      </c>
      <c r="H699" t="s">
        <v>67</v>
      </c>
      <c r="I699" t="s">
        <v>54</v>
      </c>
      <c r="J699">
        <v>3</v>
      </c>
      <c r="K699">
        <v>45</v>
      </c>
      <c r="L699">
        <v>0</v>
      </c>
      <c r="M699" t="s">
        <v>1917</v>
      </c>
      <c r="N699" t="s">
        <v>48</v>
      </c>
      <c r="O699">
        <v>4.5999999999999996</v>
      </c>
      <c r="P699" t="s">
        <v>4658</v>
      </c>
    </row>
    <row r="700" spans="1:16" x14ac:dyDescent="0.3">
      <c r="A700" t="s">
        <v>1918</v>
      </c>
      <c r="B700" s="1">
        <v>2.0406249999999997E-2</v>
      </c>
      <c r="C700" s="1">
        <v>2.0406249999999997E-2</v>
      </c>
      <c r="D700" t="s">
        <v>16</v>
      </c>
      <c r="E700" t="s">
        <v>1919</v>
      </c>
      <c r="F700" t="s">
        <v>121</v>
      </c>
      <c r="G700" t="s">
        <v>28</v>
      </c>
      <c r="H700" t="s">
        <v>46</v>
      </c>
      <c r="I700" t="s">
        <v>59</v>
      </c>
      <c r="J700">
        <v>7</v>
      </c>
      <c r="K700">
        <v>11</v>
      </c>
      <c r="L700">
        <v>0</v>
      </c>
      <c r="M700" t="s">
        <v>1920</v>
      </c>
      <c r="N700" t="s">
        <v>31</v>
      </c>
      <c r="O700">
        <v>2.2000000000000002</v>
      </c>
      <c r="P700" t="s">
        <v>4658</v>
      </c>
    </row>
    <row r="701" spans="1:16" x14ac:dyDescent="0.3">
      <c r="A701" t="s">
        <v>1921</v>
      </c>
      <c r="B701" s="1">
        <v>2.0406249999999997E-2</v>
      </c>
      <c r="C701" s="1">
        <v>2.0406249999999997E-2</v>
      </c>
      <c r="D701" t="s">
        <v>16</v>
      </c>
      <c r="E701" t="s">
        <v>1922</v>
      </c>
      <c r="F701" t="s">
        <v>83</v>
      </c>
      <c r="G701" t="s">
        <v>31</v>
      </c>
      <c r="H701" t="s">
        <v>46</v>
      </c>
      <c r="I701" t="s">
        <v>54</v>
      </c>
      <c r="J701">
        <v>9</v>
      </c>
      <c r="K701">
        <v>21</v>
      </c>
      <c r="L701">
        <v>0</v>
      </c>
      <c r="M701" t="s">
        <v>1616</v>
      </c>
      <c r="N701" t="s">
        <v>42</v>
      </c>
      <c r="O701">
        <v>4</v>
      </c>
      <c r="P701" t="s">
        <v>4658</v>
      </c>
    </row>
    <row r="702" spans="1:16" x14ac:dyDescent="0.3">
      <c r="A702" t="s">
        <v>1923</v>
      </c>
      <c r="B702" s="1">
        <v>2.0406249999999997E-2</v>
      </c>
      <c r="C702" s="1">
        <v>2.0406249999999997E-2</v>
      </c>
      <c r="D702" t="s">
        <v>16</v>
      </c>
      <c r="E702" t="s">
        <v>1924</v>
      </c>
      <c r="F702" t="s">
        <v>143</v>
      </c>
      <c r="G702" t="s">
        <v>19</v>
      </c>
      <c r="H702" t="s">
        <v>20</v>
      </c>
      <c r="I702" t="s">
        <v>29</v>
      </c>
      <c r="J702">
        <v>9</v>
      </c>
      <c r="K702">
        <v>14</v>
      </c>
      <c r="L702">
        <v>0</v>
      </c>
      <c r="M702" t="s">
        <v>415</v>
      </c>
      <c r="N702" t="s">
        <v>23</v>
      </c>
      <c r="O702">
        <v>1.6</v>
      </c>
      <c r="P702" t="s">
        <v>4658</v>
      </c>
    </row>
    <row r="703" spans="1:16" x14ac:dyDescent="0.3">
      <c r="A703" t="s">
        <v>1925</v>
      </c>
      <c r="B703" s="1">
        <v>2.0406249999999997E-2</v>
      </c>
      <c r="C703" s="1">
        <v>2.0406249999999997E-2</v>
      </c>
      <c r="D703" t="s">
        <v>16</v>
      </c>
      <c r="E703" t="s">
        <v>1926</v>
      </c>
      <c r="F703" t="s">
        <v>121</v>
      </c>
      <c r="G703" t="s">
        <v>45</v>
      </c>
      <c r="H703" t="s">
        <v>35</v>
      </c>
      <c r="I703" t="s">
        <v>59</v>
      </c>
      <c r="J703">
        <v>9</v>
      </c>
      <c r="K703">
        <v>11</v>
      </c>
      <c r="L703">
        <v>0</v>
      </c>
      <c r="M703" t="s">
        <v>1927</v>
      </c>
      <c r="N703" t="s">
        <v>23</v>
      </c>
      <c r="O703">
        <v>4.9000000000000004</v>
      </c>
      <c r="P703" t="s">
        <v>4658</v>
      </c>
    </row>
    <row r="704" spans="1:16" x14ac:dyDescent="0.3">
      <c r="A704" t="s">
        <v>1928</v>
      </c>
      <c r="B704" s="1">
        <v>2.0406249999999997E-2</v>
      </c>
      <c r="C704" s="1">
        <v>2.0406249999999997E-2</v>
      </c>
      <c r="D704" t="s">
        <v>16</v>
      </c>
      <c r="E704" t="s">
        <v>1929</v>
      </c>
      <c r="F704" t="s">
        <v>75</v>
      </c>
      <c r="G704" t="s">
        <v>63</v>
      </c>
      <c r="H704" t="s">
        <v>46</v>
      </c>
      <c r="I704" t="s">
        <v>21</v>
      </c>
      <c r="J704">
        <v>4</v>
      </c>
      <c r="K704">
        <v>39</v>
      </c>
      <c r="L704">
        <v>0</v>
      </c>
      <c r="M704" t="s">
        <v>1930</v>
      </c>
      <c r="N704" t="s">
        <v>31</v>
      </c>
      <c r="O704">
        <v>3.9</v>
      </c>
      <c r="P704" t="s">
        <v>32</v>
      </c>
    </row>
    <row r="705" spans="1:16" x14ac:dyDescent="0.3">
      <c r="A705" t="s">
        <v>1931</v>
      </c>
      <c r="B705" s="1">
        <v>2.0406249999999997E-2</v>
      </c>
      <c r="C705" s="1">
        <v>2.0406249999999997E-2</v>
      </c>
      <c r="D705" t="s">
        <v>16</v>
      </c>
      <c r="E705" t="s">
        <v>1932</v>
      </c>
      <c r="F705" t="s">
        <v>27</v>
      </c>
      <c r="G705" t="s">
        <v>31</v>
      </c>
      <c r="H705" t="s">
        <v>46</v>
      </c>
      <c r="I705" t="s">
        <v>59</v>
      </c>
      <c r="J705">
        <v>3</v>
      </c>
      <c r="K705">
        <v>36</v>
      </c>
      <c r="L705">
        <v>0</v>
      </c>
      <c r="M705" t="s">
        <v>1415</v>
      </c>
      <c r="N705" t="s">
        <v>42</v>
      </c>
      <c r="O705">
        <v>3.9</v>
      </c>
      <c r="P705" t="s">
        <v>4658</v>
      </c>
    </row>
    <row r="706" spans="1:16" x14ac:dyDescent="0.3">
      <c r="A706" t="s">
        <v>1933</v>
      </c>
      <c r="B706" s="1">
        <v>2.0406249999999997E-2</v>
      </c>
      <c r="C706" s="1">
        <v>2.0406249999999997E-2</v>
      </c>
      <c r="D706" t="s">
        <v>16</v>
      </c>
      <c r="E706" t="s">
        <v>1934</v>
      </c>
      <c r="F706" t="s">
        <v>143</v>
      </c>
      <c r="G706" t="s">
        <v>19</v>
      </c>
      <c r="H706" t="s">
        <v>46</v>
      </c>
      <c r="I706" t="s">
        <v>21</v>
      </c>
      <c r="J706">
        <v>12</v>
      </c>
      <c r="K706">
        <v>16</v>
      </c>
      <c r="L706">
        <v>0</v>
      </c>
      <c r="M706" t="s">
        <v>312</v>
      </c>
      <c r="N706" t="s">
        <v>31</v>
      </c>
      <c r="O706">
        <v>3.2</v>
      </c>
      <c r="P706" t="s">
        <v>4658</v>
      </c>
    </row>
    <row r="707" spans="1:16" x14ac:dyDescent="0.3">
      <c r="A707" t="s">
        <v>1935</v>
      </c>
      <c r="B707" s="1">
        <v>2.0406249999999997E-2</v>
      </c>
      <c r="C707" s="1">
        <v>2.0406249999999997E-2</v>
      </c>
      <c r="D707" t="s">
        <v>16</v>
      </c>
      <c r="E707" t="s">
        <v>1936</v>
      </c>
      <c r="F707" t="s">
        <v>52</v>
      </c>
      <c r="G707" t="s">
        <v>28</v>
      </c>
      <c r="H707" t="s">
        <v>20</v>
      </c>
      <c r="I707" t="s">
        <v>40</v>
      </c>
      <c r="J707">
        <v>2</v>
      </c>
      <c r="K707">
        <v>3</v>
      </c>
      <c r="L707">
        <v>0</v>
      </c>
      <c r="M707" t="s">
        <v>1519</v>
      </c>
      <c r="N707" t="s">
        <v>31</v>
      </c>
      <c r="O707">
        <v>1.9</v>
      </c>
      <c r="P707" t="s">
        <v>24</v>
      </c>
    </row>
    <row r="708" spans="1:16" x14ac:dyDescent="0.3">
      <c r="A708" t="s">
        <v>1937</v>
      </c>
      <c r="B708" s="1">
        <v>2.0406249999999997E-2</v>
      </c>
      <c r="C708">
        <v>0</v>
      </c>
      <c r="D708" t="s">
        <v>73</v>
      </c>
      <c r="E708" t="s">
        <v>1938</v>
      </c>
      <c r="F708" t="s">
        <v>27</v>
      </c>
      <c r="G708" t="s">
        <v>63</v>
      </c>
      <c r="H708" t="s">
        <v>20</v>
      </c>
      <c r="I708" t="s">
        <v>29</v>
      </c>
      <c r="J708">
        <v>11</v>
      </c>
      <c r="K708">
        <v>0</v>
      </c>
      <c r="L708">
        <v>1</v>
      </c>
      <c r="M708" t="s">
        <v>715</v>
      </c>
      <c r="N708" t="s">
        <v>42</v>
      </c>
      <c r="O708">
        <v>0</v>
      </c>
      <c r="P708" t="s">
        <v>49</v>
      </c>
    </row>
    <row r="709" spans="1:16" x14ac:dyDescent="0.3">
      <c r="A709" t="s">
        <v>1939</v>
      </c>
      <c r="B709" s="1">
        <v>2.0406249999999997E-2</v>
      </c>
      <c r="C709" s="1">
        <v>2.0406249999999997E-2</v>
      </c>
      <c r="D709" t="s">
        <v>16</v>
      </c>
      <c r="E709" t="s">
        <v>1940</v>
      </c>
      <c r="F709" t="s">
        <v>27</v>
      </c>
      <c r="G709" t="s">
        <v>19</v>
      </c>
      <c r="H709" t="s">
        <v>20</v>
      </c>
      <c r="I709" t="s">
        <v>59</v>
      </c>
      <c r="J709">
        <v>10</v>
      </c>
      <c r="K709">
        <v>5</v>
      </c>
      <c r="L709">
        <v>0</v>
      </c>
      <c r="M709" t="s">
        <v>1941</v>
      </c>
      <c r="N709" t="s">
        <v>31</v>
      </c>
      <c r="O709">
        <v>2.5</v>
      </c>
      <c r="P709" t="s">
        <v>49</v>
      </c>
    </row>
    <row r="710" spans="1:16" x14ac:dyDescent="0.3">
      <c r="A710" t="s">
        <v>1942</v>
      </c>
      <c r="B710" s="1">
        <v>2.0406249999999997E-2</v>
      </c>
      <c r="C710" s="1">
        <v>2.0406249999999997E-2</v>
      </c>
      <c r="D710" t="s">
        <v>16</v>
      </c>
      <c r="E710" t="s">
        <v>1943</v>
      </c>
      <c r="F710" t="s">
        <v>121</v>
      </c>
      <c r="G710" t="s">
        <v>28</v>
      </c>
      <c r="H710" t="s">
        <v>46</v>
      </c>
      <c r="I710" t="s">
        <v>29</v>
      </c>
      <c r="J710">
        <v>3</v>
      </c>
      <c r="K710">
        <v>42</v>
      </c>
      <c r="L710">
        <v>0</v>
      </c>
      <c r="M710" t="s">
        <v>1944</v>
      </c>
      <c r="N710" t="s">
        <v>37</v>
      </c>
      <c r="O710">
        <v>2.9</v>
      </c>
      <c r="P710" t="s">
        <v>4658</v>
      </c>
    </row>
    <row r="711" spans="1:16" x14ac:dyDescent="0.3">
      <c r="A711" t="s">
        <v>1945</v>
      </c>
      <c r="B711" s="1">
        <v>2.0406249999999997E-2</v>
      </c>
      <c r="C711" s="1">
        <v>2.0406249999999997E-2</v>
      </c>
      <c r="D711" t="s">
        <v>16</v>
      </c>
      <c r="E711" t="s">
        <v>1946</v>
      </c>
      <c r="F711" t="s">
        <v>83</v>
      </c>
      <c r="G711" t="s">
        <v>63</v>
      </c>
      <c r="H711" t="s">
        <v>46</v>
      </c>
      <c r="I711" t="s">
        <v>40</v>
      </c>
      <c r="J711">
        <v>10</v>
      </c>
      <c r="K711">
        <v>1</v>
      </c>
      <c r="L711">
        <v>0</v>
      </c>
      <c r="M711" t="s">
        <v>1881</v>
      </c>
      <c r="N711" t="s">
        <v>42</v>
      </c>
      <c r="O711">
        <v>4.2</v>
      </c>
      <c r="P711" t="s">
        <v>32</v>
      </c>
    </row>
    <row r="712" spans="1:16" x14ac:dyDescent="0.3">
      <c r="A712" t="s">
        <v>1947</v>
      </c>
      <c r="B712" s="1">
        <v>2.0406249999999997E-2</v>
      </c>
      <c r="C712" s="1">
        <v>2.0406249999999997E-2</v>
      </c>
      <c r="D712" t="s">
        <v>16</v>
      </c>
      <c r="E712" t="s">
        <v>1948</v>
      </c>
      <c r="F712" t="s">
        <v>58</v>
      </c>
      <c r="G712" t="s">
        <v>53</v>
      </c>
      <c r="H712" t="s">
        <v>35</v>
      </c>
      <c r="I712" t="s">
        <v>21</v>
      </c>
      <c r="J712">
        <v>5</v>
      </c>
      <c r="K712">
        <v>41</v>
      </c>
      <c r="L712">
        <v>0</v>
      </c>
      <c r="M712" t="s">
        <v>1949</v>
      </c>
      <c r="N712" t="s">
        <v>48</v>
      </c>
      <c r="O712">
        <v>4.0999999999999996</v>
      </c>
      <c r="P712" t="s">
        <v>24</v>
      </c>
    </row>
    <row r="713" spans="1:16" x14ac:dyDescent="0.3">
      <c r="A713" t="s">
        <v>1950</v>
      </c>
      <c r="B713" s="1">
        <v>2.0406249999999997E-2</v>
      </c>
      <c r="C713" s="1">
        <v>2.0406249999999997E-2</v>
      </c>
      <c r="D713" t="s">
        <v>16</v>
      </c>
      <c r="E713" t="s">
        <v>1951</v>
      </c>
      <c r="F713" t="s">
        <v>83</v>
      </c>
      <c r="G713" t="s">
        <v>53</v>
      </c>
      <c r="H713" t="s">
        <v>67</v>
      </c>
      <c r="I713" t="s">
        <v>59</v>
      </c>
      <c r="J713">
        <v>5</v>
      </c>
      <c r="K713">
        <v>43</v>
      </c>
      <c r="L713">
        <v>0</v>
      </c>
      <c r="M713" t="s">
        <v>451</v>
      </c>
      <c r="N713" t="s">
        <v>42</v>
      </c>
      <c r="O713">
        <v>1.5</v>
      </c>
      <c r="P713" t="s">
        <v>24</v>
      </c>
    </row>
    <row r="714" spans="1:16" x14ac:dyDescent="0.3">
      <c r="A714" t="s">
        <v>1952</v>
      </c>
      <c r="B714" s="1">
        <v>2.0406249999999997E-2</v>
      </c>
      <c r="C714" s="1">
        <v>2.0406249999999997E-2</v>
      </c>
      <c r="D714" t="s">
        <v>16</v>
      </c>
      <c r="E714" t="s">
        <v>1953</v>
      </c>
      <c r="F714" t="s">
        <v>27</v>
      </c>
      <c r="G714" t="s">
        <v>63</v>
      </c>
      <c r="H714" t="s">
        <v>20</v>
      </c>
      <c r="I714" t="s">
        <v>40</v>
      </c>
      <c r="J714">
        <v>12</v>
      </c>
      <c r="K714">
        <v>15</v>
      </c>
      <c r="L714">
        <v>0</v>
      </c>
      <c r="M714" t="s">
        <v>1954</v>
      </c>
      <c r="N714" t="s">
        <v>23</v>
      </c>
      <c r="O714">
        <v>2</v>
      </c>
      <c r="P714" t="s">
        <v>32</v>
      </c>
    </row>
    <row r="715" spans="1:16" x14ac:dyDescent="0.3">
      <c r="A715" t="s">
        <v>1955</v>
      </c>
      <c r="B715" s="1">
        <v>2.0406249999999997E-2</v>
      </c>
      <c r="C715" s="1">
        <v>2.0406249999999997E-2</v>
      </c>
      <c r="D715" t="s">
        <v>16</v>
      </c>
      <c r="E715" t="s">
        <v>1956</v>
      </c>
      <c r="F715" t="s">
        <v>121</v>
      </c>
      <c r="G715" t="s">
        <v>19</v>
      </c>
      <c r="H715" t="s">
        <v>20</v>
      </c>
      <c r="I715" t="s">
        <v>40</v>
      </c>
      <c r="J715">
        <v>1</v>
      </c>
      <c r="K715">
        <v>33</v>
      </c>
      <c r="L715">
        <v>0</v>
      </c>
      <c r="M715" t="s">
        <v>237</v>
      </c>
      <c r="N715" t="s">
        <v>23</v>
      </c>
      <c r="O715">
        <v>4.4000000000000004</v>
      </c>
      <c r="P715" t="s">
        <v>4658</v>
      </c>
    </row>
    <row r="716" spans="1:16" x14ac:dyDescent="0.3">
      <c r="A716" t="s">
        <v>1957</v>
      </c>
      <c r="B716" s="1">
        <v>2.0406249999999997E-2</v>
      </c>
      <c r="C716" s="1">
        <v>2.0406249999999997E-2</v>
      </c>
      <c r="D716" t="s">
        <v>16</v>
      </c>
      <c r="E716" t="s">
        <v>1958</v>
      </c>
      <c r="F716" t="s">
        <v>121</v>
      </c>
      <c r="G716" t="s">
        <v>45</v>
      </c>
      <c r="H716" t="s">
        <v>67</v>
      </c>
      <c r="I716" t="s">
        <v>29</v>
      </c>
      <c r="J716">
        <v>4</v>
      </c>
      <c r="K716">
        <v>35</v>
      </c>
      <c r="L716">
        <v>0</v>
      </c>
      <c r="M716" t="s">
        <v>1959</v>
      </c>
      <c r="N716" t="s">
        <v>31</v>
      </c>
      <c r="O716">
        <v>1.7</v>
      </c>
      <c r="P716" t="s">
        <v>32</v>
      </c>
    </row>
    <row r="717" spans="1:16" x14ac:dyDescent="0.3">
      <c r="A717" t="s">
        <v>1960</v>
      </c>
      <c r="B717" s="1">
        <v>2.0406249999999997E-2</v>
      </c>
      <c r="C717" s="1">
        <v>2.0406249999999997E-2</v>
      </c>
      <c r="D717" t="s">
        <v>16</v>
      </c>
      <c r="E717" t="s">
        <v>1961</v>
      </c>
      <c r="F717" t="s">
        <v>75</v>
      </c>
      <c r="G717" t="s">
        <v>28</v>
      </c>
      <c r="H717" t="s">
        <v>67</v>
      </c>
      <c r="I717" t="s">
        <v>40</v>
      </c>
      <c r="J717">
        <v>3</v>
      </c>
      <c r="K717">
        <v>1</v>
      </c>
      <c r="L717">
        <v>0</v>
      </c>
      <c r="M717" t="s">
        <v>1962</v>
      </c>
      <c r="N717" t="s">
        <v>23</v>
      </c>
      <c r="O717">
        <v>3.2</v>
      </c>
      <c r="P717" t="s">
        <v>4658</v>
      </c>
    </row>
    <row r="718" spans="1:16" x14ac:dyDescent="0.3">
      <c r="A718" t="s">
        <v>1963</v>
      </c>
      <c r="B718" s="1">
        <v>2.0406249999999997E-2</v>
      </c>
      <c r="C718" s="1">
        <v>2.0406249999999997E-2</v>
      </c>
      <c r="D718" t="s">
        <v>16</v>
      </c>
      <c r="E718" t="s">
        <v>1964</v>
      </c>
      <c r="F718" t="s">
        <v>83</v>
      </c>
      <c r="G718" t="s">
        <v>19</v>
      </c>
      <c r="H718" t="s">
        <v>67</v>
      </c>
      <c r="I718" t="s">
        <v>21</v>
      </c>
      <c r="J718">
        <v>6</v>
      </c>
      <c r="K718">
        <v>2</v>
      </c>
      <c r="L718">
        <v>0</v>
      </c>
      <c r="M718" t="s">
        <v>406</v>
      </c>
      <c r="N718" t="s">
        <v>23</v>
      </c>
      <c r="O718">
        <v>4.9000000000000004</v>
      </c>
      <c r="P718" t="s">
        <v>4658</v>
      </c>
    </row>
    <row r="719" spans="1:16" x14ac:dyDescent="0.3">
      <c r="A719" t="s">
        <v>1965</v>
      </c>
      <c r="B719" s="1">
        <v>2.0406249999999997E-2</v>
      </c>
      <c r="C719" s="1">
        <v>2.0406249999999997E-2</v>
      </c>
      <c r="D719" t="s">
        <v>16</v>
      </c>
      <c r="E719" t="s">
        <v>1966</v>
      </c>
      <c r="F719" t="s">
        <v>83</v>
      </c>
      <c r="G719" t="s">
        <v>28</v>
      </c>
      <c r="H719" t="s">
        <v>20</v>
      </c>
      <c r="I719" t="s">
        <v>21</v>
      </c>
      <c r="J719">
        <v>11</v>
      </c>
      <c r="K719">
        <v>29</v>
      </c>
      <c r="L719">
        <v>0</v>
      </c>
      <c r="M719" t="s">
        <v>1967</v>
      </c>
      <c r="N719" t="s">
        <v>48</v>
      </c>
      <c r="O719">
        <v>4.4000000000000004</v>
      </c>
      <c r="P719" t="s">
        <v>32</v>
      </c>
    </row>
    <row r="720" spans="1:16" x14ac:dyDescent="0.3">
      <c r="A720" t="s">
        <v>1968</v>
      </c>
      <c r="B720" s="1">
        <v>2.0406249999999997E-2</v>
      </c>
      <c r="C720" s="1">
        <v>2.0406249999999997E-2</v>
      </c>
      <c r="D720" t="s">
        <v>16</v>
      </c>
      <c r="E720" t="s">
        <v>1969</v>
      </c>
      <c r="F720" t="s">
        <v>27</v>
      </c>
      <c r="G720" t="s">
        <v>31</v>
      </c>
      <c r="H720" t="s">
        <v>20</v>
      </c>
      <c r="I720" t="s">
        <v>21</v>
      </c>
      <c r="J720">
        <v>12</v>
      </c>
      <c r="K720">
        <v>24</v>
      </c>
      <c r="L720">
        <v>0</v>
      </c>
      <c r="M720" t="s">
        <v>1970</v>
      </c>
      <c r="N720" t="s">
        <v>42</v>
      </c>
      <c r="O720">
        <v>4.0999999999999996</v>
      </c>
      <c r="P720" t="s">
        <v>49</v>
      </c>
    </row>
    <row r="721" spans="1:16" x14ac:dyDescent="0.3">
      <c r="A721" t="s">
        <v>1971</v>
      </c>
      <c r="B721" s="1">
        <v>2.0406249999999997E-2</v>
      </c>
      <c r="C721" s="1">
        <v>2.0406249999999997E-2</v>
      </c>
      <c r="D721" t="s">
        <v>16</v>
      </c>
      <c r="E721" t="s">
        <v>1972</v>
      </c>
      <c r="F721" t="s">
        <v>58</v>
      </c>
      <c r="G721" t="s">
        <v>63</v>
      </c>
      <c r="H721" t="s">
        <v>35</v>
      </c>
      <c r="I721" t="s">
        <v>59</v>
      </c>
      <c r="J721">
        <v>12</v>
      </c>
      <c r="K721">
        <v>5</v>
      </c>
      <c r="L721">
        <v>0</v>
      </c>
      <c r="M721" t="s">
        <v>1034</v>
      </c>
      <c r="N721" t="s">
        <v>37</v>
      </c>
      <c r="O721">
        <v>3.5</v>
      </c>
      <c r="P721" t="s">
        <v>49</v>
      </c>
    </row>
    <row r="722" spans="1:16" x14ac:dyDescent="0.3">
      <c r="A722" t="s">
        <v>1973</v>
      </c>
      <c r="B722" s="1">
        <v>2.0406249999999997E-2</v>
      </c>
      <c r="C722" s="1">
        <v>2.0406249999999997E-2</v>
      </c>
      <c r="D722" t="s">
        <v>16</v>
      </c>
      <c r="E722" t="s">
        <v>1974</v>
      </c>
      <c r="F722" t="s">
        <v>75</v>
      </c>
      <c r="G722" t="s">
        <v>19</v>
      </c>
      <c r="H722" t="s">
        <v>35</v>
      </c>
      <c r="I722" t="s">
        <v>21</v>
      </c>
      <c r="J722">
        <v>8</v>
      </c>
      <c r="K722">
        <v>13</v>
      </c>
      <c r="L722">
        <v>0</v>
      </c>
      <c r="M722" t="s">
        <v>910</v>
      </c>
      <c r="N722" t="s">
        <v>31</v>
      </c>
      <c r="O722">
        <v>3.8</v>
      </c>
      <c r="P722" t="s">
        <v>49</v>
      </c>
    </row>
    <row r="723" spans="1:16" x14ac:dyDescent="0.3">
      <c r="A723" t="s">
        <v>1975</v>
      </c>
      <c r="B723" s="1">
        <v>2.0406249999999997E-2</v>
      </c>
      <c r="C723" s="1">
        <v>2.0406249999999997E-2</v>
      </c>
      <c r="D723" t="s">
        <v>16</v>
      </c>
      <c r="E723" t="s">
        <v>1976</v>
      </c>
      <c r="F723" t="s">
        <v>75</v>
      </c>
      <c r="G723" t="s">
        <v>63</v>
      </c>
      <c r="H723" t="s">
        <v>35</v>
      </c>
      <c r="I723" t="s">
        <v>29</v>
      </c>
      <c r="J723">
        <v>8</v>
      </c>
      <c r="K723">
        <v>22</v>
      </c>
      <c r="L723">
        <v>0</v>
      </c>
      <c r="M723" t="s">
        <v>1977</v>
      </c>
      <c r="N723" t="s">
        <v>42</v>
      </c>
      <c r="O723">
        <v>3.9</v>
      </c>
      <c r="P723" t="s">
        <v>4658</v>
      </c>
    </row>
    <row r="724" spans="1:16" x14ac:dyDescent="0.3">
      <c r="A724" t="s">
        <v>1978</v>
      </c>
      <c r="B724" s="1">
        <v>2.0406249999999997E-2</v>
      </c>
      <c r="C724">
        <v>0</v>
      </c>
      <c r="D724" t="s">
        <v>146</v>
      </c>
      <c r="E724" t="s">
        <v>1979</v>
      </c>
      <c r="F724" t="s">
        <v>75</v>
      </c>
      <c r="G724" t="s">
        <v>28</v>
      </c>
      <c r="H724" t="s">
        <v>46</v>
      </c>
      <c r="I724" t="s">
        <v>21</v>
      </c>
      <c r="J724">
        <v>5</v>
      </c>
      <c r="K724">
        <v>0</v>
      </c>
      <c r="L724">
        <v>1</v>
      </c>
      <c r="M724" t="s">
        <v>675</v>
      </c>
      <c r="N724" t="s">
        <v>42</v>
      </c>
      <c r="O724">
        <v>0</v>
      </c>
      <c r="P724" t="s">
        <v>4658</v>
      </c>
    </row>
    <row r="725" spans="1:16" x14ac:dyDescent="0.3">
      <c r="A725" t="s">
        <v>1980</v>
      </c>
      <c r="B725" s="1">
        <v>2.0406249999999997E-2</v>
      </c>
      <c r="C725" s="1">
        <v>2.0406249999999997E-2</v>
      </c>
      <c r="D725" t="s">
        <v>16</v>
      </c>
      <c r="E725" t="s">
        <v>1981</v>
      </c>
      <c r="F725" t="s">
        <v>58</v>
      </c>
      <c r="G725" t="s">
        <v>63</v>
      </c>
      <c r="H725" t="s">
        <v>46</v>
      </c>
      <c r="I725" t="s">
        <v>40</v>
      </c>
      <c r="J725">
        <v>10</v>
      </c>
      <c r="K725">
        <v>48</v>
      </c>
      <c r="L725">
        <v>0</v>
      </c>
      <c r="M725" t="s">
        <v>1982</v>
      </c>
      <c r="N725" t="s">
        <v>48</v>
      </c>
      <c r="O725">
        <v>3.6</v>
      </c>
      <c r="P725" t="s">
        <v>32</v>
      </c>
    </row>
    <row r="726" spans="1:16" x14ac:dyDescent="0.3">
      <c r="A726" t="s">
        <v>1983</v>
      </c>
      <c r="B726" s="1">
        <v>2.0406249999999997E-2</v>
      </c>
      <c r="C726" s="1">
        <v>2.0406249999999997E-2</v>
      </c>
      <c r="D726" t="s">
        <v>16</v>
      </c>
      <c r="E726" t="s">
        <v>1984</v>
      </c>
      <c r="F726" t="s">
        <v>143</v>
      </c>
      <c r="G726" t="s">
        <v>19</v>
      </c>
      <c r="H726" t="s">
        <v>67</v>
      </c>
      <c r="I726" t="s">
        <v>29</v>
      </c>
      <c r="J726">
        <v>12</v>
      </c>
      <c r="K726">
        <v>18</v>
      </c>
      <c r="L726">
        <v>0</v>
      </c>
      <c r="M726" t="s">
        <v>1312</v>
      </c>
      <c r="N726" t="s">
        <v>23</v>
      </c>
      <c r="O726">
        <v>4.4000000000000004</v>
      </c>
      <c r="P726" t="s">
        <v>77</v>
      </c>
    </row>
    <row r="727" spans="1:16" x14ac:dyDescent="0.3">
      <c r="A727" t="s">
        <v>1985</v>
      </c>
      <c r="B727" s="1">
        <v>2.0406249999999997E-2</v>
      </c>
      <c r="C727" s="1">
        <v>2.0406249999999997E-2</v>
      </c>
      <c r="D727" t="s">
        <v>16</v>
      </c>
      <c r="E727" t="s">
        <v>1389</v>
      </c>
      <c r="F727" t="s">
        <v>121</v>
      </c>
      <c r="G727" t="s">
        <v>31</v>
      </c>
      <c r="H727" t="s">
        <v>20</v>
      </c>
      <c r="I727" t="s">
        <v>29</v>
      </c>
      <c r="J727">
        <v>8</v>
      </c>
      <c r="K727">
        <v>6</v>
      </c>
      <c r="L727">
        <v>0</v>
      </c>
      <c r="M727" t="s">
        <v>1855</v>
      </c>
      <c r="N727" t="s">
        <v>23</v>
      </c>
      <c r="O727">
        <v>2.9</v>
      </c>
      <c r="P727" t="s">
        <v>4658</v>
      </c>
    </row>
    <row r="728" spans="1:16" x14ac:dyDescent="0.3">
      <c r="A728" t="s">
        <v>1986</v>
      </c>
      <c r="B728" s="1">
        <v>2.0406249999999997E-2</v>
      </c>
      <c r="C728" s="1">
        <v>2.0406249999999997E-2</v>
      </c>
      <c r="D728" t="s">
        <v>16</v>
      </c>
      <c r="E728" t="s">
        <v>1987</v>
      </c>
      <c r="F728" t="s">
        <v>52</v>
      </c>
      <c r="G728" t="s">
        <v>28</v>
      </c>
      <c r="H728" t="s">
        <v>67</v>
      </c>
      <c r="I728" t="s">
        <v>29</v>
      </c>
      <c r="J728">
        <v>4</v>
      </c>
      <c r="K728">
        <v>18</v>
      </c>
      <c r="L728">
        <v>0</v>
      </c>
      <c r="M728" t="s">
        <v>184</v>
      </c>
      <c r="N728" t="s">
        <v>48</v>
      </c>
      <c r="O728">
        <v>2</v>
      </c>
      <c r="P728" t="s">
        <v>49</v>
      </c>
    </row>
    <row r="729" spans="1:16" x14ac:dyDescent="0.3">
      <c r="A729" t="s">
        <v>1988</v>
      </c>
      <c r="B729" s="1">
        <v>2.0406249999999997E-2</v>
      </c>
      <c r="C729" s="1">
        <v>2.0406249999999997E-2</v>
      </c>
      <c r="D729" t="s">
        <v>16</v>
      </c>
      <c r="E729" t="s">
        <v>1989</v>
      </c>
      <c r="F729" t="s">
        <v>58</v>
      </c>
      <c r="G729" t="s">
        <v>19</v>
      </c>
      <c r="H729" t="s">
        <v>35</v>
      </c>
      <c r="I729" t="s">
        <v>40</v>
      </c>
      <c r="J729">
        <v>7</v>
      </c>
      <c r="K729">
        <v>6</v>
      </c>
      <c r="L729">
        <v>0</v>
      </c>
      <c r="M729" t="s">
        <v>1990</v>
      </c>
      <c r="N729" t="s">
        <v>37</v>
      </c>
      <c r="O729">
        <v>1.5</v>
      </c>
      <c r="P729" t="s">
        <v>32</v>
      </c>
    </row>
    <row r="730" spans="1:16" x14ac:dyDescent="0.3">
      <c r="A730" t="s">
        <v>1991</v>
      </c>
      <c r="B730" s="1">
        <v>2.0406249999999997E-2</v>
      </c>
      <c r="C730" s="1">
        <v>2.0406249999999997E-2</v>
      </c>
      <c r="D730" t="s">
        <v>16</v>
      </c>
      <c r="E730" t="s">
        <v>1394</v>
      </c>
      <c r="F730" t="s">
        <v>27</v>
      </c>
      <c r="G730" t="s">
        <v>31</v>
      </c>
      <c r="H730" t="s">
        <v>20</v>
      </c>
      <c r="I730" t="s">
        <v>59</v>
      </c>
      <c r="J730">
        <v>7</v>
      </c>
      <c r="K730">
        <v>37</v>
      </c>
      <c r="L730">
        <v>0</v>
      </c>
      <c r="M730" t="s">
        <v>229</v>
      </c>
      <c r="N730" t="s">
        <v>42</v>
      </c>
      <c r="O730">
        <v>3</v>
      </c>
      <c r="P730" t="s">
        <v>24</v>
      </c>
    </row>
    <row r="731" spans="1:16" x14ac:dyDescent="0.3">
      <c r="A731" t="s">
        <v>1992</v>
      </c>
      <c r="B731" s="1">
        <v>2.0406249999999997E-2</v>
      </c>
      <c r="C731" s="1">
        <v>2.0406249999999997E-2</v>
      </c>
      <c r="D731" t="s">
        <v>16</v>
      </c>
      <c r="E731" t="s">
        <v>593</v>
      </c>
      <c r="F731" t="s">
        <v>121</v>
      </c>
      <c r="G731" t="s">
        <v>63</v>
      </c>
      <c r="H731" t="s">
        <v>46</v>
      </c>
      <c r="I731" t="s">
        <v>59</v>
      </c>
      <c r="J731">
        <v>9</v>
      </c>
      <c r="K731">
        <v>6</v>
      </c>
      <c r="L731">
        <v>0</v>
      </c>
      <c r="M731" t="s">
        <v>1681</v>
      </c>
      <c r="N731" t="s">
        <v>23</v>
      </c>
      <c r="O731">
        <v>1.3</v>
      </c>
      <c r="P731" t="s">
        <v>49</v>
      </c>
    </row>
    <row r="732" spans="1:16" x14ac:dyDescent="0.3">
      <c r="A732" t="s">
        <v>1993</v>
      </c>
      <c r="B732" s="1">
        <v>2.0406249999999997E-2</v>
      </c>
      <c r="C732" s="1">
        <v>2.0406249999999997E-2</v>
      </c>
      <c r="D732" t="s">
        <v>16</v>
      </c>
      <c r="E732" t="s">
        <v>1994</v>
      </c>
      <c r="F732" t="s">
        <v>18</v>
      </c>
      <c r="G732" t="s">
        <v>19</v>
      </c>
      <c r="H732" t="s">
        <v>67</v>
      </c>
      <c r="I732" t="s">
        <v>29</v>
      </c>
      <c r="J732">
        <v>8</v>
      </c>
      <c r="K732">
        <v>24</v>
      </c>
      <c r="L732">
        <v>0</v>
      </c>
      <c r="M732" t="s">
        <v>1415</v>
      </c>
      <c r="N732" t="s">
        <v>42</v>
      </c>
      <c r="O732">
        <v>3.2</v>
      </c>
      <c r="P732" t="s">
        <v>24</v>
      </c>
    </row>
    <row r="733" spans="1:16" x14ac:dyDescent="0.3">
      <c r="A733" t="s">
        <v>1995</v>
      </c>
      <c r="B733" s="1">
        <v>2.0406249999999997E-2</v>
      </c>
      <c r="C733" s="1">
        <v>2.0406249999999997E-2</v>
      </c>
      <c r="D733" t="s">
        <v>16</v>
      </c>
      <c r="E733" t="s">
        <v>1996</v>
      </c>
      <c r="F733" t="s">
        <v>143</v>
      </c>
      <c r="G733" t="s">
        <v>28</v>
      </c>
      <c r="H733" t="s">
        <v>46</v>
      </c>
      <c r="I733" t="s">
        <v>59</v>
      </c>
      <c r="J733">
        <v>9</v>
      </c>
      <c r="K733">
        <v>45</v>
      </c>
      <c r="L733">
        <v>0</v>
      </c>
      <c r="M733" t="s">
        <v>1997</v>
      </c>
      <c r="N733" t="s">
        <v>37</v>
      </c>
      <c r="O733">
        <v>3.8</v>
      </c>
      <c r="P733" t="s">
        <v>24</v>
      </c>
    </row>
    <row r="734" spans="1:16" x14ac:dyDescent="0.3">
      <c r="A734" t="s">
        <v>1998</v>
      </c>
      <c r="B734" s="1">
        <v>2.0406249999999997E-2</v>
      </c>
      <c r="C734">
        <v>0</v>
      </c>
      <c r="D734" t="s">
        <v>73</v>
      </c>
      <c r="E734" t="s">
        <v>1999</v>
      </c>
      <c r="F734" t="s">
        <v>58</v>
      </c>
      <c r="G734" t="s">
        <v>45</v>
      </c>
      <c r="H734" t="s">
        <v>46</v>
      </c>
      <c r="I734" t="s">
        <v>29</v>
      </c>
      <c r="J734">
        <v>12</v>
      </c>
      <c r="K734">
        <v>0</v>
      </c>
      <c r="L734">
        <v>2</v>
      </c>
      <c r="M734" t="s">
        <v>2000</v>
      </c>
      <c r="N734" t="s">
        <v>48</v>
      </c>
      <c r="O734">
        <v>0</v>
      </c>
      <c r="P734" t="s">
        <v>77</v>
      </c>
    </row>
    <row r="735" spans="1:16" x14ac:dyDescent="0.3">
      <c r="A735" t="s">
        <v>2001</v>
      </c>
      <c r="B735" s="1">
        <v>2.0406249999999997E-2</v>
      </c>
      <c r="C735" s="1">
        <v>2.0406249999999997E-2</v>
      </c>
      <c r="D735" t="s">
        <v>16</v>
      </c>
      <c r="E735" t="s">
        <v>2002</v>
      </c>
      <c r="F735" t="s">
        <v>143</v>
      </c>
      <c r="G735" t="s">
        <v>19</v>
      </c>
      <c r="H735" t="s">
        <v>67</v>
      </c>
      <c r="I735" t="s">
        <v>29</v>
      </c>
      <c r="J735">
        <v>7</v>
      </c>
      <c r="K735">
        <v>32</v>
      </c>
      <c r="L735">
        <v>0</v>
      </c>
      <c r="M735" t="s">
        <v>2003</v>
      </c>
      <c r="N735" t="s">
        <v>42</v>
      </c>
      <c r="O735">
        <v>3.7</v>
      </c>
      <c r="P735" t="s">
        <v>32</v>
      </c>
    </row>
    <row r="736" spans="1:16" x14ac:dyDescent="0.3">
      <c r="A736" t="s">
        <v>2004</v>
      </c>
      <c r="B736" s="1">
        <v>2.0406249999999997E-2</v>
      </c>
      <c r="C736" s="1">
        <v>2.0406249999999997E-2</v>
      </c>
      <c r="D736" t="s">
        <v>16</v>
      </c>
      <c r="E736" t="s">
        <v>2005</v>
      </c>
      <c r="F736" t="s">
        <v>121</v>
      </c>
      <c r="G736" t="s">
        <v>53</v>
      </c>
      <c r="H736" t="s">
        <v>20</v>
      </c>
      <c r="I736" t="s">
        <v>54</v>
      </c>
      <c r="J736">
        <v>3</v>
      </c>
      <c r="K736">
        <v>39</v>
      </c>
      <c r="L736">
        <v>0</v>
      </c>
      <c r="M736" t="s">
        <v>2006</v>
      </c>
      <c r="N736" t="s">
        <v>37</v>
      </c>
      <c r="O736">
        <v>4.4000000000000004</v>
      </c>
      <c r="P736" t="s">
        <v>77</v>
      </c>
    </row>
    <row r="737" spans="1:16" x14ac:dyDescent="0.3">
      <c r="A737" t="s">
        <v>2007</v>
      </c>
      <c r="B737" s="1">
        <v>2.0406249999999997E-2</v>
      </c>
      <c r="C737" s="1">
        <v>2.0406249999999997E-2</v>
      </c>
      <c r="D737" t="s">
        <v>16</v>
      </c>
      <c r="E737" t="s">
        <v>2008</v>
      </c>
      <c r="F737" t="s">
        <v>121</v>
      </c>
      <c r="G737" t="s">
        <v>53</v>
      </c>
      <c r="H737" t="s">
        <v>46</v>
      </c>
      <c r="I737" t="s">
        <v>29</v>
      </c>
      <c r="J737">
        <v>1</v>
      </c>
      <c r="K737">
        <v>3</v>
      </c>
      <c r="L737">
        <v>0</v>
      </c>
      <c r="M737" t="s">
        <v>338</v>
      </c>
      <c r="N737" t="s">
        <v>31</v>
      </c>
      <c r="O737">
        <v>2</v>
      </c>
      <c r="P737" t="s">
        <v>24</v>
      </c>
    </row>
    <row r="738" spans="1:16" x14ac:dyDescent="0.3">
      <c r="A738" t="s">
        <v>2009</v>
      </c>
      <c r="B738" s="1">
        <v>2.0406249999999997E-2</v>
      </c>
      <c r="C738" s="1">
        <v>2.0406249999999997E-2</v>
      </c>
      <c r="D738" t="s">
        <v>16</v>
      </c>
      <c r="E738" t="s">
        <v>1377</v>
      </c>
      <c r="F738" t="s">
        <v>18</v>
      </c>
      <c r="G738" t="s">
        <v>45</v>
      </c>
      <c r="H738" t="s">
        <v>35</v>
      </c>
      <c r="I738" t="s">
        <v>40</v>
      </c>
      <c r="J738">
        <v>8</v>
      </c>
      <c r="K738">
        <v>17</v>
      </c>
      <c r="L738">
        <v>0</v>
      </c>
      <c r="M738" t="s">
        <v>96</v>
      </c>
      <c r="N738" t="s">
        <v>42</v>
      </c>
      <c r="O738">
        <v>3.6</v>
      </c>
      <c r="P738" t="s">
        <v>24</v>
      </c>
    </row>
    <row r="739" spans="1:16" x14ac:dyDescent="0.3">
      <c r="A739" t="s">
        <v>2010</v>
      </c>
      <c r="B739" s="1">
        <v>2.0406249999999997E-2</v>
      </c>
      <c r="C739" s="1">
        <v>2.0406249999999997E-2</v>
      </c>
      <c r="D739" t="s">
        <v>16</v>
      </c>
      <c r="E739" t="s">
        <v>2011</v>
      </c>
      <c r="F739" t="s">
        <v>18</v>
      </c>
      <c r="G739" t="s">
        <v>45</v>
      </c>
      <c r="H739" t="s">
        <v>20</v>
      </c>
      <c r="I739" t="s">
        <v>29</v>
      </c>
      <c r="J739">
        <v>8</v>
      </c>
      <c r="K739">
        <v>7</v>
      </c>
      <c r="L739">
        <v>0</v>
      </c>
      <c r="M739" t="s">
        <v>1452</v>
      </c>
      <c r="N739" t="s">
        <v>31</v>
      </c>
      <c r="O739">
        <v>1.8</v>
      </c>
      <c r="P739" t="s">
        <v>32</v>
      </c>
    </row>
    <row r="740" spans="1:16" x14ac:dyDescent="0.3">
      <c r="A740" t="s">
        <v>2012</v>
      </c>
      <c r="B740" s="1">
        <v>2.0406249999999997E-2</v>
      </c>
      <c r="C740" s="1">
        <v>2.0406249999999997E-2</v>
      </c>
      <c r="D740" t="s">
        <v>16</v>
      </c>
      <c r="E740" t="s">
        <v>2013</v>
      </c>
      <c r="F740" t="s">
        <v>121</v>
      </c>
      <c r="G740" t="s">
        <v>53</v>
      </c>
      <c r="H740" t="s">
        <v>35</v>
      </c>
      <c r="I740" t="s">
        <v>54</v>
      </c>
      <c r="J740">
        <v>6</v>
      </c>
      <c r="K740">
        <v>8</v>
      </c>
      <c r="L740">
        <v>0</v>
      </c>
      <c r="M740" t="s">
        <v>1572</v>
      </c>
      <c r="N740" t="s">
        <v>42</v>
      </c>
      <c r="O740">
        <v>5</v>
      </c>
      <c r="P740" t="s">
        <v>24</v>
      </c>
    </row>
    <row r="741" spans="1:16" x14ac:dyDescent="0.3">
      <c r="A741" t="s">
        <v>2014</v>
      </c>
      <c r="B741" s="1">
        <v>2.0406249999999997E-2</v>
      </c>
      <c r="C741" s="1">
        <v>2.0406249999999997E-2</v>
      </c>
      <c r="D741" t="s">
        <v>16</v>
      </c>
      <c r="E741" t="s">
        <v>2015</v>
      </c>
      <c r="F741" t="s">
        <v>83</v>
      </c>
      <c r="G741" t="s">
        <v>19</v>
      </c>
      <c r="H741" t="s">
        <v>35</v>
      </c>
      <c r="I741" t="s">
        <v>21</v>
      </c>
      <c r="J741">
        <v>5</v>
      </c>
      <c r="K741">
        <v>1</v>
      </c>
      <c r="L741">
        <v>0</v>
      </c>
      <c r="M741" t="s">
        <v>2016</v>
      </c>
      <c r="N741" t="s">
        <v>37</v>
      </c>
      <c r="O741">
        <v>2.9</v>
      </c>
      <c r="P741" t="s">
        <v>4658</v>
      </c>
    </row>
    <row r="742" spans="1:16" x14ac:dyDescent="0.3">
      <c r="A742" t="s">
        <v>2017</v>
      </c>
      <c r="B742" s="1">
        <v>2.0406249999999997E-2</v>
      </c>
      <c r="C742" s="1">
        <v>2.0406249999999997E-2</v>
      </c>
      <c r="D742" t="s">
        <v>16</v>
      </c>
      <c r="E742" t="s">
        <v>2018</v>
      </c>
      <c r="F742" t="s">
        <v>83</v>
      </c>
      <c r="G742" t="s">
        <v>19</v>
      </c>
      <c r="H742" t="s">
        <v>46</v>
      </c>
      <c r="I742" t="s">
        <v>21</v>
      </c>
      <c r="J742">
        <v>5</v>
      </c>
      <c r="K742">
        <v>41</v>
      </c>
      <c r="L742">
        <v>0</v>
      </c>
      <c r="M742" t="s">
        <v>467</v>
      </c>
      <c r="N742" t="s">
        <v>42</v>
      </c>
      <c r="O742">
        <v>3.5</v>
      </c>
      <c r="P742" t="s">
        <v>77</v>
      </c>
    </row>
    <row r="743" spans="1:16" x14ac:dyDescent="0.3">
      <c r="A743" t="s">
        <v>2019</v>
      </c>
      <c r="B743" s="1">
        <v>2.0406249999999997E-2</v>
      </c>
      <c r="C743" s="1">
        <v>2.0406249999999997E-2</v>
      </c>
      <c r="D743" t="s">
        <v>16</v>
      </c>
      <c r="E743" t="s">
        <v>2020</v>
      </c>
      <c r="F743" t="s">
        <v>143</v>
      </c>
      <c r="G743" t="s">
        <v>19</v>
      </c>
      <c r="H743" t="s">
        <v>35</v>
      </c>
      <c r="I743" t="s">
        <v>54</v>
      </c>
      <c r="J743">
        <v>7</v>
      </c>
      <c r="K743">
        <v>9</v>
      </c>
      <c r="L743">
        <v>0</v>
      </c>
      <c r="M743" t="s">
        <v>154</v>
      </c>
      <c r="N743" t="s">
        <v>31</v>
      </c>
      <c r="O743">
        <v>1.5</v>
      </c>
      <c r="P743" t="s">
        <v>32</v>
      </c>
    </row>
    <row r="744" spans="1:16" x14ac:dyDescent="0.3">
      <c r="A744" t="s">
        <v>2021</v>
      </c>
      <c r="B744" s="1">
        <v>2.0406249999999997E-2</v>
      </c>
      <c r="C744" s="1">
        <v>2.0406249999999997E-2</v>
      </c>
      <c r="D744" t="s">
        <v>16</v>
      </c>
      <c r="E744" t="s">
        <v>2022</v>
      </c>
      <c r="F744" t="s">
        <v>83</v>
      </c>
      <c r="G744" t="s">
        <v>45</v>
      </c>
      <c r="H744" t="s">
        <v>35</v>
      </c>
      <c r="I744" t="s">
        <v>40</v>
      </c>
      <c r="J744">
        <v>2</v>
      </c>
      <c r="K744">
        <v>10</v>
      </c>
      <c r="L744">
        <v>0</v>
      </c>
      <c r="M744" t="s">
        <v>137</v>
      </c>
      <c r="N744" t="s">
        <v>31</v>
      </c>
      <c r="O744">
        <v>1.9</v>
      </c>
      <c r="P744" t="s">
        <v>49</v>
      </c>
    </row>
    <row r="745" spans="1:16" x14ac:dyDescent="0.3">
      <c r="A745" t="s">
        <v>2023</v>
      </c>
      <c r="B745" s="1">
        <v>2.0406249999999997E-2</v>
      </c>
      <c r="C745" s="1">
        <v>2.0406249999999997E-2</v>
      </c>
      <c r="D745" t="s">
        <v>16</v>
      </c>
      <c r="E745" t="s">
        <v>2024</v>
      </c>
      <c r="F745" t="s">
        <v>121</v>
      </c>
      <c r="G745" t="s">
        <v>53</v>
      </c>
      <c r="H745" t="s">
        <v>20</v>
      </c>
      <c r="I745" t="s">
        <v>29</v>
      </c>
      <c r="J745">
        <v>12</v>
      </c>
      <c r="K745">
        <v>16</v>
      </c>
      <c r="L745">
        <v>0</v>
      </c>
      <c r="M745" t="s">
        <v>1421</v>
      </c>
      <c r="N745" t="s">
        <v>42</v>
      </c>
      <c r="O745">
        <v>2</v>
      </c>
      <c r="P745" t="s">
        <v>77</v>
      </c>
    </row>
    <row r="746" spans="1:16" x14ac:dyDescent="0.3">
      <c r="A746" t="s">
        <v>2025</v>
      </c>
      <c r="B746" s="1">
        <v>2.0406249999999997E-2</v>
      </c>
      <c r="C746">
        <v>0</v>
      </c>
      <c r="D746" t="s">
        <v>146</v>
      </c>
      <c r="E746" t="s">
        <v>442</v>
      </c>
      <c r="F746" t="s">
        <v>143</v>
      </c>
      <c r="G746" t="s">
        <v>45</v>
      </c>
      <c r="H746" t="s">
        <v>20</v>
      </c>
      <c r="I746" t="s">
        <v>54</v>
      </c>
      <c r="J746">
        <v>2</v>
      </c>
      <c r="K746">
        <v>0</v>
      </c>
      <c r="L746">
        <v>1</v>
      </c>
      <c r="M746" t="s">
        <v>1299</v>
      </c>
      <c r="N746" t="s">
        <v>23</v>
      </c>
      <c r="O746">
        <v>0</v>
      </c>
      <c r="P746" t="s">
        <v>24</v>
      </c>
    </row>
    <row r="747" spans="1:16" x14ac:dyDescent="0.3">
      <c r="A747" t="s">
        <v>2026</v>
      </c>
      <c r="B747" s="1">
        <v>2.0406249999999997E-2</v>
      </c>
      <c r="C747">
        <v>0</v>
      </c>
      <c r="D747" t="s">
        <v>110</v>
      </c>
      <c r="E747" t="s">
        <v>2027</v>
      </c>
      <c r="F747" t="s">
        <v>83</v>
      </c>
      <c r="G747" t="s">
        <v>28</v>
      </c>
      <c r="H747" t="s">
        <v>67</v>
      </c>
      <c r="I747" t="s">
        <v>59</v>
      </c>
      <c r="J747">
        <v>12</v>
      </c>
      <c r="K747">
        <v>0</v>
      </c>
      <c r="L747">
        <v>0</v>
      </c>
      <c r="M747" t="s">
        <v>1959</v>
      </c>
      <c r="N747" t="s">
        <v>37</v>
      </c>
      <c r="O747">
        <v>0</v>
      </c>
      <c r="P747" t="s">
        <v>24</v>
      </c>
    </row>
    <row r="748" spans="1:16" x14ac:dyDescent="0.3">
      <c r="A748" t="s">
        <v>2028</v>
      </c>
      <c r="B748" s="1">
        <v>2.0406249999999997E-2</v>
      </c>
      <c r="C748" s="1">
        <v>2.0406249999999997E-2</v>
      </c>
      <c r="D748" t="s">
        <v>16</v>
      </c>
      <c r="E748" t="s">
        <v>2029</v>
      </c>
      <c r="F748" t="s">
        <v>18</v>
      </c>
      <c r="G748" t="s">
        <v>45</v>
      </c>
      <c r="H748" t="s">
        <v>35</v>
      </c>
      <c r="I748" t="s">
        <v>21</v>
      </c>
      <c r="J748">
        <v>5</v>
      </c>
      <c r="K748">
        <v>45</v>
      </c>
      <c r="L748">
        <v>0</v>
      </c>
      <c r="M748" t="s">
        <v>620</v>
      </c>
      <c r="N748" t="s">
        <v>31</v>
      </c>
      <c r="O748">
        <v>3.3</v>
      </c>
      <c r="P748" t="s">
        <v>49</v>
      </c>
    </row>
    <row r="749" spans="1:16" x14ac:dyDescent="0.3">
      <c r="A749" t="s">
        <v>2030</v>
      </c>
      <c r="B749" s="1">
        <v>2.0406249999999997E-2</v>
      </c>
      <c r="C749">
        <v>0</v>
      </c>
      <c r="D749" t="s">
        <v>110</v>
      </c>
      <c r="E749" t="s">
        <v>2031</v>
      </c>
      <c r="F749" t="s">
        <v>18</v>
      </c>
      <c r="G749" t="s">
        <v>45</v>
      </c>
      <c r="H749" t="s">
        <v>35</v>
      </c>
      <c r="I749" t="s">
        <v>54</v>
      </c>
      <c r="J749">
        <v>4</v>
      </c>
      <c r="K749">
        <v>0</v>
      </c>
      <c r="L749">
        <v>0</v>
      </c>
      <c r="M749" t="s">
        <v>350</v>
      </c>
      <c r="N749" t="s">
        <v>31</v>
      </c>
      <c r="O749">
        <v>0</v>
      </c>
      <c r="P749" t="s">
        <v>4658</v>
      </c>
    </row>
    <row r="750" spans="1:16" x14ac:dyDescent="0.3">
      <c r="A750" t="s">
        <v>2032</v>
      </c>
      <c r="B750" s="1">
        <v>2.0406249999999997E-2</v>
      </c>
      <c r="C750" s="1">
        <v>2.0406249999999997E-2</v>
      </c>
      <c r="D750" t="s">
        <v>16</v>
      </c>
      <c r="E750" t="s">
        <v>2033</v>
      </c>
      <c r="F750" t="s">
        <v>121</v>
      </c>
      <c r="G750" t="s">
        <v>53</v>
      </c>
      <c r="H750" t="s">
        <v>46</v>
      </c>
      <c r="I750" t="s">
        <v>54</v>
      </c>
      <c r="J750">
        <v>4</v>
      </c>
      <c r="K750">
        <v>35</v>
      </c>
      <c r="L750">
        <v>0</v>
      </c>
      <c r="M750" t="s">
        <v>2034</v>
      </c>
      <c r="N750" t="s">
        <v>48</v>
      </c>
      <c r="O750">
        <v>3.8</v>
      </c>
      <c r="P750" t="s">
        <v>77</v>
      </c>
    </row>
    <row r="751" spans="1:16" x14ac:dyDescent="0.3">
      <c r="A751" t="s">
        <v>2035</v>
      </c>
      <c r="B751" s="1">
        <v>2.0406249999999997E-2</v>
      </c>
      <c r="C751" s="1">
        <v>2.0406249999999997E-2</v>
      </c>
      <c r="D751" t="s">
        <v>16</v>
      </c>
      <c r="E751" t="s">
        <v>2036</v>
      </c>
      <c r="F751" t="s">
        <v>58</v>
      </c>
      <c r="G751" t="s">
        <v>45</v>
      </c>
      <c r="H751" t="s">
        <v>35</v>
      </c>
      <c r="I751" t="s">
        <v>21</v>
      </c>
      <c r="J751">
        <v>2</v>
      </c>
      <c r="K751">
        <v>11</v>
      </c>
      <c r="L751">
        <v>0</v>
      </c>
      <c r="M751" t="s">
        <v>2037</v>
      </c>
      <c r="N751" t="s">
        <v>37</v>
      </c>
      <c r="O751">
        <v>2.6</v>
      </c>
      <c r="P751" t="s">
        <v>32</v>
      </c>
    </row>
    <row r="752" spans="1:16" x14ac:dyDescent="0.3">
      <c r="A752" t="s">
        <v>2038</v>
      </c>
      <c r="B752" s="1">
        <v>2.0406249999999997E-2</v>
      </c>
      <c r="C752" s="1">
        <v>2.0406249999999997E-2</v>
      </c>
      <c r="D752" t="s">
        <v>16</v>
      </c>
      <c r="E752" t="s">
        <v>2039</v>
      </c>
      <c r="F752" t="s">
        <v>143</v>
      </c>
      <c r="G752" t="s">
        <v>45</v>
      </c>
      <c r="H752" t="s">
        <v>67</v>
      </c>
      <c r="I752" t="s">
        <v>54</v>
      </c>
      <c r="J752">
        <v>7</v>
      </c>
      <c r="K752">
        <v>47</v>
      </c>
      <c r="L752">
        <v>0</v>
      </c>
      <c r="M752" t="s">
        <v>435</v>
      </c>
      <c r="N752" t="s">
        <v>23</v>
      </c>
      <c r="O752">
        <v>3.3</v>
      </c>
      <c r="P752" t="s">
        <v>49</v>
      </c>
    </row>
    <row r="753" spans="1:16" x14ac:dyDescent="0.3">
      <c r="A753" t="s">
        <v>2040</v>
      </c>
      <c r="B753" s="1">
        <v>2.0406249999999997E-2</v>
      </c>
      <c r="C753" s="1">
        <v>2.0406249999999997E-2</v>
      </c>
      <c r="D753" t="s">
        <v>16</v>
      </c>
      <c r="E753" t="s">
        <v>2041</v>
      </c>
      <c r="F753" t="s">
        <v>83</v>
      </c>
      <c r="G753" t="s">
        <v>45</v>
      </c>
      <c r="H753" t="s">
        <v>67</v>
      </c>
      <c r="I753" t="s">
        <v>54</v>
      </c>
      <c r="J753">
        <v>6</v>
      </c>
      <c r="K753">
        <v>43</v>
      </c>
      <c r="L753">
        <v>0</v>
      </c>
      <c r="M753" t="s">
        <v>2042</v>
      </c>
      <c r="N753" t="s">
        <v>42</v>
      </c>
      <c r="O753">
        <v>1.4</v>
      </c>
      <c r="P753" t="s">
        <v>24</v>
      </c>
    </row>
    <row r="754" spans="1:16" x14ac:dyDescent="0.3">
      <c r="A754" t="s">
        <v>2043</v>
      </c>
      <c r="B754" s="1">
        <v>2.0406249999999997E-2</v>
      </c>
      <c r="C754" s="1">
        <v>2.0406249999999997E-2</v>
      </c>
      <c r="D754" t="s">
        <v>16</v>
      </c>
      <c r="E754" t="s">
        <v>2044</v>
      </c>
      <c r="F754" t="s">
        <v>83</v>
      </c>
      <c r="G754" t="s">
        <v>45</v>
      </c>
      <c r="H754" t="s">
        <v>35</v>
      </c>
      <c r="I754" t="s">
        <v>40</v>
      </c>
      <c r="J754">
        <v>9</v>
      </c>
      <c r="K754">
        <v>40</v>
      </c>
      <c r="L754">
        <v>0</v>
      </c>
      <c r="M754" t="s">
        <v>2045</v>
      </c>
      <c r="N754" t="s">
        <v>37</v>
      </c>
      <c r="O754">
        <v>3</v>
      </c>
      <c r="P754" t="s">
        <v>77</v>
      </c>
    </row>
    <row r="755" spans="1:16" x14ac:dyDescent="0.3">
      <c r="A755" t="s">
        <v>2046</v>
      </c>
      <c r="B755" s="1">
        <v>2.0406249999999997E-2</v>
      </c>
      <c r="C755" s="1">
        <v>2.0406249999999997E-2</v>
      </c>
      <c r="D755" t="s">
        <v>16</v>
      </c>
      <c r="E755" t="s">
        <v>2047</v>
      </c>
      <c r="F755" t="s">
        <v>27</v>
      </c>
      <c r="G755" t="s">
        <v>19</v>
      </c>
      <c r="H755" t="s">
        <v>20</v>
      </c>
      <c r="I755" t="s">
        <v>40</v>
      </c>
      <c r="J755">
        <v>5</v>
      </c>
      <c r="K755">
        <v>30</v>
      </c>
      <c r="L755">
        <v>0</v>
      </c>
      <c r="M755" t="s">
        <v>333</v>
      </c>
      <c r="N755" t="s">
        <v>23</v>
      </c>
      <c r="O755">
        <v>1.1000000000000001</v>
      </c>
      <c r="P755" t="s">
        <v>32</v>
      </c>
    </row>
    <row r="756" spans="1:16" x14ac:dyDescent="0.3">
      <c r="A756" t="s">
        <v>2048</v>
      </c>
      <c r="B756" s="1">
        <v>2.0406249999999997E-2</v>
      </c>
      <c r="C756">
        <v>0</v>
      </c>
      <c r="D756" t="s">
        <v>110</v>
      </c>
      <c r="E756" t="s">
        <v>2049</v>
      </c>
      <c r="F756" t="s">
        <v>75</v>
      </c>
      <c r="G756" t="s">
        <v>19</v>
      </c>
      <c r="H756" t="s">
        <v>67</v>
      </c>
      <c r="I756" t="s">
        <v>40</v>
      </c>
      <c r="J756">
        <v>12</v>
      </c>
      <c r="K756">
        <v>0</v>
      </c>
      <c r="L756">
        <v>0</v>
      </c>
      <c r="M756" t="s">
        <v>611</v>
      </c>
      <c r="N756" t="s">
        <v>37</v>
      </c>
      <c r="O756">
        <v>0</v>
      </c>
      <c r="P756" t="s">
        <v>4658</v>
      </c>
    </row>
    <row r="757" spans="1:16" x14ac:dyDescent="0.3">
      <c r="A757" t="s">
        <v>2050</v>
      </c>
      <c r="B757" s="1">
        <v>2.0406249999999997E-2</v>
      </c>
      <c r="C757" s="1">
        <v>2.0406249999999997E-2</v>
      </c>
      <c r="D757" t="s">
        <v>16</v>
      </c>
      <c r="E757" t="s">
        <v>2051</v>
      </c>
      <c r="F757" t="s">
        <v>58</v>
      </c>
      <c r="G757" t="s">
        <v>19</v>
      </c>
      <c r="H757" t="s">
        <v>35</v>
      </c>
      <c r="I757" t="s">
        <v>40</v>
      </c>
      <c r="J757">
        <v>7</v>
      </c>
      <c r="K757">
        <v>42</v>
      </c>
      <c r="L757">
        <v>0</v>
      </c>
      <c r="M757" t="s">
        <v>76</v>
      </c>
      <c r="N757" t="s">
        <v>23</v>
      </c>
      <c r="O757">
        <v>3.2</v>
      </c>
      <c r="P757" t="s">
        <v>49</v>
      </c>
    </row>
    <row r="758" spans="1:16" x14ac:dyDescent="0.3">
      <c r="A758" t="s">
        <v>2052</v>
      </c>
      <c r="B758" s="1">
        <v>2.0406249999999997E-2</v>
      </c>
      <c r="C758" s="1">
        <v>2.0406249999999997E-2</v>
      </c>
      <c r="D758" t="s">
        <v>16</v>
      </c>
      <c r="E758" t="s">
        <v>2053</v>
      </c>
      <c r="F758" t="s">
        <v>52</v>
      </c>
      <c r="G758" t="s">
        <v>53</v>
      </c>
      <c r="H758" t="s">
        <v>46</v>
      </c>
      <c r="I758" t="s">
        <v>21</v>
      </c>
      <c r="J758">
        <v>5</v>
      </c>
      <c r="K758">
        <v>48</v>
      </c>
      <c r="L758">
        <v>0</v>
      </c>
      <c r="M758" t="s">
        <v>2054</v>
      </c>
      <c r="N758" t="s">
        <v>31</v>
      </c>
      <c r="O758">
        <v>2.5</v>
      </c>
      <c r="P758" t="s">
        <v>49</v>
      </c>
    </row>
    <row r="759" spans="1:16" x14ac:dyDescent="0.3">
      <c r="A759" t="s">
        <v>2055</v>
      </c>
      <c r="B759" s="1">
        <v>2.0406249999999997E-2</v>
      </c>
      <c r="C759" s="1">
        <v>2.0406249999999997E-2</v>
      </c>
      <c r="D759" t="s">
        <v>16</v>
      </c>
      <c r="E759" t="s">
        <v>2056</v>
      </c>
      <c r="F759" t="s">
        <v>18</v>
      </c>
      <c r="G759" t="s">
        <v>53</v>
      </c>
      <c r="H759" t="s">
        <v>35</v>
      </c>
      <c r="I759" t="s">
        <v>59</v>
      </c>
      <c r="J759">
        <v>10</v>
      </c>
      <c r="K759">
        <v>10</v>
      </c>
      <c r="L759">
        <v>0</v>
      </c>
      <c r="M759" t="s">
        <v>240</v>
      </c>
      <c r="N759" t="s">
        <v>37</v>
      </c>
      <c r="O759">
        <v>2.4</v>
      </c>
      <c r="P759" t="s">
        <v>24</v>
      </c>
    </row>
    <row r="760" spans="1:16" x14ac:dyDescent="0.3">
      <c r="A760" t="s">
        <v>2057</v>
      </c>
      <c r="B760" s="1">
        <v>2.0406249999999997E-2</v>
      </c>
      <c r="C760" s="1">
        <v>2.0406249999999997E-2</v>
      </c>
      <c r="D760" t="s">
        <v>16</v>
      </c>
      <c r="E760" t="s">
        <v>2058</v>
      </c>
      <c r="F760" t="s">
        <v>143</v>
      </c>
      <c r="G760" t="s">
        <v>45</v>
      </c>
      <c r="H760" t="s">
        <v>35</v>
      </c>
      <c r="I760" t="s">
        <v>21</v>
      </c>
      <c r="J760">
        <v>2</v>
      </c>
      <c r="K760">
        <v>22</v>
      </c>
      <c r="L760">
        <v>0</v>
      </c>
      <c r="M760" t="s">
        <v>518</v>
      </c>
      <c r="N760" t="s">
        <v>31</v>
      </c>
      <c r="O760">
        <v>4.0999999999999996</v>
      </c>
      <c r="P760" t="s">
        <v>24</v>
      </c>
    </row>
    <row r="761" spans="1:16" x14ac:dyDescent="0.3">
      <c r="A761" t="s">
        <v>2059</v>
      </c>
      <c r="B761" s="1">
        <v>2.0406249999999997E-2</v>
      </c>
      <c r="C761" s="1">
        <v>2.0406249999999997E-2</v>
      </c>
      <c r="D761" t="s">
        <v>16</v>
      </c>
      <c r="E761" t="s">
        <v>2060</v>
      </c>
      <c r="F761" t="s">
        <v>18</v>
      </c>
      <c r="G761" t="s">
        <v>63</v>
      </c>
      <c r="H761" t="s">
        <v>35</v>
      </c>
      <c r="I761" t="s">
        <v>54</v>
      </c>
      <c r="J761">
        <v>3</v>
      </c>
      <c r="K761">
        <v>30</v>
      </c>
      <c r="L761">
        <v>0</v>
      </c>
      <c r="M761" t="s">
        <v>2061</v>
      </c>
      <c r="N761" t="s">
        <v>23</v>
      </c>
      <c r="O761">
        <v>4.3</v>
      </c>
      <c r="P761" t="s">
        <v>32</v>
      </c>
    </row>
    <row r="762" spans="1:16" x14ac:dyDescent="0.3">
      <c r="A762" t="s">
        <v>2062</v>
      </c>
      <c r="B762" s="1">
        <v>2.0406249999999997E-2</v>
      </c>
      <c r="C762" s="1">
        <v>2.0406249999999997E-2</v>
      </c>
      <c r="D762" t="s">
        <v>16</v>
      </c>
      <c r="E762" t="s">
        <v>1212</v>
      </c>
      <c r="F762" t="s">
        <v>58</v>
      </c>
      <c r="G762" t="s">
        <v>28</v>
      </c>
      <c r="H762" t="s">
        <v>67</v>
      </c>
      <c r="I762" t="s">
        <v>40</v>
      </c>
      <c r="J762">
        <v>8</v>
      </c>
      <c r="K762">
        <v>19</v>
      </c>
      <c r="L762">
        <v>0</v>
      </c>
      <c r="M762" t="s">
        <v>566</v>
      </c>
      <c r="N762" t="s">
        <v>42</v>
      </c>
      <c r="O762">
        <v>3.3</v>
      </c>
      <c r="P762" t="s">
        <v>32</v>
      </c>
    </row>
    <row r="763" spans="1:16" x14ac:dyDescent="0.3">
      <c r="A763" t="s">
        <v>2063</v>
      </c>
      <c r="B763" s="1">
        <v>2.0406249999999997E-2</v>
      </c>
      <c r="C763" s="1">
        <v>2.0406249999999997E-2</v>
      </c>
      <c r="D763" t="s">
        <v>16</v>
      </c>
      <c r="E763" t="s">
        <v>2064</v>
      </c>
      <c r="F763" t="s">
        <v>75</v>
      </c>
      <c r="G763" t="s">
        <v>53</v>
      </c>
      <c r="H763" t="s">
        <v>46</v>
      </c>
      <c r="I763" t="s">
        <v>40</v>
      </c>
      <c r="J763">
        <v>5</v>
      </c>
      <c r="K763">
        <v>29</v>
      </c>
      <c r="L763">
        <v>0</v>
      </c>
      <c r="M763" t="s">
        <v>966</v>
      </c>
      <c r="N763" t="s">
        <v>37</v>
      </c>
      <c r="O763">
        <v>2.7</v>
      </c>
      <c r="P763" t="s">
        <v>32</v>
      </c>
    </row>
    <row r="764" spans="1:16" x14ac:dyDescent="0.3">
      <c r="A764" t="s">
        <v>2065</v>
      </c>
      <c r="B764" s="1">
        <v>2.0406249999999997E-2</v>
      </c>
      <c r="C764" s="1">
        <v>2.0406249999999997E-2</v>
      </c>
      <c r="D764" t="s">
        <v>16</v>
      </c>
      <c r="E764" t="s">
        <v>2066</v>
      </c>
      <c r="F764" t="s">
        <v>58</v>
      </c>
      <c r="G764" t="s">
        <v>31</v>
      </c>
      <c r="H764" t="s">
        <v>46</v>
      </c>
      <c r="I764" t="s">
        <v>40</v>
      </c>
      <c r="J764">
        <v>5</v>
      </c>
      <c r="K764">
        <v>40</v>
      </c>
      <c r="L764">
        <v>0</v>
      </c>
      <c r="M764" t="s">
        <v>2067</v>
      </c>
      <c r="N764" t="s">
        <v>23</v>
      </c>
      <c r="O764">
        <v>1.2</v>
      </c>
      <c r="P764" t="s">
        <v>49</v>
      </c>
    </row>
    <row r="765" spans="1:16" x14ac:dyDescent="0.3">
      <c r="A765" t="s">
        <v>2068</v>
      </c>
      <c r="B765" s="1">
        <v>2.0406249999999997E-2</v>
      </c>
      <c r="C765" s="1">
        <v>2.0406249999999997E-2</v>
      </c>
      <c r="D765" t="s">
        <v>16</v>
      </c>
      <c r="E765" t="s">
        <v>2069</v>
      </c>
      <c r="F765" t="s">
        <v>83</v>
      </c>
      <c r="G765" t="s">
        <v>28</v>
      </c>
      <c r="H765" t="s">
        <v>67</v>
      </c>
      <c r="I765" t="s">
        <v>29</v>
      </c>
      <c r="J765">
        <v>9</v>
      </c>
      <c r="K765">
        <v>26</v>
      </c>
      <c r="L765">
        <v>0</v>
      </c>
      <c r="M765" t="s">
        <v>2070</v>
      </c>
      <c r="N765" t="s">
        <v>48</v>
      </c>
      <c r="O765">
        <v>5</v>
      </c>
      <c r="P765" t="s">
        <v>77</v>
      </c>
    </row>
    <row r="766" spans="1:16" x14ac:dyDescent="0.3">
      <c r="A766" t="s">
        <v>2071</v>
      </c>
      <c r="B766" s="1">
        <v>2.0406249999999997E-2</v>
      </c>
      <c r="C766" s="1">
        <v>2.0406249999999997E-2</v>
      </c>
      <c r="D766" t="s">
        <v>16</v>
      </c>
      <c r="E766" t="s">
        <v>2072</v>
      </c>
      <c r="F766" t="s">
        <v>58</v>
      </c>
      <c r="G766" t="s">
        <v>63</v>
      </c>
      <c r="H766" t="s">
        <v>20</v>
      </c>
      <c r="I766" t="s">
        <v>21</v>
      </c>
      <c r="J766">
        <v>11</v>
      </c>
      <c r="K766">
        <v>23</v>
      </c>
      <c r="L766">
        <v>0</v>
      </c>
      <c r="M766" t="s">
        <v>2073</v>
      </c>
      <c r="N766" t="s">
        <v>48</v>
      </c>
      <c r="O766">
        <v>1.1000000000000001</v>
      </c>
      <c r="P766" t="s">
        <v>24</v>
      </c>
    </row>
    <row r="767" spans="1:16" x14ac:dyDescent="0.3">
      <c r="A767" t="s">
        <v>2074</v>
      </c>
      <c r="B767" s="1">
        <v>2.0406249999999997E-2</v>
      </c>
      <c r="C767" s="1">
        <v>2.0406249999999997E-2</v>
      </c>
      <c r="D767" t="s">
        <v>16</v>
      </c>
      <c r="E767" t="s">
        <v>2075</v>
      </c>
      <c r="F767" t="s">
        <v>27</v>
      </c>
      <c r="G767" t="s">
        <v>53</v>
      </c>
      <c r="H767" t="s">
        <v>35</v>
      </c>
      <c r="I767" t="s">
        <v>40</v>
      </c>
      <c r="J767">
        <v>1</v>
      </c>
      <c r="K767">
        <v>2</v>
      </c>
      <c r="L767">
        <v>0</v>
      </c>
      <c r="M767" t="s">
        <v>2076</v>
      </c>
      <c r="N767" t="s">
        <v>37</v>
      </c>
      <c r="O767">
        <v>4.2</v>
      </c>
      <c r="P767" t="s">
        <v>32</v>
      </c>
    </row>
    <row r="768" spans="1:16" x14ac:dyDescent="0.3">
      <c r="A768" t="s">
        <v>2077</v>
      </c>
      <c r="B768" s="1">
        <v>2.0406249999999997E-2</v>
      </c>
      <c r="C768" s="1">
        <v>2.0406249999999997E-2</v>
      </c>
      <c r="D768" t="s">
        <v>16</v>
      </c>
      <c r="E768" t="s">
        <v>2078</v>
      </c>
      <c r="F768" t="s">
        <v>18</v>
      </c>
      <c r="G768" t="s">
        <v>63</v>
      </c>
      <c r="H768" t="s">
        <v>35</v>
      </c>
      <c r="I768" t="s">
        <v>59</v>
      </c>
      <c r="J768">
        <v>12</v>
      </c>
      <c r="K768">
        <v>12</v>
      </c>
      <c r="L768">
        <v>0</v>
      </c>
      <c r="M768" t="s">
        <v>2079</v>
      </c>
      <c r="N768" t="s">
        <v>42</v>
      </c>
      <c r="O768">
        <v>4.8</v>
      </c>
      <c r="P768" t="s">
        <v>24</v>
      </c>
    </row>
    <row r="769" spans="1:16" x14ac:dyDescent="0.3">
      <c r="A769" t="s">
        <v>2080</v>
      </c>
      <c r="B769" s="1">
        <v>2.0406249999999997E-2</v>
      </c>
      <c r="C769" s="1">
        <v>2.0406249999999997E-2</v>
      </c>
      <c r="D769" t="s">
        <v>16</v>
      </c>
      <c r="E769" t="s">
        <v>2081</v>
      </c>
      <c r="F769" t="s">
        <v>83</v>
      </c>
      <c r="G769" t="s">
        <v>53</v>
      </c>
      <c r="H769" t="s">
        <v>35</v>
      </c>
      <c r="I769" t="s">
        <v>21</v>
      </c>
      <c r="J769">
        <v>8</v>
      </c>
      <c r="K769">
        <v>8</v>
      </c>
      <c r="L769">
        <v>0</v>
      </c>
      <c r="M769" t="s">
        <v>861</v>
      </c>
      <c r="N769" t="s">
        <v>48</v>
      </c>
      <c r="O769">
        <v>3.4</v>
      </c>
      <c r="P769" t="s">
        <v>24</v>
      </c>
    </row>
    <row r="770" spans="1:16" x14ac:dyDescent="0.3">
      <c r="A770" t="s">
        <v>2082</v>
      </c>
      <c r="B770" s="1">
        <v>2.0406249999999997E-2</v>
      </c>
      <c r="C770" s="1">
        <v>2.0406249999999997E-2</v>
      </c>
      <c r="D770" t="s">
        <v>16</v>
      </c>
      <c r="E770" t="s">
        <v>475</v>
      </c>
      <c r="F770" t="s">
        <v>52</v>
      </c>
      <c r="G770" t="s">
        <v>53</v>
      </c>
      <c r="H770" t="s">
        <v>20</v>
      </c>
      <c r="I770" t="s">
        <v>29</v>
      </c>
      <c r="J770">
        <v>12</v>
      </c>
      <c r="K770">
        <v>40</v>
      </c>
      <c r="L770">
        <v>0</v>
      </c>
      <c r="M770" t="s">
        <v>2083</v>
      </c>
      <c r="N770" t="s">
        <v>48</v>
      </c>
      <c r="O770">
        <v>4</v>
      </c>
      <c r="P770" t="s">
        <v>32</v>
      </c>
    </row>
    <row r="771" spans="1:16" x14ac:dyDescent="0.3">
      <c r="A771" t="s">
        <v>2084</v>
      </c>
      <c r="B771" s="1">
        <v>2.0406249999999997E-2</v>
      </c>
      <c r="C771" s="1">
        <v>2.0406249999999997E-2</v>
      </c>
      <c r="D771" t="s">
        <v>16</v>
      </c>
      <c r="E771" t="s">
        <v>2085</v>
      </c>
      <c r="F771" t="s">
        <v>52</v>
      </c>
      <c r="G771" t="s">
        <v>28</v>
      </c>
      <c r="H771" t="s">
        <v>46</v>
      </c>
      <c r="I771" t="s">
        <v>59</v>
      </c>
      <c r="J771">
        <v>3</v>
      </c>
      <c r="K771">
        <v>19</v>
      </c>
      <c r="L771">
        <v>0</v>
      </c>
      <c r="M771" t="s">
        <v>2086</v>
      </c>
      <c r="N771" t="s">
        <v>23</v>
      </c>
      <c r="O771">
        <v>1.8</v>
      </c>
      <c r="P771" t="s">
        <v>32</v>
      </c>
    </row>
    <row r="772" spans="1:16" x14ac:dyDescent="0.3">
      <c r="A772" t="s">
        <v>2087</v>
      </c>
      <c r="B772" s="1">
        <v>2.0406249999999997E-2</v>
      </c>
      <c r="C772" s="1">
        <v>2.0406249999999997E-2</v>
      </c>
      <c r="D772" t="s">
        <v>16</v>
      </c>
      <c r="E772" t="s">
        <v>2088</v>
      </c>
      <c r="F772" t="s">
        <v>121</v>
      </c>
      <c r="G772" t="s">
        <v>19</v>
      </c>
      <c r="H772" t="s">
        <v>67</v>
      </c>
      <c r="I772" t="s">
        <v>59</v>
      </c>
      <c r="J772">
        <v>2</v>
      </c>
      <c r="K772">
        <v>48</v>
      </c>
      <c r="L772">
        <v>0</v>
      </c>
      <c r="M772" t="s">
        <v>409</v>
      </c>
      <c r="N772" t="s">
        <v>48</v>
      </c>
      <c r="O772">
        <v>2.1</v>
      </c>
      <c r="P772" t="s">
        <v>49</v>
      </c>
    </row>
    <row r="773" spans="1:16" x14ac:dyDescent="0.3">
      <c r="A773" t="s">
        <v>2089</v>
      </c>
      <c r="B773" s="1">
        <v>2.0406249999999997E-2</v>
      </c>
      <c r="C773" s="1">
        <v>2.0406249999999997E-2</v>
      </c>
      <c r="D773" t="s">
        <v>16</v>
      </c>
      <c r="E773" t="s">
        <v>2090</v>
      </c>
      <c r="F773" t="s">
        <v>121</v>
      </c>
      <c r="G773" t="s">
        <v>63</v>
      </c>
      <c r="H773" t="s">
        <v>35</v>
      </c>
      <c r="I773" t="s">
        <v>29</v>
      </c>
      <c r="J773">
        <v>11</v>
      </c>
      <c r="K773">
        <v>8</v>
      </c>
      <c r="L773">
        <v>0</v>
      </c>
      <c r="M773" t="s">
        <v>1268</v>
      </c>
      <c r="N773" t="s">
        <v>23</v>
      </c>
      <c r="O773">
        <v>2.2000000000000002</v>
      </c>
      <c r="P773" t="s">
        <v>77</v>
      </c>
    </row>
    <row r="774" spans="1:16" x14ac:dyDescent="0.3">
      <c r="A774" t="s">
        <v>2091</v>
      </c>
      <c r="B774" s="1">
        <v>2.0406249999999997E-2</v>
      </c>
      <c r="C774" s="1">
        <v>2.0406249999999997E-2</v>
      </c>
      <c r="D774" t="s">
        <v>16</v>
      </c>
      <c r="E774" t="s">
        <v>2092</v>
      </c>
      <c r="F774" t="s">
        <v>75</v>
      </c>
      <c r="G774" t="s">
        <v>63</v>
      </c>
      <c r="H774" t="s">
        <v>20</v>
      </c>
      <c r="I774" t="s">
        <v>40</v>
      </c>
      <c r="J774">
        <v>5</v>
      </c>
      <c r="K774">
        <v>16</v>
      </c>
      <c r="L774">
        <v>0</v>
      </c>
      <c r="M774" t="s">
        <v>169</v>
      </c>
      <c r="N774" t="s">
        <v>23</v>
      </c>
      <c r="O774">
        <v>3.9</v>
      </c>
      <c r="P774" t="s">
        <v>49</v>
      </c>
    </row>
    <row r="775" spans="1:16" x14ac:dyDescent="0.3">
      <c r="A775" t="s">
        <v>2093</v>
      </c>
      <c r="B775" s="1">
        <v>2.0406249999999997E-2</v>
      </c>
      <c r="C775" s="1">
        <v>2.0406249999999997E-2</v>
      </c>
      <c r="D775" t="s">
        <v>16</v>
      </c>
      <c r="E775" t="s">
        <v>2094</v>
      </c>
      <c r="F775" t="s">
        <v>143</v>
      </c>
      <c r="G775" t="s">
        <v>45</v>
      </c>
      <c r="H775" t="s">
        <v>35</v>
      </c>
      <c r="I775" t="s">
        <v>54</v>
      </c>
      <c r="J775">
        <v>6</v>
      </c>
      <c r="K775">
        <v>38</v>
      </c>
      <c r="L775">
        <v>0</v>
      </c>
      <c r="M775" t="s">
        <v>2095</v>
      </c>
      <c r="N775" t="s">
        <v>37</v>
      </c>
      <c r="O775">
        <v>1.5</v>
      </c>
      <c r="P775" t="s">
        <v>4658</v>
      </c>
    </row>
    <row r="776" spans="1:16" x14ac:dyDescent="0.3">
      <c r="A776" t="s">
        <v>2096</v>
      </c>
      <c r="B776" s="1">
        <v>2.0406249999999997E-2</v>
      </c>
      <c r="C776" s="1">
        <v>2.0406249999999997E-2</v>
      </c>
      <c r="D776" t="s">
        <v>16</v>
      </c>
      <c r="E776" t="s">
        <v>2097</v>
      </c>
      <c r="F776" t="s">
        <v>83</v>
      </c>
      <c r="G776" t="s">
        <v>19</v>
      </c>
      <c r="H776" t="s">
        <v>35</v>
      </c>
      <c r="I776" t="s">
        <v>54</v>
      </c>
      <c r="J776">
        <v>8</v>
      </c>
      <c r="K776">
        <v>36</v>
      </c>
      <c r="L776">
        <v>0</v>
      </c>
      <c r="M776" t="s">
        <v>71</v>
      </c>
      <c r="N776" t="s">
        <v>42</v>
      </c>
      <c r="O776">
        <v>3.1</v>
      </c>
      <c r="P776" t="s">
        <v>24</v>
      </c>
    </row>
    <row r="777" spans="1:16" x14ac:dyDescent="0.3">
      <c r="A777" t="s">
        <v>2098</v>
      </c>
      <c r="B777" s="1">
        <v>2.0406249999999997E-2</v>
      </c>
      <c r="C777" s="1">
        <v>2.0406249999999997E-2</v>
      </c>
      <c r="D777" t="s">
        <v>16</v>
      </c>
      <c r="E777" t="s">
        <v>2099</v>
      </c>
      <c r="F777" t="s">
        <v>27</v>
      </c>
      <c r="G777" t="s">
        <v>63</v>
      </c>
      <c r="H777" t="s">
        <v>35</v>
      </c>
      <c r="I777" t="s">
        <v>54</v>
      </c>
      <c r="J777">
        <v>9</v>
      </c>
      <c r="K777">
        <v>2</v>
      </c>
      <c r="L777">
        <v>0</v>
      </c>
      <c r="M777" t="s">
        <v>1542</v>
      </c>
      <c r="N777" t="s">
        <v>48</v>
      </c>
      <c r="O777">
        <v>2.2999999999999998</v>
      </c>
      <c r="P777" t="s">
        <v>49</v>
      </c>
    </row>
    <row r="778" spans="1:16" x14ac:dyDescent="0.3">
      <c r="A778" t="s">
        <v>2100</v>
      </c>
      <c r="B778" s="1">
        <v>2.0406249999999997E-2</v>
      </c>
      <c r="C778" s="1">
        <v>2.0406249999999997E-2</v>
      </c>
      <c r="D778" t="s">
        <v>16</v>
      </c>
      <c r="E778" t="s">
        <v>2101</v>
      </c>
      <c r="F778" t="s">
        <v>121</v>
      </c>
      <c r="G778" t="s">
        <v>45</v>
      </c>
      <c r="H778" t="s">
        <v>35</v>
      </c>
      <c r="I778" t="s">
        <v>29</v>
      </c>
      <c r="J778">
        <v>2</v>
      </c>
      <c r="K778">
        <v>7</v>
      </c>
      <c r="L778">
        <v>0</v>
      </c>
      <c r="M778" t="s">
        <v>921</v>
      </c>
      <c r="N778" t="s">
        <v>48</v>
      </c>
      <c r="O778">
        <v>2.5</v>
      </c>
      <c r="P778" t="s">
        <v>49</v>
      </c>
    </row>
    <row r="779" spans="1:16" x14ac:dyDescent="0.3">
      <c r="A779" t="s">
        <v>2102</v>
      </c>
      <c r="B779" s="1">
        <v>2.0406249999999997E-2</v>
      </c>
      <c r="C779" s="1">
        <v>2.0406249999999997E-2</v>
      </c>
      <c r="D779" t="s">
        <v>16</v>
      </c>
      <c r="E779" t="s">
        <v>2103</v>
      </c>
      <c r="F779" t="s">
        <v>52</v>
      </c>
      <c r="G779" t="s">
        <v>63</v>
      </c>
      <c r="H779" t="s">
        <v>35</v>
      </c>
      <c r="I779" t="s">
        <v>59</v>
      </c>
      <c r="J779">
        <v>12</v>
      </c>
      <c r="K779">
        <v>4</v>
      </c>
      <c r="L779">
        <v>0</v>
      </c>
      <c r="M779" t="s">
        <v>2104</v>
      </c>
      <c r="N779" t="s">
        <v>23</v>
      </c>
      <c r="O779">
        <v>3.9</v>
      </c>
      <c r="P779" t="s">
        <v>4658</v>
      </c>
    </row>
    <row r="780" spans="1:16" x14ac:dyDescent="0.3">
      <c r="A780" t="s">
        <v>2105</v>
      </c>
      <c r="B780" s="1">
        <v>2.0406249999999997E-2</v>
      </c>
      <c r="C780" s="1">
        <v>2.0406249999999997E-2</v>
      </c>
      <c r="D780" t="s">
        <v>16</v>
      </c>
      <c r="E780" t="s">
        <v>2106</v>
      </c>
      <c r="F780" t="s">
        <v>121</v>
      </c>
      <c r="G780" t="s">
        <v>45</v>
      </c>
      <c r="H780" t="s">
        <v>20</v>
      </c>
      <c r="I780" t="s">
        <v>40</v>
      </c>
      <c r="J780">
        <v>10</v>
      </c>
      <c r="K780">
        <v>44</v>
      </c>
      <c r="L780">
        <v>0</v>
      </c>
      <c r="M780" t="s">
        <v>2107</v>
      </c>
      <c r="N780" t="s">
        <v>31</v>
      </c>
      <c r="O780">
        <v>1.8</v>
      </c>
      <c r="P780" t="s">
        <v>4658</v>
      </c>
    </row>
    <row r="781" spans="1:16" x14ac:dyDescent="0.3">
      <c r="A781" t="s">
        <v>2108</v>
      </c>
      <c r="B781" s="1">
        <v>2.0406249999999997E-2</v>
      </c>
      <c r="C781">
        <v>0</v>
      </c>
      <c r="D781" t="s">
        <v>146</v>
      </c>
      <c r="E781" t="s">
        <v>2109</v>
      </c>
      <c r="F781" t="s">
        <v>83</v>
      </c>
      <c r="G781" t="s">
        <v>63</v>
      </c>
      <c r="H781" t="s">
        <v>46</v>
      </c>
      <c r="I781" t="s">
        <v>40</v>
      </c>
      <c r="J781">
        <v>7</v>
      </c>
      <c r="K781">
        <v>0</v>
      </c>
      <c r="L781">
        <v>0</v>
      </c>
      <c r="M781" t="s">
        <v>2110</v>
      </c>
      <c r="N781" t="s">
        <v>31</v>
      </c>
      <c r="O781">
        <v>0</v>
      </c>
      <c r="P781" t="s">
        <v>24</v>
      </c>
    </row>
    <row r="782" spans="1:16" x14ac:dyDescent="0.3">
      <c r="A782" t="s">
        <v>2111</v>
      </c>
      <c r="B782" s="1">
        <v>2.0406249999999997E-2</v>
      </c>
      <c r="C782" s="1">
        <v>2.0406249999999997E-2</v>
      </c>
      <c r="D782" t="s">
        <v>16</v>
      </c>
      <c r="E782" t="s">
        <v>2112</v>
      </c>
      <c r="F782" t="s">
        <v>83</v>
      </c>
      <c r="G782" t="s">
        <v>63</v>
      </c>
      <c r="H782" t="s">
        <v>67</v>
      </c>
      <c r="I782" t="s">
        <v>40</v>
      </c>
      <c r="J782">
        <v>5</v>
      </c>
      <c r="K782">
        <v>16</v>
      </c>
      <c r="L782">
        <v>0</v>
      </c>
      <c r="M782" t="s">
        <v>1542</v>
      </c>
      <c r="N782" t="s">
        <v>48</v>
      </c>
      <c r="O782">
        <v>3.5</v>
      </c>
      <c r="P782" t="s">
        <v>24</v>
      </c>
    </row>
    <row r="783" spans="1:16" x14ac:dyDescent="0.3">
      <c r="A783" t="s">
        <v>2113</v>
      </c>
      <c r="B783" s="1">
        <v>2.0406249999999997E-2</v>
      </c>
      <c r="C783" s="1">
        <v>2.0406249999999997E-2</v>
      </c>
      <c r="D783" t="s">
        <v>16</v>
      </c>
      <c r="E783" t="s">
        <v>2114</v>
      </c>
      <c r="F783" t="s">
        <v>121</v>
      </c>
      <c r="G783" t="s">
        <v>19</v>
      </c>
      <c r="H783" t="s">
        <v>46</v>
      </c>
      <c r="I783" t="s">
        <v>59</v>
      </c>
      <c r="J783">
        <v>7</v>
      </c>
      <c r="K783">
        <v>10</v>
      </c>
      <c r="L783">
        <v>0</v>
      </c>
      <c r="M783" t="s">
        <v>2115</v>
      </c>
      <c r="N783" t="s">
        <v>23</v>
      </c>
      <c r="O783">
        <v>4.7</v>
      </c>
      <c r="P783" t="s">
        <v>49</v>
      </c>
    </row>
    <row r="784" spans="1:16" x14ac:dyDescent="0.3">
      <c r="A784" t="s">
        <v>2116</v>
      </c>
      <c r="B784" s="1">
        <v>2.0406249999999997E-2</v>
      </c>
      <c r="C784" s="1">
        <v>2.0406249999999997E-2</v>
      </c>
      <c r="D784" t="s">
        <v>16</v>
      </c>
      <c r="E784" t="s">
        <v>1426</v>
      </c>
      <c r="F784" t="s">
        <v>52</v>
      </c>
      <c r="G784" t="s">
        <v>45</v>
      </c>
      <c r="H784" t="s">
        <v>46</v>
      </c>
      <c r="I784" t="s">
        <v>29</v>
      </c>
      <c r="J784">
        <v>6</v>
      </c>
      <c r="K784">
        <v>19</v>
      </c>
      <c r="L784">
        <v>0</v>
      </c>
      <c r="M784" t="s">
        <v>995</v>
      </c>
      <c r="N784" t="s">
        <v>48</v>
      </c>
      <c r="O784">
        <v>4.9000000000000004</v>
      </c>
      <c r="P784" t="s">
        <v>24</v>
      </c>
    </row>
    <row r="785" spans="1:16" x14ac:dyDescent="0.3">
      <c r="A785" t="s">
        <v>2117</v>
      </c>
      <c r="B785" s="1">
        <v>2.0406249999999997E-2</v>
      </c>
      <c r="C785" s="1">
        <v>2.0406249999999997E-2</v>
      </c>
      <c r="D785" t="s">
        <v>16</v>
      </c>
      <c r="E785" t="s">
        <v>2118</v>
      </c>
      <c r="F785" t="s">
        <v>121</v>
      </c>
      <c r="G785" t="s">
        <v>28</v>
      </c>
      <c r="H785" t="s">
        <v>67</v>
      </c>
      <c r="I785" t="s">
        <v>21</v>
      </c>
      <c r="J785">
        <v>10</v>
      </c>
      <c r="K785">
        <v>27</v>
      </c>
      <c r="L785">
        <v>0</v>
      </c>
      <c r="M785" t="s">
        <v>1434</v>
      </c>
      <c r="N785" t="s">
        <v>37</v>
      </c>
      <c r="O785">
        <v>1.7</v>
      </c>
      <c r="P785" t="s">
        <v>4658</v>
      </c>
    </row>
    <row r="786" spans="1:16" x14ac:dyDescent="0.3">
      <c r="A786" t="s">
        <v>2119</v>
      </c>
      <c r="B786" s="1">
        <v>2.0406249999999997E-2</v>
      </c>
      <c r="C786" s="1">
        <v>2.0406249999999997E-2</v>
      </c>
      <c r="D786" t="s">
        <v>16</v>
      </c>
      <c r="E786" t="s">
        <v>2120</v>
      </c>
      <c r="F786" t="s">
        <v>75</v>
      </c>
      <c r="G786" t="s">
        <v>31</v>
      </c>
      <c r="H786" t="s">
        <v>67</v>
      </c>
      <c r="I786" t="s">
        <v>59</v>
      </c>
      <c r="J786">
        <v>10</v>
      </c>
      <c r="K786">
        <v>38</v>
      </c>
      <c r="L786">
        <v>0</v>
      </c>
      <c r="M786" t="s">
        <v>2121</v>
      </c>
      <c r="N786" t="s">
        <v>37</v>
      </c>
      <c r="O786">
        <v>3.3</v>
      </c>
      <c r="P786" t="s">
        <v>32</v>
      </c>
    </row>
    <row r="787" spans="1:16" x14ac:dyDescent="0.3">
      <c r="A787" t="s">
        <v>2122</v>
      </c>
      <c r="B787" s="1">
        <v>2.0406249999999997E-2</v>
      </c>
      <c r="C787" s="1">
        <v>2.0406249999999997E-2</v>
      </c>
      <c r="D787" t="s">
        <v>16</v>
      </c>
      <c r="E787" t="s">
        <v>2123</v>
      </c>
      <c r="F787" t="s">
        <v>75</v>
      </c>
      <c r="G787" t="s">
        <v>19</v>
      </c>
      <c r="H787" t="s">
        <v>67</v>
      </c>
      <c r="I787" t="s">
        <v>54</v>
      </c>
      <c r="J787">
        <v>11</v>
      </c>
      <c r="K787">
        <v>41</v>
      </c>
      <c r="L787">
        <v>0</v>
      </c>
      <c r="M787" t="s">
        <v>2006</v>
      </c>
      <c r="N787" t="s">
        <v>42</v>
      </c>
      <c r="O787">
        <v>1.9</v>
      </c>
      <c r="P787" t="s">
        <v>24</v>
      </c>
    </row>
    <row r="788" spans="1:16" x14ac:dyDescent="0.3">
      <c r="A788" t="s">
        <v>2124</v>
      </c>
      <c r="B788" s="1">
        <v>2.0406249999999997E-2</v>
      </c>
      <c r="C788" s="1">
        <v>2.0406249999999997E-2</v>
      </c>
      <c r="D788" t="s">
        <v>16</v>
      </c>
      <c r="E788" t="s">
        <v>932</v>
      </c>
      <c r="F788" t="s">
        <v>58</v>
      </c>
      <c r="G788" t="s">
        <v>19</v>
      </c>
      <c r="H788" t="s">
        <v>67</v>
      </c>
      <c r="I788" t="s">
        <v>29</v>
      </c>
      <c r="J788">
        <v>3</v>
      </c>
      <c r="K788">
        <v>4</v>
      </c>
      <c r="L788">
        <v>0</v>
      </c>
      <c r="M788" t="s">
        <v>2125</v>
      </c>
      <c r="N788" t="s">
        <v>23</v>
      </c>
      <c r="O788">
        <v>1.8</v>
      </c>
      <c r="P788" t="s">
        <v>4658</v>
      </c>
    </row>
    <row r="789" spans="1:16" x14ac:dyDescent="0.3">
      <c r="A789" t="s">
        <v>2126</v>
      </c>
      <c r="B789" s="1">
        <v>2.0406249999999997E-2</v>
      </c>
      <c r="C789" s="1">
        <v>2.0406249999999997E-2</v>
      </c>
      <c r="D789" t="s">
        <v>16</v>
      </c>
      <c r="E789" t="s">
        <v>2127</v>
      </c>
      <c r="F789" t="s">
        <v>121</v>
      </c>
      <c r="G789" t="s">
        <v>53</v>
      </c>
      <c r="H789" t="s">
        <v>46</v>
      </c>
      <c r="I789" t="s">
        <v>29</v>
      </c>
      <c r="J789">
        <v>8</v>
      </c>
      <c r="K789">
        <v>1</v>
      </c>
      <c r="L789">
        <v>0</v>
      </c>
      <c r="M789" t="s">
        <v>96</v>
      </c>
      <c r="N789" t="s">
        <v>31</v>
      </c>
      <c r="O789">
        <v>1.2</v>
      </c>
      <c r="P789" t="s">
        <v>4658</v>
      </c>
    </row>
    <row r="790" spans="1:16" x14ac:dyDescent="0.3">
      <c r="A790" t="s">
        <v>2128</v>
      </c>
      <c r="B790" s="1">
        <v>2.0406249999999997E-2</v>
      </c>
      <c r="C790" s="1">
        <v>2.0406249999999997E-2</v>
      </c>
      <c r="D790" t="s">
        <v>16</v>
      </c>
      <c r="E790" t="s">
        <v>2129</v>
      </c>
      <c r="F790" t="s">
        <v>27</v>
      </c>
      <c r="G790" t="s">
        <v>19</v>
      </c>
      <c r="H790" t="s">
        <v>35</v>
      </c>
      <c r="I790" t="s">
        <v>29</v>
      </c>
      <c r="J790">
        <v>6</v>
      </c>
      <c r="K790">
        <v>39</v>
      </c>
      <c r="L790">
        <v>0</v>
      </c>
      <c r="M790" t="s">
        <v>744</v>
      </c>
      <c r="N790" t="s">
        <v>37</v>
      </c>
      <c r="O790">
        <v>4.9000000000000004</v>
      </c>
      <c r="P790" t="s">
        <v>4658</v>
      </c>
    </row>
    <row r="791" spans="1:16" x14ac:dyDescent="0.3">
      <c r="A791" t="s">
        <v>2130</v>
      </c>
      <c r="B791" s="1">
        <v>2.0406249999999997E-2</v>
      </c>
      <c r="C791" s="1">
        <v>2.0406249999999997E-2</v>
      </c>
      <c r="D791" t="s">
        <v>16</v>
      </c>
      <c r="E791" t="s">
        <v>2131</v>
      </c>
      <c r="F791" t="s">
        <v>83</v>
      </c>
      <c r="G791" t="s">
        <v>28</v>
      </c>
      <c r="H791" t="s">
        <v>67</v>
      </c>
      <c r="I791" t="s">
        <v>40</v>
      </c>
      <c r="J791">
        <v>1</v>
      </c>
      <c r="K791">
        <v>2</v>
      </c>
      <c r="L791">
        <v>0</v>
      </c>
      <c r="M791" t="s">
        <v>2132</v>
      </c>
      <c r="N791" t="s">
        <v>48</v>
      </c>
      <c r="O791">
        <v>3</v>
      </c>
      <c r="P791" t="s">
        <v>24</v>
      </c>
    </row>
    <row r="792" spans="1:16" x14ac:dyDescent="0.3">
      <c r="A792" t="s">
        <v>2133</v>
      </c>
      <c r="B792" s="1">
        <v>2.0406249999999997E-2</v>
      </c>
      <c r="C792" s="1">
        <v>2.0406249999999997E-2</v>
      </c>
      <c r="D792" t="s">
        <v>16</v>
      </c>
      <c r="E792" t="s">
        <v>2134</v>
      </c>
      <c r="F792" t="s">
        <v>52</v>
      </c>
      <c r="G792" t="s">
        <v>19</v>
      </c>
      <c r="H792" t="s">
        <v>35</v>
      </c>
      <c r="I792" t="s">
        <v>59</v>
      </c>
      <c r="J792">
        <v>8</v>
      </c>
      <c r="K792">
        <v>28</v>
      </c>
      <c r="L792">
        <v>0</v>
      </c>
      <c r="M792" t="s">
        <v>1278</v>
      </c>
      <c r="N792" t="s">
        <v>42</v>
      </c>
      <c r="O792">
        <v>3.8</v>
      </c>
      <c r="P792" t="s">
        <v>49</v>
      </c>
    </row>
    <row r="793" spans="1:16" x14ac:dyDescent="0.3">
      <c r="A793" t="s">
        <v>2135</v>
      </c>
      <c r="B793" s="1">
        <v>2.0406249999999997E-2</v>
      </c>
      <c r="C793" s="1">
        <v>2.0406249999999997E-2</v>
      </c>
      <c r="D793" t="s">
        <v>16</v>
      </c>
      <c r="E793" t="s">
        <v>180</v>
      </c>
      <c r="F793" t="s">
        <v>121</v>
      </c>
      <c r="G793" t="s">
        <v>31</v>
      </c>
      <c r="H793" t="s">
        <v>20</v>
      </c>
      <c r="I793" t="s">
        <v>40</v>
      </c>
      <c r="J793">
        <v>1</v>
      </c>
      <c r="K793">
        <v>23</v>
      </c>
      <c r="L793">
        <v>0</v>
      </c>
      <c r="M793" t="s">
        <v>2136</v>
      </c>
      <c r="N793" t="s">
        <v>23</v>
      </c>
      <c r="O793">
        <v>3.2</v>
      </c>
      <c r="P793" t="s">
        <v>4658</v>
      </c>
    </row>
    <row r="794" spans="1:16" x14ac:dyDescent="0.3">
      <c r="A794" t="s">
        <v>2137</v>
      </c>
      <c r="B794" s="1">
        <v>2.0406249999999997E-2</v>
      </c>
      <c r="C794" s="1">
        <v>2.0406249999999997E-2</v>
      </c>
      <c r="D794" t="s">
        <v>16</v>
      </c>
      <c r="E794" t="s">
        <v>2138</v>
      </c>
      <c r="F794" t="s">
        <v>58</v>
      </c>
      <c r="G794" t="s">
        <v>31</v>
      </c>
      <c r="H794" t="s">
        <v>67</v>
      </c>
      <c r="I794" t="s">
        <v>59</v>
      </c>
      <c r="J794">
        <v>2</v>
      </c>
      <c r="K794">
        <v>41</v>
      </c>
      <c r="L794">
        <v>0</v>
      </c>
      <c r="M794" t="s">
        <v>591</v>
      </c>
      <c r="N794" t="s">
        <v>31</v>
      </c>
      <c r="O794">
        <v>3.6</v>
      </c>
      <c r="P794" t="s">
        <v>32</v>
      </c>
    </row>
    <row r="795" spans="1:16" x14ac:dyDescent="0.3">
      <c r="A795" t="s">
        <v>2139</v>
      </c>
      <c r="B795" s="1">
        <v>2.0406249999999997E-2</v>
      </c>
      <c r="C795" s="1">
        <v>2.0406249999999997E-2</v>
      </c>
      <c r="D795" t="s">
        <v>16</v>
      </c>
      <c r="E795" t="s">
        <v>2140</v>
      </c>
      <c r="F795" t="s">
        <v>52</v>
      </c>
      <c r="G795" t="s">
        <v>31</v>
      </c>
      <c r="H795" t="s">
        <v>46</v>
      </c>
      <c r="I795" t="s">
        <v>29</v>
      </c>
      <c r="J795">
        <v>12</v>
      </c>
      <c r="K795">
        <v>17</v>
      </c>
      <c r="L795">
        <v>0</v>
      </c>
      <c r="M795" t="s">
        <v>1188</v>
      </c>
      <c r="N795" t="s">
        <v>37</v>
      </c>
      <c r="O795">
        <v>3.4</v>
      </c>
      <c r="P795" t="s">
        <v>24</v>
      </c>
    </row>
    <row r="796" spans="1:16" x14ac:dyDescent="0.3">
      <c r="A796" t="s">
        <v>2141</v>
      </c>
      <c r="B796" s="1">
        <v>2.0406249999999997E-2</v>
      </c>
      <c r="C796" s="1">
        <v>2.0406249999999997E-2</v>
      </c>
      <c r="D796" t="s">
        <v>16</v>
      </c>
      <c r="E796" t="s">
        <v>1778</v>
      </c>
      <c r="F796" t="s">
        <v>121</v>
      </c>
      <c r="G796" t="s">
        <v>28</v>
      </c>
      <c r="H796" t="s">
        <v>67</v>
      </c>
      <c r="I796" t="s">
        <v>59</v>
      </c>
      <c r="J796">
        <v>7</v>
      </c>
      <c r="K796">
        <v>27</v>
      </c>
      <c r="L796">
        <v>0</v>
      </c>
      <c r="M796" t="s">
        <v>2142</v>
      </c>
      <c r="N796" t="s">
        <v>31</v>
      </c>
      <c r="O796">
        <v>1.6</v>
      </c>
      <c r="P796" t="s">
        <v>77</v>
      </c>
    </row>
    <row r="797" spans="1:16" x14ac:dyDescent="0.3">
      <c r="A797" t="s">
        <v>2143</v>
      </c>
      <c r="B797" s="1">
        <v>2.0406249999999997E-2</v>
      </c>
      <c r="C797" s="1">
        <v>2.0406249999999997E-2</v>
      </c>
      <c r="D797" t="s">
        <v>16</v>
      </c>
      <c r="E797" t="s">
        <v>2144</v>
      </c>
      <c r="F797" t="s">
        <v>83</v>
      </c>
      <c r="G797" t="s">
        <v>31</v>
      </c>
      <c r="H797" t="s">
        <v>46</v>
      </c>
      <c r="I797" t="s">
        <v>40</v>
      </c>
      <c r="J797">
        <v>10</v>
      </c>
      <c r="K797">
        <v>23</v>
      </c>
      <c r="L797">
        <v>0</v>
      </c>
      <c r="M797" t="s">
        <v>1962</v>
      </c>
      <c r="N797" t="s">
        <v>23</v>
      </c>
      <c r="O797">
        <v>3.6</v>
      </c>
      <c r="P797" t="s">
        <v>77</v>
      </c>
    </row>
    <row r="798" spans="1:16" x14ac:dyDescent="0.3">
      <c r="A798" t="s">
        <v>2145</v>
      </c>
      <c r="B798" s="1">
        <v>2.0406249999999997E-2</v>
      </c>
      <c r="C798" s="1">
        <v>2.0406249999999997E-2</v>
      </c>
      <c r="D798" t="s">
        <v>16</v>
      </c>
      <c r="E798" t="s">
        <v>2146</v>
      </c>
      <c r="F798" t="s">
        <v>58</v>
      </c>
      <c r="G798" t="s">
        <v>31</v>
      </c>
      <c r="H798" t="s">
        <v>35</v>
      </c>
      <c r="I798" t="s">
        <v>54</v>
      </c>
      <c r="J798">
        <v>6</v>
      </c>
      <c r="K798">
        <v>20</v>
      </c>
      <c r="L798">
        <v>0</v>
      </c>
      <c r="M798" t="s">
        <v>2147</v>
      </c>
      <c r="N798" t="s">
        <v>37</v>
      </c>
      <c r="O798">
        <v>4.0999999999999996</v>
      </c>
      <c r="P798" t="s">
        <v>24</v>
      </c>
    </row>
    <row r="799" spans="1:16" x14ac:dyDescent="0.3">
      <c r="A799" t="s">
        <v>2148</v>
      </c>
      <c r="B799" s="1">
        <v>2.0406249999999997E-2</v>
      </c>
      <c r="C799" s="1">
        <v>2.0406249999999997E-2</v>
      </c>
      <c r="D799" t="s">
        <v>16</v>
      </c>
      <c r="E799" t="s">
        <v>2149</v>
      </c>
      <c r="F799" t="s">
        <v>75</v>
      </c>
      <c r="G799" t="s">
        <v>45</v>
      </c>
      <c r="H799" t="s">
        <v>35</v>
      </c>
      <c r="I799" t="s">
        <v>54</v>
      </c>
      <c r="J799">
        <v>7</v>
      </c>
      <c r="K799">
        <v>21</v>
      </c>
      <c r="L799">
        <v>0</v>
      </c>
      <c r="M799" t="s">
        <v>2150</v>
      </c>
      <c r="N799" t="s">
        <v>37</v>
      </c>
      <c r="O799">
        <v>2.4</v>
      </c>
      <c r="P799" t="s">
        <v>4658</v>
      </c>
    </row>
    <row r="800" spans="1:16" x14ac:dyDescent="0.3">
      <c r="A800" t="s">
        <v>2151</v>
      </c>
      <c r="B800" s="1">
        <v>2.0406249999999997E-2</v>
      </c>
      <c r="C800" s="1">
        <v>2.0406249999999997E-2</v>
      </c>
      <c r="D800" t="s">
        <v>16</v>
      </c>
      <c r="E800" t="s">
        <v>2152</v>
      </c>
      <c r="F800" t="s">
        <v>58</v>
      </c>
      <c r="G800" t="s">
        <v>31</v>
      </c>
      <c r="H800" t="s">
        <v>35</v>
      </c>
      <c r="I800" t="s">
        <v>59</v>
      </c>
      <c r="J800">
        <v>10</v>
      </c>
      <c r="K800">
        <v>48</v>
      </c>
      <c r="L800">
        <v>0</v>
      </c>
      <c r="M800" t="s">
        <v>494</v>
      </c>
      <c r="N800" t="s">
        <v>42</v>
      </c>
      <c r="O800">
        <v>4.7</v>
      </c>
      <c r="P800" t="s">
        <v>49</v>
      </c>
    </row>
    <row r="801" spans="1:16" x14ac:dyDescent="0.3">
      <c r="A801" t="s">
        <v>2153</v>
      </c>
      <c r="B801" s="1">
        <v>2.0406249999999997E-2</v>
      </c>
      <c r="C801" s="1">
        <v>2.0406249999999997E-2</v>
      </c>
      <c r="D801" t="s">
        <v>16</v>
      </c>
      <c r="E801" t="s">
        <v>2154</v>
      </c>
      <c r="F801" t="s">
        <v>83</v>
      </c>
      <c r="G801" t="s">
        <v>53</v>
      </c>
      <c r="H801" t="s">
        <v>67</v>
      </c>
      <c r="I801" t="s">
        <v>59</v>
      </c>
      <c r="J801">
        <v>12</v>
      </c>
      <c r="K801">
        <v>43</v>
      </c>
      <c r="L801">
        <v>0</v>
      </c>
      <c r="M801" t="s">
        <v>2155</v>
      </c>
      <c r="N801" t="s">
        <v>48</v>
      </c>
      <c r="O801">
        <v>1.3</v>
      </c>
      <c r="P801" t="s">
        <v>77</v>
      </c>
    </row>
    <row r="802" spans="1:16" x14ac:dyDescent="0.3">
      <c r="A802" t="s">
        <v>2156</v>
      </c>
      <c r="B802" s="1">
        <v>2.0406249999999997E-2</v>
      </c>
      <c r="C802">
        <v>0</v>
      </c>
      <c r="D802" t="s">
        <v>146</v>
      </c>
      <c r="E802" t="s">
        <v>2157</v>
      </c>
      <c r="F802" t="s">
        <v>75</v>
      </c>
      <c r="G802" t="s">
        <v>53</v>
      </c>
      <c r="H802" t="s">
        <v>20</v>
      </c>
      <c r="I802" t="s">
        <v>54</v>
      </c>
      <c r="J802">
        <v>1</v>
      </c>
      <c r="K802">
        <v>0</v>
      </c>
      <c r="L802">
        <v>2</v>
      </c>
      <c r="M802" t="s">
        <v>2158</v>
      </c>
      <c r="N802" t="s">
        <v>42</v>
      </c>
      <c r="O802">
        <v>0</v>
      </c>
      <c r="P802" t="s">
        <v>32</v>
      </c>
    </row>
    <row r="803" spans="1:16" x14ac:dyDescent="0.3">
      <c r="A803" t="s">
        <v>2159</v>
      </c>
      <c r="B803" s="1">
        <v>2.0406249999999997E-2</v>
      </c>
      <c r="C803" s="1">
        <v>2.0406249999999997E-2</v>
      </c>
      <c r="D803" t="s">
        <v>16</v>
      </c>
      <c r="E803" t="s">
        <v>2160</v>
      </c>
      <c r="F803" t="s">
        <v>75</v>
      </c>
      <c r="G803" t="s">
        <v>19</v>
      </c>
      <c r="H803" t="s">
        <v>20</v>
      </c>
      <c r="I803" t="s">
        <v>59</v>
      </c>
      <c r="J803">
        <v>12</v>
      </c>
      <c r="K803">
        <v>48</v>
      </c>
      <c r="L803">
        <v>0</v>
      </c>
      <c r="M803" t="s">
        <v>806</v>
      </c>
      <c r="N803" t="s">
        <v>42</v>
      </c>
      <c r="O803">
        <v>4.8</v>
      </c>
      <c r="P803" t="s">
        <v>32</v>
      </c>
    </row>
    <row r="804" spans="1:16" x14ac:dyDescent="0.3">
      <c r="A804" t="s">
        <v>2161</v>
      </c>
      <c r="B804" s="1">
        <v>2.0406249999999997E-2</v>
      </c>
      <c r="C804" s="1">
        <v>2.0406249999999997E-2</v>
      </c>
      <c r="D804" t="s">
        <v>16</v>
      </c>
      <c r="E804" t="s">
        <v>1022</v>
      </c>
      <c r="F804" t="s">
        <v>52</v>
      </c>
      <c r="G804" t="s">
        <v>63</v>
      </c>
      <c r="H804" t="s">
        <v>20</v>
      </c>
      <c r="I804" t="s">
        <v>59</v>
      </c>
      <c r="J804">
        <v>2</v>
      </c>
      <c r="K804">
        <v>20</v>
      </c>
      <c r="L804">
        <v>0</v>
      </c>
      <c r="M804" t="s">
        <v>1855</v>
      </c>
      <c r="N804" t="s">
        <v>48</v>
      </c>
      <c r="O804">
        <v>1.9</v>
      </c>
      <c r="P804" t="s">
        <v>32</v>
      </c>
    </row>
    <row r="805" spans="1:16" x14ac:dyDescent="0.3">
      <c r="A805" t="s">
        <v>2162</v>
      </c>
      <c r="B805" s="1">
        <v>2.0406249999999997E-2</v>
      </c>
      <c r="C805" s="1">
        <v>2.0406249999999997E-2</v>
      </c>
      <c r="D805" t="s">
        <v>16</v>
      </c>
      <c r="E805" t="s">
        <v>2163</v>
      </c>
      <c r="F805" t="s">
        <v>27</v>
      </c>
      <c r="G805" t="s">
        <v>19</v>
      </c>
      <c r="H805" t="s">
        <v>67</v>
      </c>
      <c r="I805" t="s">
        <v>21</v>
      </c>
      <c r="J805">
        <v>4</v>
      </c>
      <c r="K805">
        <v>30</v>
      </c>
      <c r="L805">
        <v>0</v>
      </c>
      <c r="M805" t="s">
        <v>2164</v>
      </c>
      <c r="N805" t="s">
        <v>31</v>
      </c>
      <c r="O805">
        <v>1.1000000000000001</v>
      </c>
      <c r="P805" t="s">
        <v>32</v>
      </c>
    </row>
    <row r="806" spans="1:16" x14ac:dyDescent="0.3">
      <c r="A806" t="s">
        <v>2165</v>
      </c>
      <c r="B806" s="1">
        <v>2.0406249999999997E-2</v>
      </c>
      <c r="C806" s="1">
        <v>2.0406249999999997E-2</v>
      </c>
      <c r="D806" t="s">
        <v>16</v>
      </c>
      <c r="E806" t="s">
        <v>1417</v>
      </c>
      <c r="F806" t="s">
        <v>83</v>
      </c>
      <c r="G806" t="s">
        <v>45</v>
      </c>
      <c r="H806" t="s">
        <v>35</v>
      </c>
      <c r="I806" t="s">
        <v>54</v>
      </c>
      <c r="J806">
        <v>6</v>
      </c>
      <c r="K806">
        <v>39</v>
      </c>
      <c r="L806">
        <v>0</v>
      </c>
      <c r="M806" t="s">
        <v>864</v>
      </c>
      <c r="N806" t="s">
        <v>31</v>
      </c>
      <c r="O806">
        <v>3.6</v>
      </c>
      <c r="P806" t="s">
        <v>4658</v>
      </c>
    </row>
    <row r="807" spans="1:16" x14ac:dyDescent="0.3">
      <c r="A807" t="s">
        <v>2166</v>
      </c>
      <c r="B807" s="1">
        <v>2.0406249999999997E-2</v>
      </c>
      <c r="C807" s="1">
        <v>2.0406249999999997E-2</v>
      </c>
      <c r="D807" t="s">
        <v>16</v>
      </c>
      <c r="E807" t="s">
        <v>2167</v>
      </c>
      <c r="F807" t="s">
        <v>83</v>
      </c>
      <c r="G807" t="s">
        <v>45</v>
      </c>
      <c r="H807" t="s">
        <v>46</v>
      </c>
      <c r="I807" t="s">
        <v>59</v>
      </c>
      <c r="J807">
        <v>7</v>
      </c>
      <c r="K807">
        <v>14</v>
      </c>
      <c r="L807">
        <v>0</v>
      </c>
      <c r="M807" t="s">
        <v>1312</v>
      </c>
      <c r="N807" t="s">
        <v>48</v>
      </c>
      <c r="O807">
        <v>2.7</v>
      </c>
      <c r="P807" t="s">
        <v>77</v>
      </c>
    </row>
    <row r="808" spans="1:16" x14ac:dyDescent="0.3">
      <c r="A808" t="s">
        <v>2168</v>
      </c>
      <c r="B808" s="1">
        <v>2.0406249999999997E-2</v>
      </c>
      <c r="C808" s="1">
        <v>2.0406249999999997E-2</v>
      </c>
      <c r="D808" t="s">
        <v>16</v>
      </c>
      <c r="E808" t="s">
        <v>2169</v>
      </c>
      <c r="F808" t="s">
        <v>27</v>
      </c>
      <c r="G808" t="s">
        <v>53</v>
      </c>
      <c r="H808" t="s">
        <v>46</v>
      </c>
      <c r="I808" t="s">
        <v>54</v>
      </c>
      <c r="J808">
        <v>5</v>
      </c>
      <c r="K808">
        <v>46</v>
      </c>
      <c r="L808">
        <v>0</v>
      </c>
      <c r="M808" t="s">
        <v>2170</v>
      </c>
      <c r="N808" t="s">
        <v>23</v>
      </c>
      <c r="O808">
        <v>2.9</v>
      </c>
      <c r="P808" t="s">
        <v>4658</v>
      </c>
    </row>
    <row r="809" spans="1:16" x14ac:dyDescent="0.3">
      <c r="A809" t="s">
        <v>2171</v>
      </c>
      <c r="B809" s="1">
        <v>2.0406249999999997E-2</v>
      </c>
      <c r="C809">
        <v>0</v>
      </c>
      <c r="D809" t="s">
        <v>73</v>
      </c>
      <c r="E809" t="s">
        <v>2172</v>
      </c>
      <c r="F809" t="s">
        <v>121</v>
      </c>
      <c r="G809" t="s">
        <v>63</v>
      </c>
      <c r="H809" t="s">
        <v>35</v>
      </c>
      <c r="I809" t="s">
        <v>59</v>
      </c>
      <c r="J809">
        <v>11</v>
      </c>
      <c r="K809">
        <v>0</v>
      </c>
      <c r="L809">
        <v>1</v>
      </c>
      <c r="M809" t="s">
        <v>264</v>
      </c>
      <c r="N809" t="s">
        <v>48</v>
      </c>
      <c r="O809">
        <v>0</v>
      </c>
      <c r="P809" t="s">
        <v>32</v>
      </c>
    </row>
    <row r="810" spans="1:16" x14ac:dyDescent="0.3">
      <c r="A810" t="s">
        <v>2173</v>
      </c>
      <c r="B810" s="1">
        <v>2.0406249999999997E-2</v>
      </c>
      <c r="C810" s="1">
        <v>2.0406249999999997E-2</v>
      </c>
      <c r="D810" t="s">
        <v>16</v>
      </c>
      <c r="E810" t="s">
        <v>2174</v>
      </c>
      <c r="F810" t="s">
        <v>58</v>
      </c>
      <c r="G810" t="s">
        <v>31</v>
      </c>
      <c r="H810" t="s">
        <v>20</v>
      </c>
      <c r="I810" t="s">
        <v>54</v>
      </c>
      <c r="J810">
        <v>12</v>
      </c>
      <c r="K810">
        <v>22</v>
      </c>
      <c r="L810">
        <v>0</v>
      </c>
      <c r="M810" t="s">
        <v>2175</v>
      </c>
      <c r="N810" t="s">
        <v>23</v>
      </c>
      <c r="O810">
        <v>2.2000000000000002</v>
      </c>
      <c r="P810" t="s">
        <v>32</v>
      </c>
    </row>
    <row r="811" spans="1:16" x14ac:dyDescent="0.3">
      <c r="A811" t="s">
        <v>2176</v>
      </c>
      <c r="B811" s="1">
        <v>2.0406249999999997E-2</v>
      </c>
      <c r="C811" s="1">
        <v>2.0406249999999997E-2</v>
      </c>
      <c r="D811" t="s">
        <v>16</v>
      </c>
      <c r="E811" t="s">
        <v>2177</v>
      </c>
      <c r="F811" t="s">
        <v>121</v>
      </c>
      <c r="G811" t="s">
        <v>31</v>
      </c>
      <c r="H811" t="s">
        <v>46</v>
      </c>
      <c r="I811" t="s">
        <v>40</v>
      </c>
      <c r="J811">
        <v>7</v>
      </c>
      <c r="K811">
        <v>5</v>
      </c>
      <c r="L811">
        <v>0</v>
      </c>
      <c r="M811" t="s">
        <v>384</v>
      </c>
      <c r="N811" t="s">
        <v>23</v>
      </c>
      <c r="O811">
        <v>3.1</v>
      </c>
      <c r="P811" t="s">
        <v>49</v>
      </c>
    </row>
    <row r="812" spans="1:16" x14ac:dyDescent="0.3">
      <c r="A812" t="s">
        <v>2178</v>
      </c>
      <c r="B812" s="1">
        <v>2.0406249999999997E-2</v>
      </c>
      <c r="C812">
        <v>0</v>
      </c>
      <c r="D812" t="s">
        <v>73</v>
      </c>
      <c r="E812" t="s">
        <v>2179</v>
      </c>
      <c r="F812" t="s">
        <v>121</v>
      </c>
      <c r="G812" t="s">
        <v>53</v>
      </c>
      <c r="H812" t="s">
        <v>67</v>
      </c>
      <c r="I812" t="s">
        <v>40</v>
      </c>
      <c r="J812">
        <v>5</v>
      </c>
      <c r="K812">
        <v>0</v>
      </c>
      <c r="L812">
        <v>3</v>
      </c>
      <c r="M812" t="s">
        <v>93</v>
      </c>
      <c r="N812" t="s">
        <v>31</v>
      </c>
      <c r="O812">
        <v>0</v>
      </c>
      <c r="P812" t="s">
        <v>24</v>
      </c>
    </row>
    <row r="813" spans="1:16" x14ac:dyDescent="0.3">
      <c r="A813" t="s">
        <v>2180</v>
      </c>
      <c r="B813" s="1">
        <v>2.0406249999999997E-2</v>
      </c>
      <c r="C813" s="1">
        <v>2.0406249999999997E-2</v>
      </c>
      <c r="D813" t="s">
        <v>16</v>
      </c>
      <c r="E813" t="s">
        <v>2181</v>
      </c>
      <c r="F813" t="s">
        <v>75</v>
      </c>
      <c r="G813" t="s">
        <v>63</v>
      </c>
      <c r="H813" t="s">
        <v>35</v>
      </c>
      <c r="I813" t="s">
        <v>40</v>
      </c>
      <c r="J813">
        <v>11</v>
      </c>
      <c r="K813">
        <v>3</v>
      </c>
      <c r="L813">
        <v>0</v>
      </c>
      <c r="M813" t="s">
        <v>1884</v>
      </c>
      <c r="N813" t="s">
        <v>31</v>
      </c>
      <c r="O813">
        <v>4.5</v>
      </c>
      <c r="P813" t="s">
        <v>32</v>
      </c>
    </row>
    <row r="814" spans="1:16" x14ac:dyDescent="0.3">
      <c r="A814" t="s">
        <v>2182</v>
      </c>
      <c r="B814" s="1">
        <v>2.0406249999999997E-2</v>
      </c>
      <c r="C814">
        <v>0</v>
      </c>
      <c r="D814" t="s">
        <v>73</v>
      </c>
      <c r="E814" t="s">
        <v>2183</v>
      </c>
      <c r="F814" t="s">
        <v>83</v>
      </c>
      <c r="G814" t="s">
        <v>53</v>
      </c>
      <c r="H814" t="s">
        <v>67</v>
      </c>
      <c r="I814" t="s">
        <v>40</v>
      </c>
      <c r="J814">
        <v>9</v>
      </c>
      <c r="K814">
        <v>0</v>
      </c>
      <c r="L814">
        <v>1</v>
      </c>
      <c r="M814" t="s">
        <v>2184</v>
      </c>
      <c r="N814" t="s">
        <v>42</v>
      </c>
      <c r="O814">
        <v>0</v>
      </c>
      <c r="P814" t="s">
        <v>32</v>
      </c>
    </row>
    <row r="815" spans="1:16" x14ac:dyDescent="0.3">
      <c r="A815" t="s">
        <v>2185</v>
      </c>
      <c r="B815" s="1">
        <v>2.0406249999999997E-2</v>
      </c>
      <c r="C815" s="1">
        <v>2.0406249999999997E-2</v>
      </c>
      <c r="D815" t="s">
        <v>16</v>
      </c>
      <c r="E815" t="s">
        <v>2186</v>
      </c>
      <c r="F815" t="s">
        <v>121</v>
      </c>
      <c r="G815" t="s">
        <v>31</v>
      </c>
      <c r="H815" t="s">
        <v>20</v>
      </c>
      <c r="I815" t="s">
        <v>29</v>
      </c>
      <c r="J815">
        <v>2</v>
      </c>
      <c r="K815">
        <v>31</v>
      </c>
      <c r="L815">
        <v>0</v>
      </c>
      <c r="M815" t="s">
        <v>1616</v>
      </c>
      <c r="N815" t="s">
        <v>37</v>
      </c>
      <c r="O815">
        <v>4.5</v>
      </c>
      <c r="P815" t="s">
        <v>4658</v>
      </c>
    </row>
    <row r="816" spans="1:16" x14ac:dyDescent="0.3">
      <c r="A816" t="s">
        <v>2187</v>
      </c>
      <c r="B816" s="1">
        <v>2.0406249999999997E-2</v>
      </c>
      <c r="C816" s="1">
        <v>2.0406249999999997E-2</v>
      </c>
      <c r="D816" t="s">
        <v>16</v>
      </c>
      <c r="E816" t="s">
        <v>2167</v>
      </c>
      <c r="F816" t="s">
        <v>18</v>
      </c>
      <c r="G816" t="s">
        <v>45</v>
      </c>
      <c r="H816" t="s">
        <v>20</v>
      </c>
      <c r="I816" t="s">
        <v>40</v>
      </c>
      <c r="J816">
        <v>12</v>
      </c>
      <c r="K816">
        <v>39</v>
      </c>
      <c r="L816">
        <v>0</v>
      </c>
      <c r="M816" t="s">
        <v>2188</v>
      </c>
      <c r="N816" t="s">
        <v>23</v>
      </c>
      <c r="O816">
        <v>2.6</v>
      </c>
      <c r="P816" t="s">
        <v>4658</v>
      </c>
    </row>
    <row r="817" spans="1:16" x14ac:dyDescent="0.3">
      <c r="A817" t="s">
        <v>2189</v>
      </c>
      <c r="B817" s="1">
        <v>2.0406249999999997E-2</v>
      </c>
      <c r="C817" s="1">
        <v>2.0406249999999997E-2</v>
      </c>
      <c r="D817" t="s">
        <v>16</v>
      </c>
      <c r="E817" t="s">
        <v>761</v>
      </c>
      <c r="F817" t="s">
        <v>83</v>
      </c>
      <c r="G817" t="s">
        <v>28</v>
      </c>
      <c r="H817" t="s">
        <v>67</v>
      </c>
      <c r="I817" t="s">
        <v>40</v>
      </c>
      <c r="J817">
        <v>8</v>
      </c>
      <c r="K817">
        <v>43</v>
      </c>
      <c r="L817">
        <v>0</v>
      </c>
      <c r="M817" t="s">
        <v>115</v>
      </c>
      <c r="N817" t="s">
        <v>31</v>
      </c>
      <c r="O817">
        <v>3.1</v>
      </c>
      <c r="P817" t="s">
        <v>77</v>
      </c>
    </row>
    <row r="818" spans="1:16" x14ac:dyDescent="0.3">
      <c r="A818" t="s">
        <v>2190</v>
      </c>
      <c r="B818" s="1">
        <v>2.0406249999999997E-2</v>
      </c>
      <c r="C818">
        <v>0</v>
      </c>
      <c r="D818" t="s">
        <v>146</v>
      </c>
      <c r="E818" t="s">
        <v>2191</v>
      </c>
      <c r="F818" t="s">
        <v>58</v>
      </c>
      <c r="G818" t="s">
        <v>63</v>
      </c>
      <c r="H818" t="s">
        <v>46</v>
      </c>
      <c r="I818" t="s">
        <v>21</v>
      </c>
      <c r="J818">
        <v>4</v>
      </c>
      <c r="K818">
        <v>0</v>
      </c>
      <c r="L818">
        <v>1</v>
      </c>
      <c r="M818" t="s">
        <v>2192</v>
      </c>
      <c r="N818" t="s">
        <v>31</v>
      </c>
      <c r="O818">
        <v>0</v>
      </c>
      <c r="P818" t="s">
        <v>4658</v>
      </c>
    </row>
    <row r="819" spans="1:16" x14ac:dyDescent="0.3">
      <c r="A819" t="s">
        <v>2193</v>
      </c>
      <c r="B819" s="1">
        <v>2.0406249999999997E-2</v>
      </c>
      <c r="C819" s="1">
        <v>2.0406249999999997E-2</v>
      </c>
      <c r="D819" t="s">
        <v>16</v>
      </c>
      <c r="E819" t="s">
        <v>2194</v>
      </c>
      <c r="F819" t="s">
        <v>83</v>
      </c>
      <c r="G819" t="s">
        <v>63</v>
      </c>
      <c r="H819" t="s">
        <v>46</v>
      </c>
      <c r="I819" t="s">
        <v>54</v>
      </c>
      <c r="J819">
        <v>8</v>
      </c>
      <c r="K819">
        <v>8</v>
      </c>
      <c r="L819">
        <v>0</v>
      </c>
      <c r="M819" t="s">
        <v>214</v>
      </c>
      <c r="N819" t="s">
        <v>42</v>
      </c>
      <c r="O819">
        <v>1.1000000000000001</v>
      </c>
      <c r="P819" t="s">
        <v>24</v>
      </c>
    </row>
    <row r="820" spans="1:16" x14ac:dyDescent="0.3">
      <c r="A820" t="s">
        <v>2195</v>
      </c>
      <c r="B820" s="1">
        <v>2.0406249999999997E-2</v>
      </c>
      <c r="C820" s="1">
        <v>2.0406249999999997E-2</v>
      </c>
      <c r="D820" t="s">
        <v>16</v>
      </c>
      <c r="E820" t="s">
        <v>2196</v>
      </c>
      <c r="F820" t="s">
        <v>52</v>
      </c>
      <c r="G820" t="s">
        <v>31</v>
      </c>
      <c r="H820" t="s">
        <v>67</v>
      </c>
      <c r="I820" t="s">
        <v>59</v>
      </c>
      <c r="J820">
        <v>4</v>
      </c>
      <c r="K820">
        <v>8</v>
      </c>
      <c r="L820">
        <v>0</v>
      </c>
      <c r="M820" t="s">
        <v>157</v>
      </c>
      <c r="N820" t="s">
        <v>31</v>
      </c>
      <c r="O820">
        <v>4.4000000000000004</v>
      </c>
      <c r="P820" t="s">
        <v>32</v>
      </c>
    </row>
    <row r="821" spans="1:16" x14ac:dyDescent="0.3">
      <c r="A821" t="s">
        <v>2197</v>
      </c>
      <c r="B821" s="1">
        <v>2.0406249999999997E-2</v>
      </c>
      <c r="C821" s="1">
        <v>2.0406249999999997E-2</v>
      </c>
      <c r="D821" t="s">
        <v>16</v>
      </c>
      <c r="E821" t="s">
        <v>2198</v>
      </c>
      <c r="F821" t="s">
        <v>83</v>
      </c>
      <c r="G821" t="s">
        <v>53</v>
      </c>
      <c r="H821" t="s">
        <v>67</v>
      </c>
      <c r="I821" t="s">
        <v>29</v>
      </c>
      <c r="J821">
        <v>11</v>
      </c>
      <c r="K821">
        <v>11</v>
      </c>
      <c r="L821">
        <v>0</v>
      </c>
      <c r="M821" t="s">
        <v>1257</v>
      </c>
      <c r="N821" t="s">
        <v>37</v>
      </c>
      <c r="O821">
        <v>4.9000000000000004</v>
      </c>
      <c r="P821" t="s">
        <v>77</v>
      </c>
    </row>
    <row r="822" spans="1:16" x14ac:dyDescent="0.3">
      <c r="A822" t="s">
        <v>2199</v>
      </c>
      <c r="B822" s="1">
        <v>2.0406249999999997E-2</v>
      </c>
      <c r="C822" s="1">
        <v>2.0406249999999997E-2</v>
      </c>
      <c r="D822" t="s">
        <v>16</v>
      </c>
      <c r="E822" t="s">
        <v>2200</v>
      </c>
      <c r="F822" t="s">
        <v>52</v>
      </c>
      <c r="G822" t="s">
        <v>31</v>
      </c>
      <c r="H822" t="s">
        <v>67</v>
      </c>
      <c r="I822" t="s">
        <v>40</v>
      </c>
      <c r="J822">
        <v>4</v>
      </c>
      <c r="K822">
        <v>45</v>
      </c>
      <c r="L822">
        <v>0</v>
      </c>
      <c r="M822" t="s">
        <v>2016</v>
      </c>
      <c r="N822" t="s">
        <v>42</v>
      </c>
      <c r="O822">
        <v>3.7</v>
      </c>
      <c r="P822" t="s">
        <v>49</v>
      </c>
    </row>
    <row r="823" spans="1:16" x14ac:dyDescent="0.3">
      <c r="A823" t="s">
        <v>2201</v>
      </c>
      <c r="B823" s="1">
        <v>2.0406249999999997E-2</v>
      </c>
      <c r="C823" s="1">
        <v>2.0406249999999997E-2</v>
      </c>
      <c r="D823" t="s">
        <v>16</v>
      </c>
      <c r="E823" t="s">
        <v>219</v>
      </c>
      <c r="F823" t="s">
        <v>121</v>
      </c>
      <c r="G823" t="s">
        <v>63</v>
      </c>
      <c r="H823" t="s">
        <v>46</v>
      </c>
      <c r="I823" t="s">
        <v>29</v>
      </c>
      <c r="J823">
        <v>6</v>
      </c>
      <c r="K823">
        <v>21</v>
      </c>
      <c r="L823">
        <v>0</v>
      </c>
      <c r="M823" t="s">
        <v>768</v>
      </c>
      <c r="N823" t="s">
        <v>42</v>
      </c>
      <c r="O823">
        <v>4.9000000000000004</v>
      </c>
      <c r="P823" t="s">
        <v>4658</v>
      </c>
    </row>
    <row r="824" spans="1:16" x14ac:dyDescent="0.3">
      <c r="A824" t="s">
        <v>2202</v>
      </c>
      <c r="B824" s="1">
        <v>2.0406249999999997E-2</v>
      </c>
      <c r="C824" s="1">
        <v>2.0406249999999997E-2</v>
      </c>
      <c r="D824" t="s">
        <v>16</v>
      </c>
      <c r="E824" t="s">
        <v>2203</v>
      </c>
      <c r="F824" t="s">
        <v>18</v>
      </c>
      <c r="G824" t="s">
        <v>28</v>
      </c>
      <c r="H824" t="s">
        <v>46</v>
      </c>
      <c r="I824" t="s">
        <v>40</v>
      </c>
      <c r="J824">
        <v>1</v>
      </c>
      <c r="K824">
        <v>17</v>
      </c>
      <c r="L824">
        <v>0</v>
      </c>
      <c r="M824" t="s">
        <v>282</v>
      </c>
      <c r="N824" t="s">
        <v>31</v>
      </c>
      <c r="O824">
        <v>2.2999999999999998</v>
      </c>
      <c r="P824" t="s">
        <v>32</v>
      </c>
    </row>
    <row r="825" spans="1:16" x14ac:dyDescent="0.3">
      <c r="A825" t="s">
        <v>2204</v>
      </c>
      <c r="B825" s="1">
        <v>2.0406249999999997E-2</v>
      </c>
      <c r="C825" s="1">
        <v>2.0406249999999997E-2</v>
      </c>
      <c r="D825" t="s">
        <v>16</v>
      </c>
      <c r="E825" t="s">
        <v>2205</v>
      </c>
      <c r="F825" t="s">
        <v>18</v>
      </c>
      <c r="G825" t="s">
        <v>63</v>
      </c>
      <c r="H825" t="s">
        <v>20</v>
      </c>
      <c r="I825" t="s">
        <v>40</v>
      </c>
      <c r="J825">
        <v>3</v>
      </c>
      <c r="K825">
        <v>38</v>
      </c>
      <c r="L825">
        <v>0</v>
      </c>
      <c r="M825" t="s">
        <v>2206</v>
      </c>
      <c r="N825" t="s">
        <v>31</v>
      </c>
      <c r="O825">
        <v>1.9</v>
      </c>
      <c r="P825" t="s">
        <v>77</v>
      </c>
    </row>
    <row r="826" spans="1:16" x14ac:dyDescent="0.3">
      <c r="A826" t="s">
        <v>2207</v>
      </c>
      <c r="B826" s="1">
        <v>2.0406249999999997E-2</v>
      </c>
      <c r="C826" s="1">
        <v>2.0406249999999997E-2</v>
      </c>
      <c r="D826" t="s">
        <v>16</v>
      </c>
      <c r="E826" t="s">
        <v>2208</v>
      </c>
      <c r="F826" t="s">
        <v>75</v>
      </c>
      <c r="G826" t="s">
        <v>19</v>
      </c>
      <c r="H826" t="s">
        <v>46</v>
      </c>
      <c r="I826" t="s">
        <v>54</v>
      </c>
      <c r="J826">
        <v>11</v>
      </c>
      <c r="K826">
        <v>12</v>
      </c>
      <c r="L826">
        <v>0</v>
      </c>
      <c r="M826" t="s">
        <v>1914</v>
      </c>
      <c r="N826" t="s">
        <v>42</v>
      </c>
      <c r="O826">
        <v>2.4</v>
      </c>
      <c r="P826" t="s">
        <v>24</v>
      </c>
    </row>
    <row r="827" spans="1:16" x14ac:dyDescent="0.3">
      <c r="A827" t="s">
        <v>2209</v>
      </c>
      <c r="B827" s="1">
        <v>2.0406249999999997E-2</v>
      </c>
      <c r="C827" s="1">
        <v>2.0406249999999997E-2</v>
      </c>
      <c r="D827" t="s">
        <v>16</v>
      </c>
      <c r="E827" t="s">
        <v>2210</v>
      </c>
      <c r="F827" t="s">
        <v>83</v>
      </c>
      <c r="G827" t="s">
        <v>19</v>
      </c>
      <c r="H827" t="s">
        <v>67</v>
      </c>
      <c r="I827" t="s">
        <v>54</v>
      </c>
      <c r="J827">
        <v>4</v>
      </c>
      <c r="K827">
        <v>33</v>
      </c>
      <c r="L827">
        <v>0</v>
      </c>
      <c r="M827" t="s">
        <v>2211</v>
      </c>
      <c r="N827" t="s">
        <v>42</v>
      </c>
      <c r="O827">
        <v>3.9</v>
      </c>
      <c r="P827" t="s">
        <v>4658</v>
      </c>
    </row>
    <row r="828" spans="1:16" x14ac:dyDescent="0.3">
      <c r="A828" t="s">
        <v>2212</v>
      </c>
      <c r="B828" s="1">
        <v>2.0406249999999997E-2</v>
      </c>
      <c r="C828" s="1">
        <v>2.0406249999999997E-2</v>
      </c>
      <c r="D828" t="s">
        <v>16</v>
      </c>
      <c r="E828" t="s">
        <v>2213</v>
      </c>
      <c r="F828" t="s">
        <v>27</v>
      </c>
      <c r="G828" t="s">
        <v>31</v>
      </c>
      <c r="H828" t="s">
        <v>67</v>
      </c>
      <c r="I828" t="s">
        <v>21</v>
      </c>
      <c r="J828">
        <v>7</v>
      </c>
      <c r="K828">
        <v>39</v>
      </c>
      <c r="L828">
        <v>0</v>
      </c>
      <c r="M828" t="s">
        <v>378</v>
      </c>
      <c r="N828" t="s">
        <v>37</v>
      </c>
      <c r="O828">
        <v>4</v>
      </c>
      <c r="P828" t="s">
        <v>77</v>
      </c>
    </row>
    <row r="829" spans="1:16" x14ac:dyDescent="0.3">
      <c r="A829" t="s">
        <v>2214</v>
      </c>
      <c r="B829" s="1">
        <v>2.0406249999999997E-2</v>
      </c>
      <c r="C829">
        <v>0</v>
      </c>
      <c r="D829" t="s">
        <v>73</v>
      </c>
      <c r="E829" t="s">
        <v>2215</v>
      </c>
      <c r="F829" t="s">
        <v>83</v>
      </c>
      <c r="G829" t="s">
        <v>53</v>
      </c>
      <c r="H829" t="s">
        <v>46</v>
      </c>
      <c r="I829" t="s">
        <v>54</v>
      </c>
      <c r="J829">
        <v>4</v>
      </c>
      <c r="K829">
        <v>0</v>
      </c>
      <c r="L829">
        <v>1</v>
      </c>
      <c r="M829" t="s">
        <v>2216</v>
      </c>
      <c r="N829" t="s">
        <v>31</v>
      </c>
      <c r="O829">
        <v>0</v>
      </c>
      <c r="P829" t="s">
        <v>49</v>
      </c>
    </row>
    <row r="830" spans="1:16" x14ac:dyDescent="0.3">
      <c r="A830" t="s">
        <v>2217</v>
      </c>
      <c r="B830" s="1">
        <v>2.0406249999999997E-2</v>
      </c>
      <c r="C830" s="1">
        <v>2.0406249999999997E-2</v>
      </c>
      <c r="D830" t="s">
        <v>16</v>
      </c>
      <c r="E830" t="s">
        <v>2218</v>
      </c>
      <c r="F830" t="s">
        <v>27</v>
      </c>
      <c r="G830" t="s">
        <v>31</v>
      </c>
      <c r="H830" t="s">
        <v>46</v>
      </c>
      <c r="I830" t="s">
        <v>29</v>
      </c>
      <c r="J830">
        <v>10</v>
      </c>
      <c r="K830">
        <v>22</v>
      </c>
      <c r="L830">
        <v>0</v>
      </c>
      <c r="M830" t="s">
        <v>2219</v>
      </c>
      <c r="N830" t="s">
        <v>48</v>
      </c>
      <c r="O830">
        <v>4.2</v>
      </c>
      <c r="P830" t="s">
        <v>77</v>
      </c>
    </row>
    <row r="831" spans="1:16" x14ac:dyDescent="0.3">
      <c r="A831" t="s">
        <v>2220</v>
      </c>
      <c r="B831" s="1">
        <v>2.0406249999999997E-2</v>
      </c>
      <c r="C831" s="1">
        <v>2.0406249999999997E-2</v>
      </c>
      <c r="D831" t="s">
        <v>16</v>
      </c>
      <c r="E831" t="s">
        <v>2221</v>
      </c>
      <c r="F831" t="s">
        <v>75</v>
      </c>
      <c r="G831" t="s">
        <v>31</v>
      </c>
      <c r="H831" t="s">
        <v>20</v>
      </c>
      <c r="I831" t="s">
        <v>59</v>
      </c>
      <c r="J831">
        <v>11</v>
      </c>
      <c r="K831">
        <v>37</v>
      </c>
      <c r="L831">
        <v>0</v>
      </c>
      <c r="M831" t="s">
        <v>2222</v>
      </c>
      <c r="N831" t="s">
        <v>37</v>
      </c>
      <c r="O831">
        <v>3.6</v>
      </c>
      <c r="P831" t="s">
        <v>49</v>
      </c>
    </row>
    <row r="832" spans="1:16" x14ac:dyDescent="0.3">
      <c r="A832" t="s">
        <v>2223</v>
      </c>
      <c r="B832" s="1">
        <v>2.0406249999999997E-2</v>
      </c>
      <c r="C832" s="1">
        <v>2.0406249999999997E-2</v>
      </c>
      <c r="D832" t="s">
        <v>16</v>
      </c>
      <c r="E832" t="s">
        <v>2224</v>
      </c>
      <c r="F832" t="s">
        <v>83</v>
      </c>
      <c r="G832" t="s">
        <v>19</v>
      </c>
      <c r="H832" t="s">
        <v>20</v>
      </c>
      <c r="I832" t="s">
        <v>40</v>
      </c>
      <c r="J832">
        <v>3</v>
      </c>
      <c r="K832">
        <v>32</v>
      </c>
      <c r="L832">
        <v>0</v>
      </c>
      <c r="M832" t="s">
        <v>2225</v>
      </c>
      <c r="N832" t="s">
        <v>48</v>
      </c>
      <c r="O832">
        <v>4.2</v>
      </c>
      <c r="P832" t="s">
        <v>32</v>
      </c>
    </row>
    <row r="833" spans="1:16" x14ac:dyDescent="0.3">
      <c r="A833" t="s">
        <v>2226</v>
      </c>
      <c r="B833" s="1">
        <v>2.0406249999999997E-2</v>
      </c>
      <c r="C833" s="1">
        <v>2.0406249999999997E-2</v>
      </c>
      <c r="D833" t="s">
        <v>16</v>
      </c>
      <c r="E833" t="s">
        <v>2227</v>
      </c>
      <c r="F833" t="s">
        <v>27</v>
      </c>
      <c r="G833" t="s">
        <v>45</v>
      </c>
      <c r="H833" t="s">
        <v>35</v>
      </c>
      <c r="I833" t="s">
        <v>21</v>
      </c>
      <c r="J833">
        <v>3</v>
      </c>
      <c r="K833">
        <v>30</v>
      </c>
      <c r="L833">
        <v>0</v>
      </c>
      <c r="M833" t="s">
        <v>1575</v>
      </c>
      <c r="N833" t="s">
        <v>42</v>
      </c>
      <c r="O833">
        <v>3.6</v>
      </c>
      <c r="P833" t="s">
        <v>49</v>
      </c>
    </row>
    <row r="834" spans="1:16" x14ac:dyDescent="0.3">
      <c r="A834" t="s">
        <v>2228</v>
      </c>
      <c r="B834" s="1">
        <v>2.0406249999999997E-2</v>
      </c>
      <c r="C834" s="1">
        <v>2.0406249999999997E-2</v>
      </c>
      <c r="D834" t="s">
        <v>16</v>
      </c>
      <c r="E834" t="s">
        <v>2229</v>
      </c>
      <c r="F834" t="s">
        <v>18</v>
      </c>
      <c r="G834" t="s">
        <v>28</v>
      </c>
      <c r="H834" t="s">
        <v>35</v>
      </c>
      <c r="I834" t="s">
        <v>21</v>
      </c>
      <c r="J834">
        <v>5</v>
      </c>
      <c r="K834">
        <v>21</v>
      </c>
      <c r="L834">
        <v>0</v>
      </c>
      <c r="M834" t="s">
        <v>820</v>
      </c>
      <c r="N834" t="s">
        <v>31</v>
      </c>
      <c r="O834">
        <v>3.4</v>
      </c>
      <c r="P834" t="s">
        <v>4658</v>
      </c>
    </row>
    <row r="835" spans="1:16" x14ac:dyDescent="0.3">
      <c r="A835" t="s">
        <v>2230</v>
      </c>
      <c r="B835" s="1">
        <v>2.0406249999999997E-2</v>
      </c>
      <c r="C835">
        <v>0</v>
      </c>
      <c r="D835" t="s">
        <v>110</v>
      </c>
      <c r="E835" t="s">
        <v>2231</v>
      </c>
      <c r="F835" t="s">
        <v>27</v>
      </c>
      <c r="G835" t="s">
        <v>31</v>
      </c>
      <c r="H835" t="s">
        <v>67</v>
      </c>
      <c r="I835" t="s">
        <v>59</v>
      </c>
      <c r="J835">
        <v>10</v>
      </c>
      <c r="K835">
        <v>0</v>
      </c>
      <c r="L835">
        <v>0</v>
      </c>
      <c r="M835" t="s">
        <v>696</v>
      </c>
      <c r="N835" t="s">
        <v>31</v>
      </c>
      <c r="O835">
        <v>0</v>
      </c>
      <c r="P835" t="s">
        <v>77</v>
      </c>
    </row>
    <row r="836" spans="1:16" x14ac:dyDescent="0.3">
      <c r="A836" t="s">
        <v>2232</v>
      </c>
      <c r="B836" s="1">
        <v>2.0406249999999997E-2</v>
      </c>
      <c r="C836" s="1">
        <v>2.0406249999999997E-2</v>
      </c>
      <c r="D836" t="s">
        <v>16</v>
      </c>
      <c r="E836" t="s">
        <v>2233</v>
      </c>
      <c r="F836" t="s">
        <v>83</v>
      </c>
      <c r="G836" t="s">
        <v>63</v>
      </c>
      <c r="H836" t="s">
        <v>35</v>
      </c>
      <c r="I836" t="s">
        <v>29</v>
      </c>
      <c r="J836">
        <v>5</v>
      </c>
      <c r="K836">
        <v>6</v>
      </c>
      <c r="L836">
        <v>0</v>
      </c>
      <c r="M836" t="s">
        <v>2234</v>
      </c>
      <c r="N836" t="s">
        <v>23</v>
      </c>
      <c r="O836">
        <v>4.2</v>
      </c>
      <c r="P836" t="s">
        <v>24</v>
      </c>
    </row>
    <row r="837" spans="1:16" x14ac:dyDescent="0.3">
      <c r="A837" t="s">
        <v>2235</v>
      </c>
      <c r="B837" s="1">
        <v>2.0406249999999997E-2</v>
      </c>
      <c r="C837" s="1">
        <v>2.0406249999999997E-2</v>
      </c>
      <c r="D837" t="s">
        <v>16</v>
      </c>
      <c r="E837" t="s">
        <v>2236</v>
      </c>
      <c r="F837" t="s">
        <v>143</v>
      </c>
      <c r="G837" t="s">
        <v>63</v>
      </c>
      <c r="H837" t="s">
        <v>46</v>
      </c>
      <c r="I837" t="s">
        <v>21</v>
      </c>
      <c r="J837">
        <v>4</v>
      </c>
      <c r="K837">
        <v>6</v>
      </c>
      <c r="L837">
        <v>0</v>
      </c>
      <c r="M837" t="s">
        <v>1654</v>
      </c>
      <c r="N837" t="s">
        <v>48</v>
      </c>
      <c r="O837">
        <v>2.9</v>
      </c>
      <c r="P837" t="s">
        <v>32</v>
      </c>
    </row>
    <row r="838" spans="1:16" x14ac:dyDescent="0.3">
      <c r="A838" t="s">
        <v>2237</v>
      </c>
      <c r="B838" s="1">
        <v>2.0406249999999997E-2</v>
      </c>
      <c r="C838" s="1">
        <v>2.0406249999999997E-2</v>
      </c>
      <c r="D838" t="s">
        <v>16</v>
      </c>
      <c r="E838" t="s">
        <v>2238</v>
      </c>
      <c r="F838" t="s">
        <v>83</v>
      </c>
      <c r="G838" t="s">
        <v>63</v>
      </c>
      <c r="H838" t="s">
        <v>35</v>
      </c>
      <c r="I838" t="s">
        <v>29</v>
      </c>
      <c r="J838">
        <v>9</v>
      </c>
      <c r="K838">
        <v>41</v>
      </c>
      <c r="L838">
        <v>0</v>
      </c>
      <c r="M838" t="s">
        <v>747</v>
      </c>
      <c r="N838" t="s">
        <v>48</v>
      </c>
      <c r="O838">
        <v>1.1000000000000001</v>
      </c>
      <c r="P838" t="s">
        <v>32</v>
      </c>
    </row>
    <row r="839" spans="1:16" x14ac:dyDescent="0.3">
      <c r="A839" t="s">
        <v>2239</v>
      </c>
      <c r="B839" s="1">
        <v>2.0406249999999997E-2</v>
      </c>
      <c r="C839" s="1">
        <v>2.0406249999999997E-2</v>
      </c>
      <c r="D839" t="s">
        <v>16</v>
      </c>
      <c r="E839" t="s">
        <v>2240</v>
      </c>
      <c r="F839" t="s">
        <v>27</v>
      </c>
      <c r="G839" t="s">
        <v>53</v>
      </c>
      <c r="H839" t="s">
        <v>67</v>
      </c>
      <c r="I839" t="s">
        <v>59</v>
      </c>
      <c r="J839">
        <v>12</v>
      </c>
      <c r="K839">
        <v>26</v>
      </c>
      <c r="L839">
        <v>0</v>
      </c>
      <c r="M839" t="s">
        <v>898</v>
      </c>
      <c r="N839" t="s">
        <v>42</v>
      </c>
      <c r="O839">
        <v>3.1</v>
      </c>
      <c r="P839" t="s">
        <v>49</v>
      </c>
    </row>
    <row r="840" spans="1:16" x14ac:dyDescent="0.3">
      <c r="A840" t="s">
        <v>2241</v>
      </c>
      <c r="B840" s="1">
        <v>2.0406249999999997E-2</v>
      </c>
      <c r="C840" s="1">
        <v>2.0406249999999997E-2</v>
      </c>
      <c r="D840" t="s">
        <v>16</v>
      </c>
      <c r="E840" t="s">
        <v>2242</v>
      </c>
      <c r="F840" t="s">
        <v>18</v>
      </c>
      <c r="G840" t="s">
        <v>19</v>
      </c>
      <c r="H840" t="s">
        <v>67</v>
      </c>
      <c r="I840" t="s">
        <v>29</v>
      </c>
      <c r="J840">
        <v>10</v>
      </c>
      <c r="K840">
        <v>4</v>
      </c>
      <c r="L840">
        <v>0</v>
      </c>
      <c r="M840" t="s">
        <v>432</v>
      </c>
      <c r="N840" t="s">
        <v>31</v>
      </c>
      <c r="O840">
        <v>2.8</v>
      </c>
      <c r="P840" t="s">
        <v>24</v>
      </c>
    </row>
    <row r="841" spans="1:16" x14ac:dyDescent="0.3">
      <c r="A841" t="s">
        <v>2243</v>
      </c>
      <c r="B841" s="1">
        <v>2.0406249999999997E-2</v>
      </c>
      <c r="C841" s="1">
        <v>2.0406249999999997E-2</v>
      </c>
      <c r="D841" t="s">
        <v>16</v>
      </c>
      <c r="E841" t="s">
        <v>2244</v>
      </c>
      <c r="F841" t="s">
        <v>27</v>
      </c>
      <c r="G841" t="s">
        <v>53</v>
      </c>
      <c r="H841" t="s">
        <v>46</v>
      </c>
      <c r="I841" t="s">
        <v>54</v>
      </c>
      <c r="J841">
        <v>3</v>
      </c>
      <c r="K841">
        <v>36</v>
      </c>
      <c r="L841">
        <v>0</v>
      </c>
      <c r="M841" t="s">
        <v>2245</v>
      </c>
      <c r="N841" t="s">
        <v>48</v>
      </c>
      <c r="O841">
        <v>2.2999999999999998</v>
      </c>
      <c r="P841" t="s">
        <v>24</v>
      </c>
    </row>
    <row r="842" spans="1:16" x14ac:dyDescent="0.3">
      <c r="A842" t="s">
        <v>2246</v>
      </c>
      <c r="B842" s="1">
        <v>2.0406249999999997E-2</v>
      </c>
      <c r="C842" s="1">
        <v>2.0406249999999997E-2</v>
      </c>
      <c r="D842" t="s">
        <v>16</v>
      </c>
      <c r="E842" t="s">
        <v>2247</v>
      </c>
      <c r="F842" t="s">
        <v>52</v>
      </c>
      <c r="G842" t="s">
        <v>53</v>
      </c>
      <c r="H842" t="s">
        <v>46</v>
      </c>
      <c r="I842" t="s">
        <v>21</v>
      </c>
      <c r="J842">
        <v>11</v>
      </c>
      <c r="K842">
        <v>9</v>
      </c>
      <c r="L842">
        <v>0</v>
      </c>
      <c r="M842" t="s">
        <v>1239</v>
      </c>
      <c r="N842" t="s">
        <v>31</v>
      </c>
      <c r="O842">
        <v>2</v>
      </c>
      <c r="P842" t="s">
        <v>49</v>
      </c>
    </row>
    <row r="843" spans="1:16" x14ac:dyDescent="0.3">
      <c r="A843" t="s">
        <v>2248</v>
      </c>
      <c r="B843" s="1">
        <v>2.0406249999999997E-2</v>
      </c>
      <c r="C843" s="1">
        <v>2.0406249999999997E-2</v>
      </c>
      <c r="D843" t="s">
        <v>16</v>
      </c>
      <c r="E843" t="s">
        <v>1461</v>
      </c>
      <c r="F843" t="s">
        <v>18</v>
      </c>
      <c r="G843" t="s">
        <v>45</v>
      </c>
      <c r="H843" t="s">
        <v>46</v>
      </c>
      <c r="I843" t="s">
        <v>59</v>
      </c>
      <c r="J843">
        <v>2</v>
      </c>
      <c r="K843">
        <v>40</v>
      </c>
      <c r="L843">
        <v>0</v>
      </c>
      <c r="M843" t="s">
        <v>2132</v>
      </c>
      <c r="N843" t="s">
        <v>48</v>
      </c>
      <c r="O843">
        <v>3</v>
      </c>
      <c r="P843" t="s">
        <v>49</v>
      </c>
    </row>
    <row r="844" spans="1:16" x14ac:dyDescent="0.3">
      <c r="A844" t="s">
        <v>2249</v>
      </c>
      <c r="B844" s="1">
        <v>2.0406249999999997E-2</v>
      </c>
      <c r="C844" s="1">
        <v>2.0406249999999997E-2</v>
      </c>
      <c r="D844" t="s">
        <v>16</v>
      </c>
      <c r="E844" t="s">
        <v>2250</v>
      </c>
      <c r="F844" t="s">
        <v>83</v>
      </c>
      <c r="G844" t="s">
        <v>63</v>
      </c>
      <c r="H844" t="s">
        <v>35</v>
      </c>
      <c r="I844" t="s">
        <v>54</v>
      </c>
      <c r="J844">
        <v>12</v>
      </c>
      <c r="K844">
        <v>23</v>
      </c>
      <c r="L844">
        <v>0</v>
      </c>
      <c r="M844" t="s">
        <v>774</v>
      </c>
      <c r="N844" t="s">
        <v>37</v>
      </c>
      <c r="O844">
        <v>3.7</v>
      </c>
      <c r="P844" t="s">
        <v>4658</v>
      </c>
    </row>
    <row r="845" spans="1:16" x14ac:dyDescent="0.3">
      <c r="A845" t="s">
        <v>2251</v>
      </c>
      <c r="B845" s="1">
        <v>2.0406249999999997E-2</v>
      </c>
      <c r="C845" s="1">
        <v>2.0406249999999997E-2</v>
      </c>
      <c r="D845" t="s">
        <v>16</v>
      </c>
      <c r="E845" t="s">
        <v>2252</v>
      </c>
      <c r="F845" t="s">
        <v>18</v>
      </c>
      <c r="G845" t="s">
        <v>31</v>
      </c>
      <c r="H845" t="s">
        <v>35</v>
      </c>
      <c r="I845" t="s">
        <v>54</v>
      </c>
      <c r="J845">
        <v>5</v>
      </c>
      <c r="K845">
        <v>13</v>
      </c>
      <c r="L845">
        <v>0</v>
      </c>
      <c r="M845" t="s">
        <v>1767</v>
      </c>
      <c r="N845" t="s">
        <v>23</v>
      </c>
      <c r="O845">
        <v>4.7</v>
      </c>
      <c r="P845" t="s">
        <v>49</v>
      </c>
    </row>
    <row r="846" spans="1:16" x14ac:dyDescent="0.3">
      <c r="A846" t="s">
        <v>2253</v>
      </c>
      <c r="B846" s="1">
        <v>2.0406249999999997E-2</v>
      </c>
      <c r="C846" s="1">
        <v>2.0406249999999997E-2</v>
      </c>
      <c r="D846" t="s">
        <v>16</v>
      </c>
      <c r="E846" t="s">
        <v>2254</v>
      </c>
      <c r="F846" t="s">
        <v>18</v>
      </c>
      <c r="G846" t="s">
        <v>31</v>
      </c>
      <c r="H846" t="s">
        <v>67</v>
      </c>
      <c r="I846" t="s">
        <v>21</v>
      </c>
      <c r="J846">
        <v>6</v>
      </c>
      <c r="K846">
        <v>4</v>
      </c>
      <c r="L846">
        <v>0</v>
      </c>
      <c r="M846" t="s">
        <v>2255</v>
      </c>
      <c r="N846" t="s">
        <v>48</v>
      </c>
      <c r="O846">
        <v>1.1000000000000001</v>
      </c>
      <c r="P846" t="s">
        <v>24</v>
      </c>
    </row>
    <row r="847" spans="1:16" x14ac:dyDescent="0.3">
      <c r="A847" t="s">
        <v>2256</v>
      </c>
      <c r="B847" s="1">
        <v>2.0406249999999997E-2</v>
      </c>
      <c r="C847" s="1">
        <v>2.0406249999999997E-2</v>
      </c>
      <c r="D847" t="s">
        <v>16</v>
      </c>
      <c r="E847" t="s">
        <v>2257</v>
      </c>
      <c r="F847" t="s">
        <v>75</v>
      </c>
      <c r="G847" t="s">
        <v>63</v>
      </c>
      <c r="H847" t="s">
        <v>20</v>
      </c>
      <c r="I847" t="s">
        <v>21</v>
      </c>
      <c r="J847">
        <v>9</v>
      </c>
      <c r="K847">
        <v>27</v>
      </c>
      <c r="L847">
        <v>0</v>
      </c>
      <c r="M847" t="s">
        <v>2258</v>
      </c>
      <c r="N847" t="s">
        <v>37</v>
      </c>
      <c r="O847">
        <v>3.2</v>
      </c>
      <c r="P847" t="s">
        <v>49</v>
      </c>
    </row>
    <row r="848" spans="1:16" x14ac:dyDescent="0.3">
      <c r="A848" t="s">
        <v>2259</v>
      </c>
      <c r="B848" s="1">
        <v>2.0406249999999997E-2</v>
      </c>
      <c r="C848" s="1">
        <v>2.0406249999999997E-2</v>
      </c>
      <c r="D848" t="s">
        <v>16</v>
      </c>
      <c r="E848" t="s">
        <v>2260</v>
      </c>
      <c r="F848" t="s">
        <v>121</v>
      </c>
      <c r="G848" t="s">
        <v>45</v>
      </c>
      <c r="H848" t="s">
        <v>20</v>
      </c>
      <c r="I848" t="s">
        <v>21</v>
      </c>
      <c r="J848">
        <v>6</v>
      </c>
      <c r="K848">
        <v>43</v>
      </c>
      <c r="L848">
        <v>0</v>
      </c>
      <c r="M848" t="s">
        <v>2261</v>
      </c>
      <c r="N848" t="s">
        <v>31</v>
      </c>
      <c r="O848">
        <v>2.8</v>
      </c>
      <c r="P848" t="s">
        <v>49</v>
      </c>
    </row>
    <row r="849" spans="1:16" x14ac:dyDescent="0.3">
      <c r="A849" t="s">
        <v>2262</v>
      </c>
      <c r="B849" s="1">
        <v>2.0406249999999997E-2</v>
      </c>
      <c r="C849" s="1">
        <v>2.0406249999999997E-2</v>
      </c>
      <c r="D849" t="s">
        <v>16</v>
      </c>
      <c r="E849" t="s">
        <v>2263</v>
      </c>
      <c r="F849" t="s">
        <v>18</v>
      </c>
      <c r="G849" t="s">
        <v>28</v>
      </c>
      <c r="H849" t="s">
        <v>35</v>
      </c>
      <c r="I849" t="s">
        <v>29</v>
      </c>
      <c r="J849">
        <v>7</v>
      </c>
      <c r="K849">
        <v>26</v>
      </c>
      <c r="L849">
        <v>0</v>
      </c>
      <c r="M849" t="s">
        <v>1589</v>
      </c>
      <c r="N849" t="s">
        <v>31</v>
      </c>
      <c r="O849">
        <v>1.7</v>
      </c>
      <c r="P849" t="s">
        <v>24</v>
      </c>
    </row>
    <row r="850" spans="1:16" x14ac:dyDescent="0.3">
      <c r="A850" t="s">
        <v>2264</v>
      </c>
      <c r="B850" s="1">
        <v>2.0406249999999997E-2</v>
      </c>
      <c r="C850" s="1">
        <v>2.0406249999999997E-2</v>
      </c>
      <c r="D850" t="s">
        <v>16</v>
      </c>
      <c r="E850" t="s">
        <v>983</v>
      </c>
      <c r="F850" t="s">
        <v>83</v>
      </c>
      <c r="G850" t="s">
        <v>45</v>
      </c>
      <c r="H850" t="s">
        <v>46</v>
      </c>
      <c r="I850" t="s">
        <v>21</v>
      </c>
      <c r="J850">
        <v>12</v>
      </c>
      <c r="K850">
        <v>15</v>
      </c>
      <c r="L850">
        <v>0</v>
      </c>
      <c r="M850" t="s">
        <v>1283</v>
      </c>
      <c r="N850" t="s">
        <v>48</v>
      </c>
      <c r="O850">
        <v>2.4</v>
      </c>
      <c r="P850" t="s">
        <v>24</v>
      </c>
    </row>
    <row r="851" spans="1:16" x14ac:dyDescent="0.3">
      <c r="A851" t="s">
        <v>2265</v>
      </c>
      <c r="B851" s="1">
        <v>2.0406249999999997E-2</v>
      </c>
      <c r="C851">
        <v>0</v>
      </c>
      <c r="D851" t="s">
        <v>73</v>
      </c>
      <c r="E851" t="s">
        <v>2266</v>
      </c>
      <c r="F851" t="s">
        <v>27</v>
      </c>
      <c r="G851" t="s">
        <v>31</v>
      </c>
      <c r="H851" t="s">
        <v>46</v>
      </c>
      <c r="I851" t="s">
        <v>29</v>
      </c>
      <c r="J851">
        <v>1</v>
      </c>
      <c r="K851">
        <v>0</v>
      </c>
      <c r="L851">
        <v>3</v>
      </c>
      <c r="M851" t="s">
        <v>2267</v>
      </c>
      <c r="N851" t="s">
        <v>48</v>
      </c>
      <c r="O851">
        <v>0</v>
      </c>
      <c r="P851" t="s">
        <v>77</v>
      </c>
    </row>
    <row r="852" spans="1:16" x14ac:dyDescent="0.3">
      <c r="A852" t="s">
        <v>2268</v>
      </c>
      <c r="B852" s="1">
        <v>2.0406249999999997E-2</v>
      </c>
      <c r="C852" s="1">
        <v>2.0406249999999997E-2</v>
      </c>
      <c r="D852" t="s">
        <v>16</v>
      </c>
      <c r="E852" t="s">
        <v>2269</v>
      </c>
      <c r="F852" t="s">
        <v>52</v>
      </c>
      <c r="G852" t="s">
        <v>19</v>
      </c>
      <c r="H852" t="s">
        <v>20</v>
      </c>
      <c r="I852" t="s">
        <v>21</v>
      </c>
      <c r="J852">
        <v>11</v>
      </c>
      <c r="K852">
        <v>46</v>
      </c>
      <c r="L852">
        <v>0</v>
      </c>
      <c r="M852" t="s">
        <v>921</v>
      </c>
      <c r="N852" t="s">
        <v>48</v>
      </c>
      <c r="O852">
        <v>2.6</v>
      </c>
      <c r="P852" t="s">
        <v>24</v>
      </c>
    </row>
    <row r="853" spans="1:16" x14ac:dyDescent="0.3">
      <c r="A853" t="s">
        <v>2270</v>
      </c>
      <c r="B853" s="1">
        <v>2.0406249999999997E-2</v>
      </c>
      <c r="C853" s="1">
        <v>2.0406249999999997E-2</v>
      </c>
      <c r="D853" t="s">
        <v>16</v>
      </c>
      <c r="E853" t="s">
        <v>2271</v>
      </c>
      <c r="F853" t="s">
        <v>27</v>
      </c>
      <c r="G853" t="s">
        <v>45</v>
      </c>
      <c r="H853" t="s">
        <v>20</v>
      </c>
      <c r="I853" t="s">
        <v>54</v>
      </c>
      <c r="J853">
        <v>9</v>
      </c>
      <c r="K853">
        <v>45</v>
      </c>
      <c r="L853">
        <v>0</v>
      </c>
      <c r="M853" t="s">
        <v>2125</v>
      </c>
      <c r="N853" t="s">
        <v>48</v>
      </c>
      <c r="O853">
        <v>5</v>
      </c>
      <c r="P853" t="s">
        <v>77</v>
      </c>
    </row>
    <row r="854" spans="1:16" x14ac:dyDescent="0.3">
      <c r="A854" t="s">
        <v>2272</v>
      </c>
      <c r="B854" s="1">
        <v>2.0406249999999997E-2</v>
      </c>
      <c r="C854" s="1">
        <v>2.0406249999999997E-2</v>
      </c>
      <c r="D854" t="s">
        <v>16</v>
      </c>
      <c r="E854" t="s">
        <v>2273</v>
      </c>
      <c r="F854" t="s">
        <v>52</v>
      </c>
      <c r="G854" t="s">
        <v>63</v>
      </c>
      <c r="H854" t="s">
        <v>46</v>
      </c>
      <c r="I854" t="s">
        <v>29</v>
      </c>
      <c r="J854">
        <v>3</v>
      </c>
      <c r="K854">
        <v>34</v>
      </c>
      <c r="L854">
        <v>0</v>
      </c>
      <c r="M854" t="s">
        <v>2175</v>
      </c>
      <c r="N854" t="s">
        <v>42</v>
      </c>
      <c r="O854">
        <v>3.5</v>
      </c>
      <c r="P854" t="s">
        <v>32</v>
      </c>
    </row>
    <row r="855" spans="1:16" x14ac:dyDescent="0.3">
      <c r="A855" t="s">
        <v>2274</v>
      </c>
      <c r="B855" s="1">
        <v>2.0406249999999997E-2</v>
      </c>
      <c r="C855" s="1">
        <v>2.0406249999999997E-2</v>
      </c>
      <c r="D855" t="s">
        <v>16</v>
      </c>
      <c r="E855" t="s">
        <v>2275</v>
      </c>
      <c r="F855" t="s">
        <v>75</v>
      </c>
      <c r="G855" t="s">
        <v>45</v>
      </c>
      <c r="H855" t="s">
        <v>46</v>
      </c>
      <c r="I855" t="s">
        <v>54</v>
      </c>
      <c r="J855">
        <v>2</v>
      </c>
      <c r="K855">
        <v>26</v>
      </c>
      <c r="L855">
        <v>0</v>
      </c>
      <c r="M855" t="s">
        <v>1283</v>
      </c>
      <c r="N855" t="s">
        <v>42</v>
      </c>
      <c r="O855">
        <v>2.5</v>
      </c>
      <c r="P855" t="s">
        <v>49</v>
      </c>
    </row>
    <row r="856" spans="1:16" x14ac:dyDescent="0.3">
      <c r="A856" t="s">
        <v>2276</v>
      </c>
      <c r="B856" s="1">
        <v>2.0406249999999997E-2</v>
      </c>
      <c r="C856" s="1">
        <v>2.0406249999999997E-2</v>
      </c>
      <c r="D856" t="s">
        <v>16</v>
      </c>
      <c r="E856" t="s">
        <v>2277</v>
      </c>
      <c r="F856" t="s">
        <v>58</v>
      </c>
      <c r="G856" t="s">
        <v>19</v>
      </c>
      <c r="H856" t="s">
        <v>67</v>
      </c>
      <c r="I856" t="s">
        <v>40</v>
      </c>
      <c r="J856">
        <v>4</v>
      </c>
      <c r="K856">
        <v>10</v>
      </c>
      <c r="L856">
        <v>0</v>
      </c>
      <c r="M856" t="s">
        <v>2278</v>
      </c>
      <c r="N856" t="s">
        <v>48</v>
      </c>
      <c r="O856">
        <v>2.7</v>
      </c>
      <c r="P856" t="s">
        <v>77</v>
      </c>
    </row>
    <row r="857" spans="1:16" x14ac:dyDescent="0.3">
      <c r="A857" t="s">
        <v>2279</v>
      </c>
      <c r="B857" s="1">
        <v>2.0406249999999997E-2</v>
      </c>
      <c r="C857" s="1">
        <v>2.0406249999999997E-2</v>
      </c>
      <c r="D857" t="s">
        <v>16</v>
      </c>
      <c r="E857" t="s">
        <v>2280</v>
      </c>
      <c r="F857" t="s">
        <v>121</v>
      </c>
      <c r="G857" t="s">
        <v>31</v>
      </c>
      <c r="H857" t="s">
        <v>20</v>
      </c>
      <c r="I857" t="s">
        <v>29</v>
      </c>
      <c r="J857">
        <v>11</v>
      </c>
      <c r="K857">
        <v>14</v>
      </c>
      <c r="L857">
        <v>0</v>
      </c>
      <c r="M857" t="s">
        <v>144</v>
      </c>
      <c r="N857" t="s">
        <v>42</v>
      </c>
      <c r="O857">
        <v>3.4</v>
      </c>
      <c r="P857" t="s">
        <v>24</v>
      </c>
    </row>
    <row r="858" spans="1:16" x14ac:dyDescent="0.3">
      <c r="A858" t="s">
        <v>2281</v>
      </c>
      <c r="B858" s="1">
        <v>2.0406249999999997E-2</v>
      </c>
      <c r="C858">
        <v>0</v>
      </c>
      <c r="D858" t="s">
        <v>110</v>
      </c>
      <c r="E858" t="s">
        <v>2282</v>
      </c>
      <c r="F858" t="s">
        <v>75</v>
      </c>
      <c r="G858" t="s">
        <v>45</v>
      </c>
      <c r="H858" t="s">
        <v>46</v>
      </c>
      <c r="I858" t="s">
        <v>40</v>
      </c>
      <c r="J858">
        <v>12</v>
      </c>
      <c r="K858">
        <v>0</v>
      </c>
      <c r="L858">
        <v>0</v>
      </c>
      <c r="M858" t="s">
        <v>1949</v>
      </c>
      <c r="N858" t="s">
        <v>37</v>
      </c>
      <c r="O858">
        <v>0</v>
      </c>
      <c r="P858" t="s">
        <v>4658</v>
      </c>
    </row>
    <row r="859" spans="1:16" x14ac:dyDescent="0.3">
      <c r="A859" t="s">
        <v>2283</v>
      </c>
      <c r="B859" s="1">
        <v>2.0406249999999997E-2</v>
      </c>
      <c r="C859">
        <v>0</v>
      </c>
      <c r="D859" t="s">
        <v>73</v>
      </c>
      <c r="E859" t="s">
        <v>1475</v>
      </c>
      <c r="F859" t="s">
        <v>83</v>
      </c>
      <c r="G859" t="s">
        <v>53</v>
      </c>
      <c r="H859" t="s">
        <v>46</v>
      </c>
      <c r="I859" t="s">
        <v>21</v>
      </c>
      <c r="J859">
        <v>4</v>
      </c>
      <c r="K859">
        <v>0</v>
      </c>
      <c r="L859">
        <v>0</v>
      </c>
      <c r="M859" t="s">
        <v>1101</v>
      </c>
      <c r="N859" t="s">
        <v>42</v>
      </c>
      <c r="O859">
        <v>0</v>
      </c>
      <c r="P859" t="s">
        <v>24</v>
      </c>
    </row>
    <row r="860" spans="1:16" x14ac:dyDescent="0.3">
      <c r="A860" t="s">
        <v>2284</v>
      </c>
      <c r="B860" s="1">
        <v>2.0406249999999997E-2</v>
      </c>
      <c r="C860" s="1">
        <v>2.0406249999999997E-2</v>
      </c>
      <c r="D860" t="s">
        <v>16</v>
      </c>
      <c r="E860" t="s">
        <v>2285</v>
      </c>
      <c r="F860" t="s">
        <v>18</v>
      </c>
      <c r="G860" t="s">
        <v>31</v>
      </c>
      <c r="H860" t="s">
        <v>46</v>
      </c>
      <c r="I860" t="s">
        <v>29</v>
      </c>
      <c r="J860">
        <v>5</v>
      </c>
      <c r="K860">
        <v>4</v>
      </c>
      <c r="L860">
        <v>0</v>
      </c>
      <c r="M860" t="s">
        <v>1804</v>
      </c>
      <c r="N860" t="s">
        <v>37</v>
      </c>
      <c r="O860">
        <v>4.8</v>
      </c>
      <c r="P860" t="s">
        <v>32</v>
      </c>
    </row>
    <row r="861" spans="1:16" x14ac:dyDescent="0.3">
      <c r="A861" t="s">
        <v>2286</v>
      </c>
      <c r="B861" s="1">
        <v>2.0406249999999997E-2</v>
      </c>
      <c r="C861" s="1">
        <v>2.0406249999999997E-2</v>
      </c>
      <c r="D861" t="s">
        <v>16</v>
      </c>
      <c r="E861" t="s">
        <v>2287</v>
      </c>
      <c r="F861" t="s">
        <v>58</v>
      </c>
      <c r="G861" t="s">
        <v>19</v>
      </c>
      <c r="H861" t="s">
        <v>67</v>
      </c>
      <c r="I861" t="s">
        <v>40</v>
      </c>
      <c r="J861">
        <v>8</v>
      </c>
      <c r="K861">
        <v>5</v>
      </c>
      <c r="L861">
        <v>0</v>
      </c>
      <c r="M861" t="s">
        <v>1798</v>
      </c>
      <c r="N861" t="s">
        <v>31</v>
      </c>
      <c r="O861">
        <v>2.7</v>
      </c>
      <c r="P861" t="s">
        <v>4658</v>
      </c>
    </row>
    <row r="862" spans="1:16" x14ac:dyDescent="0.3">
      <c r="A862" t="s">
        <v>2288</v>
      </c>
      <c r="B862" s="1">
        <v>2.0406249999999997E-2</v>
      </c>
      <c r="C862" s="1">
        <v>2.0406249999999997E-2</v>
      </c>
      <c r="D862" t="s">
        <v>16</v>
      </c>
      <c r="E862" t="s">
        <v>2289</v>
      </c>
      <c r="F862" t="s">
        <v>75</v>
      </c>
      <c r="G862" t="s">
        <v>28</v>
      </c>
      <c r="H862" t="s">
        <v>35</v>
      </c>
      <c r="I862" t="s">
        <v>21</v>
      </c>
      <c r="J862">
        <v>3</v>
      </c>
      <c r="K862">
        <v>4</v>
      </c>
      <c r="L862">
        <v>0</v>
      </c>
      <c r="M862" t="s">
        <v>2290</v>
      </c>
      <c r="N862" t="s">
        <v>37</v>
      </c>
      <c r="O862">
        <v>2.8</v>
      </c>
      <c r="P862" t="s">
        <v>49</v>
      </c>
    </row>
    <row r="863" spans="1:16" x14ac:dyDescent="0.3">
      <c r="A863" t="s">
        <v>2291</v>
      </c>
      <c r="B863" s="1">
        <v>2.0406249999999997E-2</v>
      </c>
      <c r="C863" s="1">
        <v>2.0406249999999997E-2</v>
      </c>
      <c r="D863" t="s">
        <v>16</v>
      </c>
      <c r="E863" t="s">
        <v>2292</v>
      </c>
      <c r="F863" t="s">
        <v>52</v>
      </c>
      <c r="G863" t="s">
        <v>28</v>
      </c>
      <c r="H863" t="s">
        <v>67</v>
      </c>
      <c r="I863" t="s">
        <v>59</v>
      </c>
      <c r="J863">
        <v>1</v>
      </c>
      <c r="K863">
        <v>43</v>
      </c>
      <c r="L863">
        <v>0</v>
      </c>
      <c r="M863" t="s">
        <v>2293</v>
      </c>
      <c r="N863" t="s">
        <v>23</v>
      </c>
      <c r="O863">
        <v>2</v>
      </c>
      <c r="P863" t="s">
        <v>32</v>
      </c>
    </row>
    <row r="864" spans="1:16" x14ac:dyDescent="0.3">
      <c r="A864" t="s">
        <v>2294</v>
      </c>
      <c r="B864" s="1">
        <v>2.0406249999999997E-2</v>
      </c>
      <c r="C864" s="1">
        <v>2.0406249999999997E-2</v>
      </c>
      <c r="D864" t="s">
        <v>16</v>
      </c>
      <c r="E864" t="s">
        <v>2295</v>
      </c>
      <c r="F864" t="s">
        <v>83</v>
      </c>
      <c r="G864" t="s">
        <v>28</v>
      </c>
      <c r="H864" t="s">
        <v>67</v>
      </c>
      <c r="I864" t="s">
        <v>59</v>
      </c>
      <c r="J864">
        <v>3</v>
      </c>
      <c r="K864">
        <v>8</v>
      </c>
      <c r="L864">
        <v>0</v>
      </c>
      <c r="M864" t="s">
        <v>1834</v>
      </c>
      <c r="N864" t="s">
        <v>37</v>
      </c>
      <c r="O864">
        <v>4.2</v>
      </c>
      <c r="P864" t="s">
        <v>77</v>
      </c>
    </row>
    <row r="865" spans="1:16" x14ac:dyDescent="0.3">
      <c r="A865" t="s">
        <v>2296</v>
      </c>
      <c r="B865" s="1">
        <v>2.0406249999999997E-2</v>
      </c>
      <c r="C865" s="1">
        <v>2.0406249999999997E-2</v>
      </c>
      <c r="D865" t="s">
        <v>16</v>
      </c>
      <c r="E865" t="s">
        <v>2297</v>
      </c>
      <c r="F865" t="s">
        <v>121</v>
      </c>
      <c r="G865" t="s">
        <v>19</v>
      </c>
      <c r="H865" t="s">
        <v>20</v>
      </c>
      <c r="I865" t="s">
        <v>21</v>
      </c>
      <c r="J865">
        <v>6</v>
      </c>
      <c r="K865">
        <v>7</v>
      </c>
      <c r="L865">
        <v>0</v>
      </c>
      <c r="M865" t="s">
        <v>2298</v>
      </c>
      <c r="N865" t="s">
        <v>23</v>
      </c>
      <c r="O865">
        <v>3.4</v>
      </c>
      <c r="P865" t="s">
        <v>32</v>
      </c>
    </row>
    <row r="866" spans="1:16" x14ac:dyDescent="0.3">
      <c r="A866" t="s">
        <v>2299</v>
      </c>
      <c r="B866" s="1">
        <v>2.0406249999999997E-2</v>
      </c>
      <c r="C866" s="1">
        <v>2.0406249999999997E-2</v>
      </c>
      <c r="D866" t="s">
        <v>16</v>
      </c>
      <c r="E866" t="s">
        <v>2300</v>
      </c>
      <c r="F866" t="s">
        <v>143</v>
      </c>
      <c r="G866" t="s">
        <v>45</v>
      </c>
      <c r="H866" t="s">
        <v>67</v>
      </c>
      <c r="I866" t="s">
        <v>21</v>
      </c>
      <c r="J866">
        <v>9</v>
      </c>
      <c r="K866">
        <v>40</v>
      </c>
      <c r="L866">
        <v>0</v>
      </c>
      <c r="M866" t="s">
        <v>2301</v>
      </c>
      <c r="N866" t="s">
        <v>42</v>
      </c>
      <c r="O866">
        <v>3.2</v>
      </c>
      <c r="P866" t="s">
        <v>77</v>
      </c>
    </row>
    <row r="867" spans="1:16" x14ac:dyDescent="0.3">
      <c r="A867" t="s">
        <v>2302</v>
      </c>
      <c r="B867" s="1">
        <v>2.0406249999999997E-2</v>
      </c>
      <c r="C867">
        <v>0</v>
      </c>
      <c r="D867" t="s">
        <v>110</v>
      </c>
      <c r="E867" t="s">
        <v>2303</v>
      </c>
      <c r="F867" t="s">
        <v>143</v>
      </c>
      <c r="G867" t="s">
        <v>31</v>
      </c>
      <c r="H867" t="s">
        <v>46</v>
      </c>
      <c r="I867" t="s">
        <v>29</v>
      </c>
      <c r="J867">
        <v>4</v>
      </c>
      <c r="K867">
        <v>0</v>
      </c>
      <c r="L867">
        <v>0</v>
      </c>
      <c r="M867" t="s">
        <v>2304</v>
      </c>
      <c r="N867" t="s">
        <v>23</v>
      </c>
      <c r="O867">
        <v>0</v>
      </c>
      <c r="P867" t="s">
        <v>4658</v>
      </c>
    </row>
    <row r="868" spans="1:16" x14ac:dyDescent="0.3">
      <c r="A868" t="s">
        <v>2305</v>
      </c>
      <c r="B868" s="1">
        <v>2.0406249999999997E-2</v>
      </c>
      <c r="C868" s="1">
        <v>2.0406249999999997E-2</v>
      </c>
      <c r="D868" t="s">
        <v>16</v>
      </c>
      <c r="E868" t="s">
        <v>2306</v>
      </c>
      <c r="F868" t="s">
        <v>18</v>
      </c>
      <c r="G868" t="s">
        <v>31</v>
      </c>
      <c r="H868" t="s">
        <v>20</v>
      </c>
      <c r="I868" t="s">
        <v>29</v>
      </c>
      <c r="J868">
        <v>8</v>
      </c>
      <c r="K868">
        <v>23</v>
      </c>
      <c r="L868">
        <v>0</v>
      </c>
      <c r="M868" t="s">
        <v>727</v>
      </c>
      <c r="N868" t="s">
        <v>48</v>
      </c>
      <c r="O868">
        <v>2.2000000000000002</v>
      </c>
      <c r="P868" t="s">
        <v>49</v>
      </c>
    </row>
    <row r="869" spans="1:16" x14ac:dyDescent="0.3">
      <c r="A869" t="s">
        <v>2307</v>
      </c>
      <c r="B869" s="1">
        <v>2.0406249999999997E-2</v>
      </c>
      <c r="C869" s="1">
        <v>2.0406249999999997E-2</v>
      </c>
      <c r="D869" t="s">
        <v>16</v>
      </c>
      <c r="E869" t="s">
        <v>2308</v>
      </c>
      <c r="F869" t="s">
        <v>27</v>
      </c>
      <c r="G869" t="s">
        <v>31</v>
      </c>
      <c r="H869" t="s">
        <v>46</v>
      </c>
      <c r="I869" t="s">
        <v>21</v>
      </c>
      <c r="J869">
        <v>4</v>
      </c>
      <c r="K869">
        <v>12</v>
      </c>
      <c r="L869">
        <v>0</v>
      </c>
      <c r="M869" t="s">
        <v>2309</v>
      </c>
      <c r="N869" t="s">
        <v>37</v>
      </c>
      <c r="O869">
        <v>3.4</v>
      </c>
      <c r="P869" t="s">
        <v>77</v>
      </c>
    </row>
    <row r="870" spans="1:16" x14ac:dyDescent="0.3">
      <c r="A870" t="s">
        <v>2310</v>
      </c>
      <c r="B870" s="1">
        <v>2.0406249999999997E-2</v>
      </c>
      <c r="C870" s="1">
        <v>2.0406249999999997E-2</v>
      </c>
      <c r="D870" t="s">
        <v>16</v>
      </c>
      <c r="E870" t="s">
        <v>2311</v>
      </c>
      <c r="F870" t="s">
        <v>121</v>
      </c>
      <c r="G870" t="s">
        <v>19</v>
      </c>
      <c r="H870" t="s">
        <v>35</v>
      </c>
      <c r="I870" t="s">
        <v>21</v>
      </c>
      <c r="J870">
        <v>1</v>
      </c>
      <c r="K870">
        <v>12</v>
      </c>
      <c r="L870">
        <v>0</v>
      </c>
      <c r="M870" t="s">
        <v>661</v>
      </c>
      <c r="N870" t="s">
        <v>42</v>
      </c>
      <c r="O870">
        <v>3.7</v>
      </c>
      <c r="P870" t="s">
        <v>32</v>
      </c>
    </row>
    <row r="871" spans="1:16" x14ac:dyDescent="0.3">
      <c r="A871" t="s">
        <v>2312</v>
      </c>
      <c r="B871" s="1">
        <v>2.0406249999999997E-2</v>
      </c>
      <c r="C871" s="1">
        <v>2.0406249999999997E-2</v>
      </c>
      <c r="D871" t="s">
        <v>16</v>
      </c>
      <c r="E871" t="s">
        <v>2313</v>
      </c>
      <c r="F871" t="s">
        <v>52</v>
      </c>
      <c r="G871" t="s">
        <v>63</v>
      </c>
      <c r="H871" t="s">
        <v>35</v>
      </c>
      <c r="I871" t="s">
        <v>59</v>
      </c>
      <c r="J871">
        <v>11</v>
      </c>
      <c r="K871">
        <v>44</v>
      </c>
      <c r="L871">
        <v>0</v>
      </c>
      <c r="M871" t="s">
        <v>675</v>
      </c>
      <c r="N871" t="s">
        <v>42</v>
      </c>
      <c r="O871">
        <v>2</v>
      </c>
      <c r="P871" t="s">
        <v>77</v>
      </c>
    </row>
    <row r="872" spans="1:16" x14ac:dyDescent="0.3">
      <c r="A872" t="s">
        <v>2314</v>
      </c>
      <c r="B872" s="1">
        <v>2.0406249999999997E-2</v>
      </c>
      <c r="C872" s="1">
        <v>2.0406249999999997E-2</v>
      </c>
      <c r="D872" t="s">
        <v>16</v>
      </c>
      <c r="E872" t="s">
        <v>2315</v>
      </c>
      <c r="F872" t="s">
        <v>83</v>
      </c>
      <c r="G872" t="s">
        <v>63</v>
      </c>
      <c r="H872" t="s">
        <v>35</v>
      </c>
      <c r="I872" t="s">
        <v>54</v>
      </c>
      <c r="J872">
        <v>11</v>
      </c>
      <c r="K872">
        <v>9</v>
      </c>
      <c r="L872">
        <v>0</v>
      </c>
      <c r="M872" t="s">
        <v>2316</v>
      </c>
      <c r="N872" t="s">
        <v>23</v>
      </c>
      <c r="O872">
        <v>1.3</v>
      </c>
      <c r="P872" t="s">
        <v>24</v>
      </c>
    </row>
    <row r="873" spans="1:16" x14ac:dyDescent="0.3">
      <c r="A873" t="s">
        <v>2317</v>
      </c>
      <c r="B873" s="1">
        <v>2.0406249999999997E-2</v>
      </c>
      <c r="C873" s="1">
        <v>2.0406249999999997E-2</v>
      </c>
      <c r="D873" t="s">
        <v>16</v>
      </c>
      <c r="E873" t="s">
        <v>2318</v>
      </c>
      <c r="F873" t="s">
        <v>143</v>
      </c>
      <c r="G873" t="s">
        <v>19</v>
      </c>
      <c r="H873" t="s">
        <v>20</v>
      </c>
      <c r="I873" t="s">
        <v>54</v>
      </c>
      <c r="J873">
        <v>10</v>
      </c>
      <c r="K873">
        <v>2</v>
      </c>
      <c r="L873">
        <v>0</v>
      </c>
      <c r="M873" t="s">
        <v>2319</v>
      </c>
      <c r="N873" t="s">
        <v>48</v>
      </c>
      <c r="O873">
        <v>3.3</v>
      </c>
      <c r="P873" t="s">
        <v>49</v>
      </c>
    </row>
    <row r="874" spans="1:16" x14ac:dyDescent="0.3">
      <c r="A874" t="s">
        <v>2320</v>
      </c>
      <c r="B874" s="1">
        <v>2.0406249999999997E-2</v>
      </c>
      <c r="C874" s="1">
        <v>2.0406249999999997E-2</v>
      </c>
      <c r="D874" t="s">
        <v>16</v>
      </c>
      <c r="E874" t="s">
        <v>2321</v>
      </c>
      <c r="F874" t="s">
        <v>27</v>
      </c>
      <c r="G874" t="s">
        <v>31</v>
      </c>
      <c r="H874" t="s">
        <v>20</v>
      </c>
      <c r="I874" t="s">
        <v>59</v>
      </c>
      <c r="J874">
        <v>2</v>
      </c>
      <c r="K874">
        <v>11</v>
      </c>
      <c r="L874">
        <v>0</v>
      </c>
      <c r="M874" t="s">
        <v>2322</v>
      </c>
      <c r="N874" t="s">
        <v>31</v>
      </c>
      <c r="O874">
        <v>1.9</v>
      </c>
      <c r="P874" t="s">
        <v>77</v>
      </c>
    </row>
    <row r="875" spans="1:16" x14ac:dyDescent="0.3">
      <c r="A875" t="s">
        <v>2323</v>
      </c>
      <c r="B875" s="1">
        <v>2.0406249999999997E-2</v>
      </c>
      <c r="C875" s="1">
        <v>2.0406249999999997E-2</v>
      </c>
      <c r="D875" t="s">
        <v>16</v>
      </c>
      <c r="E875" t="s">
        <v>2324</v>
      </c>
      <c r="F875" t="s">
        <v>58</v>
      </c>
      <c r="G875" t="s">
        <v>19</v>
      </c>
      <c r="H875" t="s">
        <v>67</v>
      </c>
      <c r="I875" t="s">
        <v>54</v>
      </c>
      <c r="J875">
        <v>8</v>
      </c>
      <c r="K875">
        <v>15</v>
      </c>
      <c r="L875">
        <v>0</v>
      </c>
      <c r="M875" t="s">
        <v>470</v>
      </c>
      <c r="N875" t="s">
        <v>48</v>
      </c>
      <c r="O875">
        <v>2.4</v>
      </c>
      <c r="P875" t="s">
        <v>49</v>
      </c>
    </row>
    <row r="876" spans="1:16" x14ac:dyDescent="0.3">
      <c r="A876" t="s">
        <v>2325</v>
      </c>
      <c r="B876" s="1">
        <v>2.0406249999999997E-2</v>
      </c>
      <c r="C876" s="1">
        <v>2.0406249999999997E-2</v>
      </c>
      <c r="D876" t="s">
        <v>16</v>
      </c>
      <c r="E876" t="s">
        <v>2326</v>
      </c>
      <c r="F876" t="s">
        <v>83</v>
      </c>
      <c r="G876" t="s">
        <v>31</v>
      </c>
      <c r="H876" t="s">
        <v>35</v>
      </c>
      <c r="I876" t="s">
        <v>40</v>
      </c>
      <c r="J876">
        <v>12</v>
      </c>
      <c r="K876">
        <v>27</v>
      </c>
      <c r="L876">
        <v>0</v>
      </c>
      <c r="M876" t="s">
        <v>2327</v>
      </c>
      <c r="N876" t="s">
        <v>31</v>
      </c>
      <c r="O876">
        <v>4.0999999999999996</v>
      </c>
      <c r="P876" t="s">
        <v>4658</v>
      </c>
    </row>
    <row r="877" spans="1:16" x14ac:dyDescent="0.3">
      <c r="A877" t="s">
        <v>2328</v>
      </c>
      <c r="B877" s="1">
        <v>2.0406249999999997E-2</v>
      </c>
      <c r="C877" s="1">
        <v>2.0406249999999997E-2</v>
      </c>
      <c r="D877" t="s">
        <v>16</v>
      </c>
      <c r="E877" t="s">
        <v>568</v>
      </c>
      <c r="F877" t="s">
        <v>121</v>
      </c>
      <c r="G877" t="s">
        <v>63</v>
      </c>
      <c r="H877" t="s">
        <v>35</v>
      </c>
      <c r="I877" t="s">
        <v>21</v>
      </c>
      <c r="J877">
        <v>8</v>
      </c>
      <c r="K877">
        <v>44</v>
      </c>
      <c r="L877">
        <v>0</v>
      </c>
      <c r="M877" t="s">
        <v>549</v>
      </c>
      <c r="N877" t="s">
        <v>42</v>
      </c>
      <c r="O877">
        <v>2.2999999999999998</v>
      </c>
      <c r="P877" t="s">
        <v>4658</v>
      </c>
    </row>
    <row r="878" spans="1:16" x14ac:dyDescent="0.3">
      <c r="A878" t="s">
        <v>2329</v>
      </c>
      <c r="B878" s="1">
        <v>2.0406249999999997E-2</v>
      </c>
      <c r="C878" s="1">
        <v>2.0406249999999997E-2</v>
      </c>
      <c r="D878" t="s">
        <v>16</v>
      </c>
      <c r="E878" t="s">
        <v>2330</v>
      </c>
      <c r="F878" t="s">
        <v>18</v>
      </c>
      <c r="G878" t="s">
        <v>19</v>
      </c>
      <c r="H878" t="s">
        <v>35</v>
      </c>
      <c r="I878" t="s">
        <v>40</v>
      </c>
      <c r="J878">
        <v>1</v>
      </c>
      <c r="K878">
        <v>14</v>
      </c>
      <c r="L878">
        <v>0</v>
      </c>
      <c r="M878" t="s">
        <v>2331</v>
      </c>
      <c r="N878" t="s">
        <v>23</v>
      </c>
      <c r="O878">
        <v>2.7</v>
      </c>
      <c r="P878" t="s">
        <v>32</v>
      </c>
    </row>
    <row r="879" spans="1:16" x14ac:dyDescent="0.3">
      <c r="A879" t="s">
        <v>2332</v>
      </c>
      <c r="B879" s="1">
        <v>2.0406249999999997E-2</v>
      </c>
      <c r="C879" s="1">
        <v>2.0406249999999997E-2</v>
      </c>
      <c r="D879" t="s">
        <v>16</v>
      </c>
      <c r="E879" t="s">
        <v>2333</v>
      </c>
      <c r="F879" t="s">
        <v>143</v>
      </c>
      <c r="G879" t="s">
        <v>63</v>
      </c>
      <c r="H879" t="s">
        <v>67</v>
      </c>
      <c r="I879" t="s">
        <v>29</v>
      </c>
      <c r="J879">
        <v>4</v>
      </c>
      <c r="K879">
        <v>43</v>
      </c>
      <c r="L879">
        <v>0</v>
      </c>
      <c r="M879" t="s">
        <v>2334</v>
      </c>
      <c r="N879" t="s">
        <v>31</v>
      </c>
      <c r="O879">
        <v>4.5999999999999996</v>
      </c>
      <c r="P879" t="s">
        <v>32</v>
      </c>
    </row>
    <row r="880" spans="1:16" x14ac:dyDescent="0.3">
      <c r="A880" t="s">
        <v>2335</v>
      </c>
      <c r="B880" s="1">
        <v>2.0406249999999997E-2</v>
      </c>
      <c r="C880" s="1">
        <v>2.0406249999999997E-2</v>
      </c>
      <c r="D880" t="s">
        <v>16</v>
      </c>
      <c r="E880" t="s">
        <v>2336</v>
      </c>
      <c r="F880" t="s">
        <v>75</v>
      </c>
      <c r="G880" t="s">
        <v>28</v>
      </c>
      <c r="H880" t="s">
        <v>35</v>
      </c>
      <c r="I880" t="s">
        <v>40</v>
      </c>
      <c r="J880">
        <v>10</v>
      </c>
      <c r="K880">
        <v>10</v>
      </c>
      <c r="L880">
        <v>0</v>
      </c>
      <c r="M880" t="s">
        <v>243</v>
      </c>
      <c r="N880" t="s">
        <v>37</v>
      </c>
      <c r="O880">
        <v>4.0999999999999996</v>
      </c>
      <c r="P880" t="s">
        <v>49</v>
      </c>
    </row>
    <row r="881" spans="1:16" x14ac:dyDescent="0.3">
      <c r="A881" t="s">
        <v>2337</v>
      </c>
      <c r="B881" s="1">
        <v>2.0406249999999997E-2</v>
      </c>
      <c r="C881" s="1">
        <v>2.0406249999999997E-2</v>
      </c>
      <c r="D881" t="s">
        <v>16</v>
      </c>
      <c r="E881" t="s">
        <v>2338</v>
      </c>
      <c r="F881" t="s">
        <v>143</v>
      </c>
      <c r="G881" t="s">
        <v>19</v>
      </c>
      <c r="H881" t="s">
        <v>67</v>
      </c>
      <c r="I881" t="s">
        <v>54</v>
      </c>
      <c r="J881">
        <v>2</v>
      </c>
      <c r="K881">
        <v>13</v>
      </c>
      <c r="L881">
        <v>0</v>
      </c>
      <c r="M881" t="s">
        <v>2339</v>
      </c>
      <c r="N881" t="s">
        <v>42</v>
      </c>
      <c r="O881">
        <v>3.2</v>
      </c>
      <c r="P881" t="s">
        <v>77</v>
      </c>
    </row>
    <row r="882" spans="1:16" x14ac:dyDescent="0.3">
      <c r="A882" t="s">
        <v>2340</v>
      </c>
      <c r="B882" s="1">
        <v>2.0406249999999997E-2</v>
      </c>
      <c r="C882" s="1">
        <v>2.0406249999999997E-2</v>
      </c>
      <c r="D882" t="s">
        <v>16</v>
      </c>
      <c r="E882" t="s">
        <v>2341</v>
      </c>
      <c r="F882" t="s">
        <v>83</v>
      </c>
      <c r="G882" t="s">
        <v>53</v>
      </c>
      <c r="H882" t="s">
        <v>46</v>
      </c>
      <c r="I882" t="s">
        <v>21</v>
      </c>
      <c r="J882">
        <v>8</v>
      </c>
      <c r="K882">
        <v>11</v>
      </c>
      <c r="L882">
        <v>0</v>
      </c>
      <c r="M882" t="s">
        <v>699</v>
      </c>
      <c r="N882" t="s">
        <v>37</v>
      </c>
      <c r="O882">
        <v>1.9</v>
      </c>
      <c r="P882" t="s">
        <v>77</v>
      </c>
    </row>
    <row r="883" spans="1:16" x14ac:dyDescent="0.3">
      <c r="A883" t="s">
        <v>2342</v>
      </c>
      <c r="B883" s="1">
        <v>2.0406249999999997E-2</v>
      </c>
      <c r="C883" s="1">
        <v>2.0406249999999997E-2</v>
      </c>
      <c r="D883" t="s">
        <v>16</v>
      </c>
      <c r="E883" t="s">
        <v>2343</v>
      </c>
      <c r="F883" t="s">
        <v>143</v>
      </c>
      <c r="G883" t="s">
        <v>53</v>
      </c>
      <c r="H883" t="s">
        <v>46</v>
      </c>
      <c r="I883" t="s">
        <v>21</v>
      </c>
      <c r="J883">
        <v>7</v>
      </c>
      <c r="K883">
        <v>18</v>
      </c>
      <c r="L883">
        <v>0</v>
      </c>
      <c r="M883" t="s">
        <v>2344</v>
      </c>
      <c r="N883" t="s">
        <v>31</v>
      </c>
      <c r="O883">
        <v>1.4</v>
      </c>
      <c r="P883" t="s">
        <v>24</v>
      </c>
    </row>
    <row r="884" spans="1:16" x14ac:dyDescent="0.3">
      <c r="A884" t="s">
        <v>2345</v>
      </c>
      <c r="B884" s="1">
        <v>2.0406249999999997E-2</v>
      </c>
      <c r="C884" s="1">
        <v>2.0406249999999997E-2</v>
      </c>
      <c r="D884" t="s">
        <v>16</v>
      </c>
      <c r="E884" t="s">
        <v>2346</v>
      </c>
      <c r="F884" t="s">
        <v>27</v>
      </c>
      <c r="G884" t="s">
        <v>45</v>
      </c>
      <c r="H884" t="s">
        <v>46</v>
      </c>
      <c r="I884" t="s">
        <v>40</v>
      </c>
      <c r="J884">
        <v>9</v>
      </c>
      <c r="K884">
        <v>11</v>
      </c>
      <c r="L884">
        <v>0</v>
      </c>
      <c r="M884" t="s">
        <v>148</v>
      </c>
      <c r="N884" t="s">
        <v>23</v>
      </c>
      <c r="O884">
        <v>2.9</v>
      </c>
      <c r="P884" t="s">
        <v>49</v>
      </c>
    </row>
    <row r="885" spans="1:16" x14ac:dyDescent="0.3">
      <c r="A885" t="s">
        <v>2347</v>
      </c>
      <c r="B885" s="1">
        <v>2.0406249999999997E-2</v>
      </c>
      <c r="C885" s="1">
        <v>2.0406249999999997E-2</v>
      </c>
      <c r="D885" t="s">
        <v>16</v>
      </c>
      <c r="E885" t="s">
        <v>2348</v>
      </c>
      <c r="F885" t="s">
        <v>58</v>
      </c>
      <c r="G885" t="s">
        <v>63</v>
      </c>
      <c r="H885" t="s">
        <v>67</v>
      </c>
      <c r="I885" t="s">
        <v>21</v>
      </c>
      <c r="J885">
        <v>6</v>
      </c>
      <c r="K885">
        <v>14</v>
      </c>
      <c r="L885">
        <v>0</v>
      </c>
      <c r="M885" t="s">
        <v>880</v>
      </c>
      <c r="N885" t="s">
        <v>42</v>
      </c>
      <c r="O885">
        <v>3.6</v>
      </c>
      <c r="P885" t="s">
        <v>77</v>
      </c>
    </row>
    <row r="886" spans="1:16" x14ac:dyDescent="0.3">
      <c r="A886" t="s">
        <v>2349</v>
      </c>
      <c r="B886" s="1">
        <v>2.0406249999999997E-2</v>
      </c>
      <c r="C886" s="1">
        <v>2.0406249999999997E-2</v>
      </c>
      <c r="D886" t="s">
        <v>16</v>
      </c>
      <c r="E886" t="s">
        <v>2350</v>
      </c>
      <c r="F886" t="s">
        <v>83</v>
      </c>
      <c r="G886" t="s">
        <v>31</v>
      </c>
      <c r="H886" t="s">
        <v>20</v>
      </c>
      <c r="I886" t="s">
        <v>21</v>
      </c>
      <c r="J886">
        <v>5</v>
      </c>
      <c r="K886">
        <v>7</v>
      </c>
      <c r="L886">
        <v>0</v>
      </c>
      <c r="M886" t="s">
        <v>2351</v>
      </c>
      <c r="N886" t="s">
        <v>48</v>
      </c>
      <c r="O886">
        <v>3.8</v>
      </c>
      <c r="P886" t="s">
        <v>49</v>
      </c>
    </row>
    <row r="887" spans="1:16" x14ac:dyDescent="0.3">
      <c r="A887" t="s">
        <v>2352</v>
      </c>
      <c r="B887" s="1">
        <v>2.0406249999999997E-2</v>
      </c>
      <c r="C887" s="1">
        <v>2.0406249999999997E-2</v>
      </c>
      <c r="D887" t="s">
        <v>16</v>
      </c>
      <c r="E887" t="s">
        <v>2353</v>
      </c>
      <c r="F887" t="s">
        <v>143</v>
      </c>
      <c r="G887" t="s">
        <v>19</v>
      </c>
      <c r="H887" t="s">
        <v>20</v>
      </c>
      <c r="I887" t="s">
        <v>59</v>
      </c>
      <c r="J887">
        <v>5</v>
      </c>
      <c r="K887">
        <v>21</v>
      </c>
      <c r="L887">
        <v>0</v>
      </c>
      <c r="M887" t="s">
        <v>744</v>
      </c>
      <c r="N887" t="s">
        <v>23</v>
      </c>
      <c r="O887">
        <v>4.4000000000000004</v>
      </c>
      <c r="P887" t="s">
        <v>49</v>
      </c>
    </row>
    <row r="888" spans="1:16" x14ac:dyDescent="0.3">
      <c r="A888" t="s">
        <v>2354</v>
      </c>
      <c r="B888" s="1">
        <v>2.0406249999999997E-2</v>
      </c>
      <c r="C888" s="1">
        <v>2.0406249999999997E-2</v>
      </c>
      <c r="D888" t="s">
        <v>16</v>
      </c>
      <c r="E888" t="s">
        <v>2355</v>
      </c>
      <c r="F888" t="s">
        <v>58</v>
      </c>
      <c r="G888" t="s">
        <v>63</v>
      </c>
      <c r="H888" t="s">
        <v>20</v>
      </c>
      <c r="I888" t="s">
        <v>40</v>
      </c>
      <c r="J888">
        <v>7</v>
      </c>
      <c r="K888">
        <v>7</v>
      </c>
      <c r="L888">
        <v>0</v>
      </c>
      <c r="M888" t="s">
        <v>2356</v>
      </c>
      <c r="N888" t="s">
        <v>42</v>
      </c>
      <c r="O888">
        <v>1.8</v>
      </c>
      <c r="P888" t="s">
        <v>77</v>
      </c>
    </row>
    <row r="889" spans="1:16" x14ac:dyDescent="0.3">
      <c r="A889" t="s">
        <v>2357</v>
      </c>
      <c r="B889" s="1">
        <v>2.0406249999999997E-2</v>
      </c>
      <c r="C889" s="1">
        <v>2.0406249999999997E-2</v>
      </c>
      <c r="D889" t="s">
        <v>16</v>
      </c>
      <c r="E889" t="s">
        <v>2358</v>
      </c>
      <c r="F889" t="s">
        <v>18</v>
      </c>
      <c r="G889" t="s">
        <v>45</v>
      </c>
      <c r="H889" t="s">
        <v>35</v>
      </c>
      <c r="I889" t="s">
        <v>59</v>
      </c>
      <c r="J889">
        <v>2</v>
      </c>
      <c r="K889">
        <v>8</v>
      </c>
      <c r="L889">
        <v>0</v>
      </c>
      <c r="M889" t="s">
        <v>1074</v>
      </c>
      <c r="N889" t="s">
        <v>31</v>
      </c>
      <c r="O889">
        <v>1.6</v>
      </c>
      <c r="P889" t="s">
        <v>49</v>
      </c>
    </row>
    <row r="890" spans="1:16" x14ac:dyDescent="0.3">
      <c r="A890" t="s">
        <v>2359</v>
      </c>
      <c r="B890" s="1">
        <v>2.0406249999999997E-2</v>
      </c>
      <c r="C890" s="1">
        <v>2.0406249999999997E-2</v>
      </c>
      <c r="D890" t="s">
        <v>16</v>
      </c>
      <c r="E890" t="s">
        <v>2360</v>
      </c>
      <c r="F890" t="s">
        <v>58</v>
      </c>
      <c r="G890" t="s">
        <v>19</v>
      </c>
      <c r="H890" t="s">
        <v>46</v>
      </c>
      <c r="I890" t="s">
        <v>40</v>
      </c>
      <c r="J890">
        <v>10</v>
      </c>
      <c r="K890">
        <v>47</v>
      </c>
      <c r="L890">
        <v>0</v>
      </c>
      <c r="M890" t="s">
        <v>169</v>
      </c>
      <c r="N890" t="s">
        <v>23</v>
      </c>
      <c r="O890">
        <v>1.7</v>
      </c>
      <c r="P890" t="s">
        <v>4658</v>
      </c>
    </row>
    <row r="891" spans="1:16" x14ac:dyDescent="0.3">
      <c r="A891" t="s">
        <v>2361</v>
      </c>
      <c r="B891" s="1">
        <v>2.0406249999999997E-2</v>
      </c>
      <c r="C891" s="1">
        <v>2.0406249999999997E-2</v>
      </c>
      <c r="D891" t="s">
        <v>16</v>
      </c>
      <c r="E891" t="s">
        <v>2362</v>
      </c>
      <c r="F891" t="s">
        <v>75</v>
      </c>
      <c r="G891" t="s">
        <v>31</v>
      </c>
      <c r="H891" t="s">
        <v>67</v>
      </c>
      <c r="I891" t="s">
        <v>40</v>
      </c>
      <c r="J891">
        <v>6</v>
      </c>
      <c r="K891">
        <v>6</v>
      </c>
      <c r="L891">
        <v>0</v>
      </c>
      <c r="M891" t="s">
        <v>172</v>
      </c>
      <c r="N891" t="s">
        <v>42</v>
      </c>
      <c r="O891">
        <v>2</v>
      </c>
      <c r="P891" t="s">
        <v>24</v>
      </c>
    </row>
    <row r="892" spans="1:16" x14ac:dyDescent="0.3">
      <c r="A892" t="s">
        <v>2363</v>
      </c>
      <c r="B892" s="1">
        <v>2.0406249999999997E-2</v>
      </c>
      <c r="C892" s="1">
        <v>2.0406249999999997E-2</v>
      </c>
      <c r="D892" t="s">
        <v>16</v>
      </c>
      <c r="E892" t="s">
        <v>2364</v>
      </c>
      <c r="F892" t="s">
        <v>27</v>
      </c>
      <c r="G892" t="s">
        <v>31</v>
      </c>
      <c r="H892" t="s">
        <v>67</v>
      </c>
      <c r="I892" t="s">
        <v>59</v>
      </c>
      <c r="J892">
        <v>4</v>
      </c>
      <c r="K892">
        <v>18</v>
      </c>
      <c r="L892">
        <v>0</v>
      </c>
      <c r="M892" t="s">
        <v>591</v>
      </c>
      <c r="N892" t="s">
        <v>42</v>
      </c>
      <c r="O892">
        <v>4.4000000000000004</v>
      </c>
      <c r="P892" t="s">
        <v>32</v>
      </c>
    </row>
    <row r="893" spans="1:16" x14ac:dyDescent="0.3">
      <c r="A893" t="s">
        <v>2365</v>
      </c>
      <c r="B893" s="1">
        <v>2.0406249999999997E-2</v>
      </c>
      <c r="C893" s="1">
        <v>2.0406249999999997E-2</v>
      </c>
      <c r="D893" t="s">
        <v>16</v>
      </c>
      <c r="E893" t="s">
        <v>2366</v>
      </c>
      <c r="F893" t="s">
        <v>27</v>
      </c>
      <c r="G893" t="s">
        <v>45</v>
      </c>
      <c r="H893" t="s">
        <v>46</v>
      </c>
      <c r="I893" t="s">
        <v>59</v>
      </c>
      <c r="J893">
        <v>9</v>
      </c>
      <c r="K893">
        <v>9</v>
      </c>
      <c r="L893">
        <v>0</v>
      </c>
      <c r="M893" t="s">
        <v>1944</v>
      </c>
      <c r="N893" t="s">
        <v>48</v>
      </c>
      <c r="O893">
        <v>1.9</v>
      </c>
      <c r="P893" t="s">
        <v>24</v>
      </c>
    </row>
    <row r="894" spans="1:16" x14ac:dyDescent="0.3">
      <c r="A894" t="s">
        <v>2367</v>
      </c>
      <c r="B894" s="1">
        <v>2.0406249999999997E-2</v>
      </c>
      <c r="C894" s="1">
        <v>2.0406249999999997E-2</v>
      </c>
      <c r="D894" t="s">
        <v>16</v>
      </c>
      <c r="E894" t="s">
        <v>2368</v>
      </c>
      <c r="F894" t="s">
        <v>83</v>
      </c>
      <c r="G894" t="s">
        <v>31</v>
      </c>
      <c r="H894" t="s">
        <v>35</v>
      </c>
      <c r="I894" t="s">
        <v>59</v>
      </c>
      <c r="J894">
        <v>12</v>
      </c>
      <c r="K894">
        <v>30</v>
      </c>
      <c r="L894">
        <v>0</v>
      </c>
      <c r="M894" t="s">
        <v>1595</v>
      </c>
      <c r="N894" t="s">
        <v>42</v>
      </c>
      <c r="O894">
        <v>3</v>
      </c>
      <c r="P894" t="s">
        <v>24</v>
      </c>
    </row>
    <row r="895" spans="1:16" x14ac:dyDescent="0.3">
      <c r="A895" t="s">
        <v>2369</v>
      </c>
      <c r="B895" s="1">
        <v>2.0406249999999997E-2</v>
      </c>
      <c r="C895" s="1">
        <v>2.0406249999999997E-2</v>
      </c>
      <c r="D895" t="s">
        <v>16</v>
      </c>
      <c r="E895" t="s">
        <v>2370</v>
      </c>
      <c r="F895" t="s">
        <v>121</v>
      </c>
      <c r="G895" t="s">
        <v>28</v>
      </c>
      <c r="H895" t="s">
        <v>46</v>
      </c>
      <c r="I895" t="s">
        <v>29</v>
      </c>
      <c r="J895">
        <v>2</v>
      </c>
      <c r="K895">
        <v>4</v>
      </c>
      <c r="L895">
        <v>0</v>
      </c>
      <c r="M895" t="s">
        <v>2070</v>
      </c>
      <c r="N895" t="s">
        <v>48</v>
      </c>
      <c r="O895">
        <v>2.1</v>
      </c>
      <c r="P895" t="s">
        <v>77</v>
      </c>
    </row>
    <row r="896" spans="1:16" x14ac:dyDescent="0.3">
      <c r="A896" t="s">
        <v>2371</v>
      </c>
      <c r="B896" s="1">
        <v>2.0406249999999997E-2</v>
      </c>
      <c r="C896" s="1">
        <v>2.0406249999999997E-2</v>
      </c>
      <c r="D896" t="s">
        <v>16</v>
      </c>
      <c r="E896" t="s">
        <v>2372</v>
      </c>
      <c r="F896" t="s">
        <v>143</v>
      </c>
      <c r="G896" t="s">
        <v>45</v>
      </c>
      <c r="H896" t="s">
        <v>67</v>
      </c>
      <c r="I896" t="s">
        <v>59</v>
      </c>
      <c r="J896">
        <v>2</v>
      </c>
      <c r="K896">
        <v>20</v>
      </c>
      <c r="L896">
        <v>0</v>
      </c>
      <c r="M896" t="s">
        <v>2373</v>
      </c>
      <c r="N896" t="s">
        <v>37</v>
      </c>
      <c r="O896">
        <v>1.7</v>
      </c>
      <c r="P896" t="s">
        <v>49</v>
      </c>
    </row>
    <row r="897" spans="1:16" x14ac:dyDescent="0.3">
      <c r="A897" t="s">
        <v>2374</v>
      </c>
      <c r="B897" s="1">
        <v>2.0406249999999997E-2</v>
      </c>
      <c r="C897" s="1">
        <v>2.0406249999999997E-2</v>
      </c>
      <c r="D897" t="s">
        <v>16</v>
      </c>
      <c r="E897" t="s">
        <v>2375</v>
      </c>
      <c r="F897" t="s">
        <v>18</v>
      </c>
      <c r="G897" t="s">
        <v>53</v>
      </c>
      <c r="H897" t="s">
        <v>35</v>
      </c>
      <c r="I897" t="s">
        <v>59</v>
      </c>
      <c r="J897">
        <v>9</v>
      </c>
      <c r="K897">
        <v>1</v>
      </c>
      <c r="L897">
        <v>0</v>
      </c>
      <c r="M897" t="s">
        <v>2331</v>
      </c>
      <c r="N897" t="s">
        <v>37</v>
      </c>
      <c r="O897">
        <v>4.9000000000000004</v>
      </c>
      <c r="P897" t="s">
        <v>4658</v>
      </c>
    </row>
    <row r="898" spans="1:16" x14ac:dyDescent="0.3">
      <c r="A898" t="s">
        <v>2376</v>
      </c>
      <c r="B898" s="1">
        <v>2.0406249999999997E-2</v>
      </c>
      <c r="C898" s="1">
        <v>2.0406249999999997E-2</v>
      </c>
      <c r="D898" t="s">
        <v>16</v>
      </c>
      <c r="E898" t="s">
        <v>2377</v>
      </c>
      <c r="F898" t="s">
        <v>18</v>
      </c>
      <c r="G898" t="s">
        <v>53</v>
      </c>
      <c r="H898" t="s">
        <v>35</v>
      </c>
      <c r="I898" t="s">
        <v>40</v>
      </c>
      <c r="J898">
        <v>10</v>
      </c>
      <c r="K898">
        <v>21</v>
      </c>
      <c r="L898">
        <v>0</v>
      </c>
      <c r="M898" t="s">
        <v>1525</v>
      </c>
      <c r="N898" t="s">
        <v>23</v>
      </c>
      <c r="O898">
        <v>4.4000000000000004</v>
      </c>
      <c r="P898" t="s">
        <v>49</v>
      </c>
    </row>
    <row r="899" spans="1:16" x14ac:dyDescent="0.3">
      <c r="A899" t="s">
        <v>2378</v>
      </c>
      <c r="B899" s="1">
        <v>2.0406249999999997E-2</v>
      </c>
      <c r="C899" s="1">
        <v>2.0406249999999997E-2</v>
      </c>
      <c r="D899" t="s">
        <v>16</v>
      </c>
      <c r="E899" t="s">
        <v>2379</v>
      </c>
      <c r="F899" t="s">
        <v>52</v>
      </c>
      <c r="G899" t="s">
        <v>45</v>
      </c>
      <c r="H899" t="s">
        <v>46</v>
      </c>
      <c r="I899" t="s">
        <v>21</v>
      </c>
      <c r="J899">
        <v>3</v>
      </c>
      <c r="K899">
        <v>28</v>
      </c>
      <c r="L899">
        <v>0</v>
      </c>
      <c r="M899" t="s">
        <v>2380</v>
      </c>
      <c r="N899" t="s">
        <v>42</v>
      </c>
      <c r="O899">
        <v>3.7</v>
      </c>
      <c r="P899" t="s">
        <v>49</v>
      </c>
    </row>
    <row r="900" spans="1:16" x14ac:dyDescent="0.3">
      <c r="A900" t="s">
        <v>2381</v>
      </c>
      <c r="B900" s="1">
        <v>2.0406249999999997E-2</v>
      </c>
      <c r="C900" s="1">
        <v>2.0406249999999997E-2</v>
      </c>
      <c r="D900" t="s">
        <v>16</v>
      </c>
      <c r="E900" t="s">
        <v>2382</v>
      </c>
      <c r="F900" t="s">
        <v>52</v>
      </c>
      <c r="G900" t="s">
        <v>63</v>
      </c>
      <c r="H900" t="s">
        <v>35</v>
      </c>
      <c r="I900" t="s">
        <v>21</v>
      </c>
      <c r="J900">
        <v>9</v>
      </c>
      <c r="K900">
        <v>16</v>
      </c>
      <c r="L900">
        <v>0</v>
      </c>
      <c r="M900" t="s">
        <v>1678</v>
      </c>
      <c r="N900" t="s">
        <v>23</v>
      </c>
      <c r="O900">
        <v>3.5</v>
      </c>
      <c r="P900" t="s">
        <v>32</v>
      </c>
    </row>
    <row r="901" spans="1:16" x14ac:dyDescent="0.3">
      <c r="A901" t="s">
        <v>2383</v>
      </c>
      <c r="B901" s="1">
        <v>2.0406249999999997E-2</v>
      </c>
      <c r="C901" s="1">
        <v>2.0406249999999997E-2</v>
      </c>
      <c r="D901" t="s">
        <v>16</v>
      </c>
      <c r="E901" t="s">
        <v>2384</v>
      </c>
      <c r="F901" t="s">
        <v>27</v>
      </c>
      <c r="G901" t="s">
        <v>45</v>
      </c>
      <c r="H901" t="s">
        <v>35</v>
      </c>
      <c r="I901" t="s">
        <v>40</v>
      </c>
      <c r="J901">
        <v>10</v>
      </c>
      <c r="K901">
        <v>30</v>
      </c>
      <c r="L901">
        <v>0</v>
      </c>
      <c r="M901" t="s">
        <v>1872</v>
      </c>
      <c r="N901" t="s">
        <v>31</v>
      </c>
      <c r="O901">
        <v>1.1000000000000001</v>
      </c>
      <c r="P901" t="s">
        <v>4658</v>
      </c>
    </row>
    <row r="902" spans="1:16" x14ac:dyDescent="0.3">
      <c r="A902" t="s">
        <v>2385</v>
      </c>
      <c r="B902" s="1">
        <v>2.0406249999999997E-2</v>
      </c>
      <c r="C902" s="1">
        <v>2.0406249999999997E-2</v>
      </c>
      <c r="D902" t="s">
        <v>16</v>
      </c>
      <c r="E902" t="s">
        <v>2386</v>
      </c>
      <c r="F902" t="s">
        <v>18</v>
      </c>
      <c r="G902" t="s">
        <v>31</v>
      </c>
      <c r="H902" t="s">
        <v>46</v>
      </c>
      <c r="I902" t="s">
        <v>59</v>
      </c>
      <c r="J902">
        <v>6</v>
      </c>
      <c r="K902">
        <v>45</v>
      </c>
      <c r="L902">
        <v>0</v>
      </c>
      <c r="M902" t="s">
        <v>2387</v>
      </c>
      <c r="N902" t="s">
        <v>31</v>
      </c>
      <c r="O902">
        <v>4.7</v>
      </c>
      <c r="P902" t="s">
        <v>4658</v>
      </c>
    </row>
    <row r="903" spans="1:16" x14ac:dyDescent="0.3">
      <c r="A903" t="s">
        <v>2388</v>
      </c>
      <c r="B903" s="1">
        <v>2.0406249999999997E-2</v>
      </c>
      <c r="C903" s="1">
        <v>2.0406249999999997E-2</v>
      </c>
      <c r="D903" t="s">
        <v>16</v>
      </c>
      <c r="E903" t="s">
        <v>2389</v>
      </c>
      <c r="F903" t="s">
        <v>52</v>
      </c>
      <c r="G903" t="s">
        <v>19</v>
      </c>
      <c r="H903" t="s">
        <v>35</v>
      </c>
      <c r="I903" t="s">
        <v>29</v>
      </c>
      <c r="J903">
        <v>11</v>
      </c>
      <c r="K903">
        <v>26</v>
      </c>
      <c r="L903">
        <v>0</v>
      </c>
      <c r="M903" t="s">
        <v>2061</v>
      </c>
      <c r="N903" t="s">
        <v>37</v>
      </c>
      <c r="O903">
        <v>1.2</v>
      </c>
      <c r="P903" t="s">
        <v>32</v>
      </c>
    </row>
    <row r="904" spans="1:16" x14ac:dyDescent="0.3">
      <c r="A904" t="s">
        <v>2390</v>
      </c>
      <c r="B904" s="1">
        <v>2.0406249999999997E-2</v>
      </c>
      <c r="C904" s="1">
        <v>2.0406249999999997E-2</v>
      </c>
      <c r="D904" t="s">
        <v>16</v>
      </c>
      <c r="E904" t="s">
        <v>2391</v>
      </c>
      <c r="F904" t="s">
        <v>75</v>
      </c>
      <c r="G904" t="s">
        <v>45</v>
      </c>
      <c r="H904" t="s">
        <v>20</v>
      </c>
      <c r="I904" t="s">
        <v>29</v>
      </c>
      <c r="J904">
        <v>2</v>
      </c>
      <c r="K904">
        <v>34</v>
      </c>
      <c r="L904">
        <v>0</v>
      </c>
      <c r="M904" t="s">
        <v>279</v>
      </c>
      <c r="N904" t="s">
        <v>23</v>
      </c>
      <c r="O904">
        <v>3.3</v>
      </c>
      <c r="P904" t="s">
        <v>49</v>
      </c>
    </row>
    <row r="905" spans="1:16" x14ac:dyDescent="0.3">
      <c r="A905" t="s">
        <v>2392</v>
      </c>
      <c r="B905" s="1">
        <v>2.0406249999999997E-2</v>
      </c>
      <c r="C905" s="1">
        <v>2.0406249999999997E-2</v>
      </c>
      <c r="D905" t="s">
        <v>16</v>
      </c>
      <c r="E905" t="s">
        <v>2393</v>
      </c>
      <c r="F905" t="s">
        <v>52</v>
      </c>
      <c r="G905" t="s">
        <v>19</v>
      </c>
      <c r="H905" t="s">
        <v>46</v>
      </c>
      <c r="I905" t="s">
        <v>54</v>
      </c>
      <c r="J905">
        <v>3</v>
      </c>
      <c r="K905">
        <v>46</v>
      </c>
      <c r="L905">
        <v>0</v>
      </c>
      <c r="M905" t="s">
        <v>1707</v>
      </c>
      <c r="N905" t="s">
        <v>31</v>
      </c>
      <c r="O905">
        <v>4.3</v>
      </c>
      <c r="P905" t="s">
        <v>77</v>
      </c>
    </row>
    <row r="906" spans="1:16" x14ac:dyDescent="0.3">
      <c r="A906" t="s">
        <v>2394</v>
      </c>
      <c r="B906" s="1">
        <v>2.0406249999999997E-2</v>
      </c>
      <c r="C906" s="1">
        <v>2.0406249999999997E-2</v>
      </c>
      <c r="D906" t="s">
        <v>16</v>
      </c>
      <c r="E906" t="s">
        <v>2395</v>
      </c>
      <c r="F906" t="s">
        <v>27</v>
      </c>
      <c r="G906" t="s">
        <v>19</v>
      </c>
      <c r="H906" t="s">
        <v>46</v>
      </c>
      <c r="I906" t="s">
        <v>59</v>
      </c>
      <c r="J906">
        <v>8</v>
      </c>
      <c r="K906">
        <v>31</v>
      </c>
      <c r="L906">
        <v>0</v>
      </c>
      <c r="M906" t="s">
        <v>341</v>
      </c>
      <c r="N906" t="s">
        <v>42</v>
      </c>
      <c r="O906">
        <v>3.3</v>
      </c>
      <c r="P906" t="s">
        <v>32</v>
      </c>
    </row>
    <row r="907" spans="1:16" x14ac:dyDescent="0.3">
      <c r="A907" t="s">
        <v>2396</v>
      </c>
      <c r="B907" s="1">
        <v>2.0406249999999997E-2</v>
      </c>
      <c r="C907" s="1">
        <v>2.0406249999999997E-2</v>
      </c>
      <c r="D907" t="s">
        <v>16</v>
      </c>
      <c r="E907" t="s">
        <v>2397</v>
      </c>
      <c r="F907" t="s">
        <v>83</v>
      </c>
      <c r="G907" t="s">
        <v>63</v>
      </c>
      <c r="H907" t="s">
        <v>67</v>
      </c>
      <c r="I907" t="s">
        <v>29</v>
      </c>
      <c r="J907">
        <v>8</v>
      </c>
      <c r="K907">
        <v>23</v>
      </c>
      <c r="L907">
        <v>0</v>
      </c>
      <c r="M907" t="s">
        <v>1305</v>
      </c>
      <c r="N907" t="s">
        <v>23</v>
      </c>
      <c r="O907">
        <v>1.7</v>
      </c>
      <c r="P907" t="s">
        <v>77</v>
      </c>
    </row>
    <row r="908" spans="1:16" x14ac:dyDescent="0.3">
      <c r="A908" t="s">
        <v>2398</v>
      </c>
      <c r="B908" s="1">
        <v>2.0406249999999997E-2</v>
      </c>
      <c r="C908" s="1">
        <v>2.0406249999999997E-2</v>
      </c>
      <c r="D908" t="s">
        <v>16</v>
      </c>
      <c r="E908" t="s">
        <v>2399</v>
      </c>
      <c r="F908" t="s">
        <v>52</v>
      </c>
      <c r="G908" t="s">
        <v>53</v>
      </c>
      <c r="H908" t="s">
        <v>67</v>
      </c>
      <c r="I908" t="s">
        <v>59</v>
      </c>
      <c r="J908">
        <v>5</v>
      </c>
      <c r="K908">
        <v>22</v>
      </c>
      <c r="L908">
        <v>0</v>
      </c>
      <c r="M908" t="s">
        <v>1335</v>
      </c>
      <c r="N908" t="s">
        <v>31</v>
      </c>
      <c r="O908">
        <v>3.5</v>
      </c>
      <c r="P908" t="s">
        <v>4658</v>
      </c>
    </row>
    <row r="909" spans="1:16" x14ac:dyDescent="0.3">
      <c r="A909" t="s">
        <v>2400</v>
      </c>
      <c r="B909" s="1">
        <v>2.0406249999999997E-2</v>
      </c>
      <c r="C909" s="1">
        <v>2.0406249999999997E-2</v>
      </c>
      <c r="D909" t="s">
        <v>16</v>
      </c>
      <c r="E909" t="s">
        <v>2401</v>
      </c>
      <c r="F909" t="s">
        <v>83</v>
      </c>
      <c r="G909" t="s">
        <v>45</v>
      </c>
      <c r="H909" t="s">
        <v>35</v>
      </c>
      <c r="I909" t="s">
        <v>29</v>
      </c>
      <c r="J909">
        <v>11</v>
      </c>
      <c r="K909">
        <v>24</v>
      </c>
      <c r="L909">
        <v>0</v>
      </c>
      <c r="M909" t="s">
        <v>2402</v>
      </c>
      <c r="N909" t="s">
        <v>23</v>
      </c>
      <c r="O909">
        <v>4.0999999999999996</v>
      </c>
      <c r="P909" t="s">
        <v>4658</v>
      </c>
    </row>
    <row r="910" spans="1:16" x14ac:dyDescent="0.3">
      <c r="A910" t="s">
        <v>2403</v>
      </c>
      <c r="B910" s="1">
        <v>2.0406249999999997E-2</v>
      </c>
      <c r="C910" s="1">
        <v>2.0406249999999997E-2</v>
      </c>
      <c r="D910" t="s">
        <v>16</v>
      </c>
      <c r="E910" t="s">
        <v>2404</v>
      </c>
      <c r="F910" t="s">
        <v>18</v>
      </c>
      <c r="G910" t="s">
        <v>19</v>
      </c>
      <c r="H910" t="s">
        <v>46</v>
      </c>
      <c r="I910" t="s">
        <v>21</v>
      </c>
      <c r="J910">
        <v>9</v>
      </c>
      <c r="K910">
        <v>47</v>
      </c>
      <c r="L910">
        <v>0</v>
      </c>
      <c r="M910" t="s">
        <v>258</v>
      </c>
      <c r="N910" t="s">
        <v>23</v>
      </c>
      <c r="O910">
        <v>3.9</v>
      </c>
      <c r="P910" t="s">
        <v>77</v>
      </c>
    </row>
    <row r="911" spans="1:16" x14ac:dyDescent="0.3">
      <c r="A911" t="s">
        <v>2405</v>
      </c>
      <c r="B911" s="1">
        <v>2.0406249999999997E-2</v>
      </c>
      <c r="C911" s="1">
        <v>2.0406249999999997E-2</v>
      </c>
      <c r="D911" t="s">
        <v>16</v>
      </c>
      <c r="E911" t="s">
        <v>2406</v>
      </c>
      <c r="F911" t="s">
        <v>121</v>
      </c>
      <c r="G911" t="s">
        <v>63</v>
      </c>
      <c r="H911" t="s">
        <v>20</v>
      </c>
      <c r="I911" t="s">
        <v>40</v>
      </c>
      <c r="J911">
        <v>3</v>
      </c>
      <c r="K911">
        <v>34</v>
      </c>
      <c r="L911">
        <v>0</v>
      </c>
      <c r="M911" t="s">
        <v>791</v>
      </c>
      <c r="N911" t="s">
        <v>42</v>
      </c>
      <c r="O911">
        <v>4.4000000000000004</v>
      </c>
      <c r="P911" t="s">
        <v>24</v>
      </c>
    </row>
    <row r="912" spans="1:16" x14ac:dyDescent="0.3">
      <c r="A912" t="s">
        <v>2407</v>
      </c>
      <c r="B912" s="1">
        <v>2.0406249999999997E-2</v>
      </c>
      <c r="C912" s="1">
        <v>2.0406249999999997E-2</v>
      </c>
      <c r="D912" t="s">
        <v>16</v>
      </c>
      <c r="E912" t="s">
        <v>2408</v>
      </c>
      <c r="F912" t="s">
        <v>121</v>
      </c>
      <c r="G912" t="s">
        <v>19</v>
      </c>
      <c r="H912" t="s">
        <v>35</v>
      </c>
      <c r="I912" t="s">
        <v>29</v>
      </c>
      <c r="J912">
        <v>11</v>
      </c>
      <c r="K912">
        <v>40</v>
      </c>
      <c r="L912">
        <v>0</v>
      </c>
      <c r="M912" t="s">
        <v>727</v>
      </c>
      <c r="N912" t="s">
        <v>42</v>
      </c>
      <c r="O912">
        <v>3.4</v>
      </c>
      <c r="P912" t="s">
        <v>77</v>
      </c>
    </row>
    <row r="913" spans="1:16" x14ac:dyDescent="0.3">
      <c r="A913" t="s">
        <v>2409</v>
      </c>
      <c r="B913" s="1">
        <v>2.0406249999999997E-2</v>
      </c>
      <c r="C913" s="1">
        <v>2.0406249999999997E-2</v>
      </c>
      <c r="D913" t="s">
        <v>16</v>
      </c>
      <c r="E913" t="s">
        <v>2410</v>
      </c>
      <c r="F913" t="s">
        <v>52</v>
      </c>
      <c r="G913" t="s">
        <v>31</v>
      </c>
      <c r="H913" t="s">
        <v>67</v>
      </c>
      <c r="I913" t="s">
        <v>40</v>
      </c>
      <c r="J913">
        <v>9</v>
      </c>
      <c r="K913">
        <v>17</v>
      </c>
      <c r="L913">
        <v>0</v>
      </c>
      <c r="M913" t="s">
        <v>2411</v>
      </c>
      <c r="N913" t="s">
        <v>42</v>
      </c>
      <c r="O913">
        <v>3.1</v>
      </c>
      <c r="P913" t="s">
        <v>32</v>
      </c>
    </row>
    <row r="914" spans="1:16" x14ac:dyDescent="0.3">
      <c r="A914" t="s">
        <v>2412</v>
      </c>
      <c r="B914" s="1">
        <v>2.0406249999999997E-2</v>
      </c>
      <c r="C914" s="1">
        <v>2.0406249999999997E-2</v>
      </c>
      <c r="D914" t="s">
        <v>16</v>
      </c>
      <c r="E914" t="s">
        <v>2413</v>
      </c>
      <c r="F914" t="s">
        <v>83</v>
      </c>
      <c r="G914" t="s">
        <v>45</v>
      </c>
      <c r="H914" t="s">
        <v>20</v>
      </c>
      <c r="I914" t="s">
        <v>29</v>
      </c>
      <c r="J914">
        <v>11</v>
      </c>
      <c r="K914">
        <v>13</v>
      </c>
      <c r="L914">
        <v>0</v>
      </c>
      <c r="M914" t="s">
        <v>597</v>
      </c>
      <c r="N914" t="s">
        <v>37</v>
      </c>
      <c r="O914">
        <v>4.0999999999999996</v>
      </c>
      <c r="P914" t="s">
        <v>24</v>
      </c>
    </row>
    <row r="915" spans="1:16" x14ac:dyDescent="0.3">
      <c r="A915" t="s">
        <v>2414</v>
      </c>
      <c r="B915" s="1">
        <v>2.0406249999999997E-2</v>
      </c>
      <c r="C915" s="1">
        <v>2.0406249999999997E-2</v>
      </c>
      <c r="D915" t="s">
        <v>16</v>
      </c>
      <c r="E915" t="s">
        <v>2415</v>
      </c>
      <c r="F915" t="s">
        <v>58</v>
      </c>
      <c r="G915" t="s">
        <v>45</v>
      </c>
      <c r="H915" t="s">
        <v>67</v>
      </c>
      <c r="I915" t="s">
        <v>21</v>
      </c>
      <c r="J915">
        <v>1</v>
      </c>
      <c r="K915">
        <v>2</v>
      </c>
      <c r="L915">
        <v>0</v>
      </c>
      <c r="M915" t="s">
        <v>2416</v>
      </c>
      <c r="N915" t="s">
        <v>42</v>
      </c>
      <c r="O915">
        <v>4.2</v>
      </c>
      <c r="P915" t="s">
        <v>4658</v>
      </c>
    </row>
    <row r="916" spans="1:16" x14ac:dyDescent="0.3">
      <c r="A916" t="s">
        <v>2417</v>
      </c>
      <c r="B916" s="1">
        <v>2.0406249999999997E-2</v>
      </c>
      <c r="C916">
        <v>0</v>
      </c>
      <c r="D916" t="s">
        <v>146</v>
      </c>
      <c r="E916" t="s">
        <v>2418</v>
      </c>
      <c r="F916" t="s">
        <v>18</v>
      </c>
      <c r="G916" t="s">
        <v>53</v>
      </c>
      <c r="H916" t="s">
        <v>20</v>
      </c>
      <c r="I916" t="s">
        <v>21</v>
      </c>
      <c r="J916">
        <v>6</v>
      </c>
      <c r="K916">
        <v>0</v>
      </c>
      <c r="L916">
        <v>0</v>
      </c>
      <c r="M916" t="s">
        <v>2419</v>
      </c>
      <c r="N916" t="s">
        <v>31</v>
      </c>
      <c r="O916">
        <v>0</v>
      </c>
      <c r="P916" t="s">
        <v>77</v>
      </c>
    </row>
    <row r="917" spans="1:16" x14ac:dyDescent="0.3">
      <c r="A917" t="s">
        <v>2420</v>
      </c>
      <c r="B917" s="1">
        <v>2.0406249999999997E-2</v>
      </c>
      <c r="C917" s="1">
        <v>2.0406249999999997E-2</v>
      </c>
      <c r="D917" t="s">
        <v>16</v>
      </c>
      <c r="E917" t="s">
        <v>2421</v>
      </c>
      <c r="F917" t="s">
        <v>27</v>
      </c>
      <c r="G917" t="s">
        <v>19</v>
      </c>
      <c r="H917" t="s">
        <v>46</v>
      </c>
      <c r="I917" t="s">
        <v>54</v>
      </c>
      <c r="J917">
        <v>6</v>
      </c>
      <c r="K917">
        <v>47</v>
      </c>
      <c r="L917">
        <v>0</v>
      </c>
      <c r="M917" t="s">
        <v>365</v>
      </c>
      <c r="N917" t="s">
        <v>31</v>
      </c>
      <c r="O917">
        <v>2.1</v>
      </c>
      <c r="P917" t="s">
        <v>77</v>
      </c>
    </row>
    <row r="918" spans="1:16" x14ac:dyDescent="0.3">
      <c r="A918" t="s">
        <v>2422</v>
      </c>
      <c r="B918" s="1">
        <v>2.0406249999999997E-2</v>
      </c>
      <c r="C918" s="1">
        <v>2.0406249999999997E-2</v>
      </c>
      <c r="D918" t="s">
        <v>16</v>
      </c>
      <c r="E918" t="s">
        <v>2423</v>
      </c>
      <c r="F918" t="s">
        <v>83</v>
      </c>
      <c r="G918" t="s">
        <v>53</v>
      </c>
      <c r="H918" t="s">
        <v>67</v>
      </c>
      <c r="I918" t="s">
        <v>40</v>
      </c>
      <c r="J918">
        <v>10</v>
      </c>
      <c r="K918">
        <v>28</v>
      </c>
      <c r="L918">
        <v>0</v>
      </c>
      <c r="M918" t="s">
        <v>2424</v>
      </c>
      <c r="N918" t="s">
        <v>37</v>
      </c>
      <c r="O918">
        <v>1.1000000000000001</v>
      </c>
      <c r="P918" t="s">
        <v>24</v>
      </c>
    </row>
    <row r="919" spans="1:16" x14ac:dyDescent="0.3">
      <c r="A919" t="s">
        <v>2425</v>
      </c>
      <c r="B919" s="1">
        <v>2.0406249999999997E-2</v>
      </c>
      <c r="C919" s="1">
        <v>2.0406249999999997E-2</v>
      </c>
      <c r="D919" t="s">
        <v>16</v>
      </c>
      <c r="E919" t="s">
        <v>2426</v>
      </c>
      <c r="F919" t="s">
        <v>27</v>
      </c>
      <c r="G919" t="s">
        <v>19</v>
      </c>
      <c r="H919" t="s">
        <v>46</v>
      </c>
      <c r="I919" t="s">
        <v>29</v>
      </c>
      <c r="J919">
        <v>11</v>
      </c>
      <c r="K919">
        <v>10</v>
      </c>
      <c r="L919">
        <v>0</v>
      </c>
      <c r="M919" t="s">
        <v>2427</v>
      </c>
      <c r="N919" t="s">
        <v>37</v>
      </c>
      <c r="O919">
        <v>2.4</v>
      </c>
      <c r="P919" t="s">
        <v>32</v>
      </c>
    </row>
    <row r="920" spans="1:16" x14ac:dyDescent="0.3">
      <c r="A920" t="s">
        <v>2428</v>
      </c>
      <c r="B920" s="1">
        <v>2.0406249999999997E-2</v>
      </c>
      <c r="C920" s="1">
        <v>2.0406249999999997E-2</v>
      </c>
      <c r="D920" t="s">
        <v>16</v>
      </c>
      <c r="E920" t="s">
        <v>2429</v>
      </c>
      <c r="F920" t="s">
        <v>58</v>
      </c>
      <c r="G920" t="s">
        <v>28</v>
      </c>
      <c r="H920" t="s">
        <v>67</v>
      </c>
      <c r="I920" t="s">
        <v>59</v>
      </c>
      <c r="J920">
        <v>9</v>
      </c>
      <c r="K920">
        <v>33</v>
      </c>
      <c r="L920">
        <v>0</v>
      </c>
      <c r="M920" t="s">
        <v>1686</v>
      </c>
      <c r="N920" t="s">
        <v>31</v>
      </c>
      <c r="O920">
        <v>4.2</v>
      </c>
      <c r="P920" t="s">
        <v>24</v>
      </c>
    </row>
    <row r="921" spans="1:16" x14ac:dyDescent="0.3">
      <c r="A921" t="s">
        <v>2430</v>
      </c>
      <c r="B921" s="1">
        <v>2.0406249999999997E-2</v>
      </c>
      <c r="C921" s="1">
        <v>2.0406249999999997E-2</v>
      </c>
      <c r="D921" t="s">
        <v>16</v>
      </c>
      <c r="E921" t="s">
        <v>2431</v>
      </c>
      <c r="F921" t="s">
        <v>121</v>
      </c>
      <c r="G921" t="s">
        <v>28</v>
      </c>
      <c r="H921" t="s">
        <v>46</v>
      </c>
      <c r="I921" t="s">
        <v>54</v>
      </c>
      <c r="J921">
        <v>11</v>
      </c>
      <c r="K921">
        <v>10</v>
      </c>
      <c r="L921">
        <v>0</v>
      </c>
      <c r="M921" t="s">
        <v>500</v>
      </c>
      <c r="N921" t="s">
        <v>23</v>
      </c>
      <c r="O921">
        <v>2.2999999999999998</v>
      </c>
      <c r="P921" t="s">
        <v>32</v>
      </c>
    </row>
    <row r="922" spans="1:16" x14ac:dyDescent="0.3">
      <c r="A922" t="s">
        <v>2432</v>
      </c>
      <c r="B922" s="1">
        <v>2.0406249999999997E-2</v>
      </c>
      <c r="C922" s="1">
        <v>2.0406249999999997E-2</v>
      </c>
      <c r="D922" t="s">
        <v>16</v>
      </c>
      <c r="E922" t="s">
        <v>2433</v>
      </c>
      <c r="F922" t="s">
        <v>52</v>
      </c>
      <c r="G922" t="s">
        <v>63</v>
      </c>
      <c r="H922" t="s">
        <v>46</v>
      </c>
      <c r="I922" t="s">
        <v>29</v>
      </c>
      <c r="J922">
        <v>11</v>
      </c>
      <c r="K922">
        <v>46</v>
      </c>
      <c r="L922">
        <v>0</v>
      </c>
      <c r="M922" t="s">
        <v>509</v>
      </c>
      <c r="N922" t="s">
        <v>48</v>
      </c>
      <c r="O922">
        <v>4</v>
      </c>
      <c r="P922" t="s">
        <v>32</v>
      </c>
    </row>
    <row r="923" spans="1:16" x14ac:dyDescent="0.3">
      <c r="A923" t="s">
        <v>2434</v>
      </c>
      <c r="B923" s="1">
        <v>2.0406249999999997E-2</v>
      </c>
      <c r="C923" s="1">
        <v>2.0406249999999997E-2</v>
      </c>
      <c r="D923" t="s">
        <v>16</v>
      </c>
      <c r="E923" t="s">
        <v>2435</v>
      </c>
      <c r="F923" t="s">
        <v>18</v>
      </c>
      <c r="G923" t="s">
        <v>45</v>
      </c>
      <c r="H923" t="s">
        <v>67</v>
      </c>
      <c r="I923" t="s">
        <v>54</v>
      </c>
      <c r="J923">
        <v>10</v>
      </c>
      <c r="K923">
        <v>28</v>
      </c>
      <c r="L923">
        <v>0</v>
      </c>
      <c r="M923" t="s">
        <v>838</v>
      </c>
      <c r="N923" t="s">
        <v>31</v>
      </c>
      <c r="O923">
        <v>4.8</v>
      </c>
      <c r="P923" t="s">
        <v>77</v>
      </c>
    </row>
    <row r="924" spans="1:16" x14ac:dyDescent="0.3">
      <c r="A924" t="s">
        <v>2436</v>
      </c>
      <c r="B924" s="1">
        <v>2.0406249999999997E-2</v>
      </c>
      <c r="C924" s="1">
        <v>2.0406249999999997E-2</v>
      </c>
      <c r="D924" t="s">
        <v>16</v>
      </c>
      <c r="E924" t="s">
        <v>2437</v>
      </c>
      <c r="F924" t="s">
        <v>75</v>
      </c>
      <c r="G924" t="s">
        <v>53</v>
      </c>
      <c r="H924" t="s">
        <v>46</v>
      </c>
      <c r="I924" t="s">
        <v>29</v>
      </c>
      <c r="J924">
        <v>4</v>
      </c>
      <c r="K924">
        <v>34</v>
      </c>
      <c r="L924">
        <v>0</v>
      </c>
      <c r="M924" t="s">
        <v>2438</v>
      </c>
      <c r="N924" t="s">
        <v>23</v>
      </c>
      <c r="O924">
        <v>2.9</v>
      </c>
      <c r="P924" t="s">
        <v>49</v>
      </c>
    </row>
    <row r="925" spans="1:16" x14ac:dyDescent="0.3">
      <c r="A925" t="s">
        <v>2439</v>
      </c>
      <c r="B925" s="1">
        <v>2.0406249999999997E-2</v>
      </c>
      <c r="C925">
        <v>0</v>
      </c>
      <c r="D925" t="s">
        <v>73</v>
      </c>
      <c r="E925" t="s">
        <v>2440</v>
      </c>
      <c r="F925" t="s">
        <v>27</v>
      </c>
      <c r="G925" t="s">
        <v>31</v>
      </c>
      <c r="H925" t="s">
        <v>20</v>
      </c>
      <c r="I925" t="s">
        <v>21</v>
      </c>
      <c r="J925">
        <v>8</v>
      </c>
      <c r="K925">
        <v>0</v>
      </c>
      <c r="L925">
        <v>2</v>
      </c>
      <c r="M925" t="s">
        <v>229</v>
      </c>
      <c r="N925" t="s">
        <v>37</v>
      </c>
      <c r="O925">
        <v>0</v>
      </c>
      <c r="P925" t="s">
        <v>32</v>
      </c>
    </row>
    <row r="926" spans="1:16" x14ac:dyDescent="0.3">
      <c r="A926" t="s">
        <v>2441</v>
      </c>
      <c r="B926" s="1">
        <v>2.0406249999999997E-2</v>
      </c>
      <c r="C926" s="1">
        <v>2.0406249999999997E-2</v>
      </c>
      <c r="D926" t="s">
        <v>16</v>
      </c>
      <c r="E926" t="s">
        <v>2442</v>
      </c>
      <c r="F926" t="s">
        <v>18</v>
      </c>
      <c r="G926" t="s">
        <v>53</v>
      </c>
      <c r="H926" t="s">
        <v>46</v>
      </c>
      <c r="I926" t="s">
        <v>21</v>
      </c>
      <c r="J926">
        <v>3</v>
      </c>
      <c r="K926">
        <v>38</v>
      </c>
      <c r="L926">
        <v>0</v>
      </c>
      <c r="M926" t="s">
        <v>2443</v>
      </c>
      <c r="N926" t="s">
        <v>48</v>
      </c>
      <c r="O926">
        <v>1.5</v>
      </c>
      <c r="P926" t="s">
        <v>77</v>
      </c>
    </row>
    <row r="927" spans="1:16" x14ac:dyDescent="0.3">
      <c r="A927" t="s">
        <v>2444</v>
      </c>
      <c r="B927" s="1">
        <v>2.0406249999999997E-2</v>
      </c>
      <c r="C927" s="1">
        <v>2.0406249999999997E-2</v>
      </c>
      <c r="D927" t="s">
        <v>16</v>
      </c>
      <c r="E927" t="s">
        <v>2445</v>
      </c>
      <c r="F927" t="s">
        <v>27</v>
      </c>
      <c r="G927" t="s">
        <v>31</v>
      </c>
      <c r="H927" t="s">
        <v>67</v>
      </c>
      <c r="I927" t="s">
        <v>29</v>
      </c>
      <c r="J927">
        <v>7</v>
      </c>
      <c r="K927">
        <v>41</v>
      </c>
      <c r="L927">
        <v>0</v>
      </c>
      <c r="M927" t="s">
        <v>2446</v>
      </c>
      <c r="N927" t="s">
        <v>37</v>
      </c>
      <c r="O927">
        <v>2.7</v>
      </c>
      <c r="P927" t="s">
        <v>77</v>
      </c>
    </row>
    <row r="928" spans="1:16" x14ac:dyDescent="0.3">
      <c r="A928" t="s">
        <v>2447</v>
      </c>
      <c r="B928" s="1">
        <v>2.0406249999999997E-2</v>
      </c>
      <c r="C928" s="1">
        <v>2.0406249999999997E-2</v>
      </c>
      <c r="D928" t="s">
        <v>16</v>
      </c>
      <c r="E928" t="s">
        <v>2448</v>
      </c>
      <c r="F928" t="s">
        <v>52</v>
      </c>
      <c r="G928" t="s">
        <v>19</v>
      </c>
      <c r="H928" t="s">
        <v>35</v>
      </c>
      <c r="I928" t="s">
        <v>54</v>
      </c>
      <c r="J928">
        <v>5</v>
      </c>
      <c r="K928">
        <v>1</v>
      </c>
      <c r="L928">
        <v>0</v>
      </c>
      <c r="M928" t="s">
        <v>2449</v>
      </c>
      <c r="N928" t="s">
        <v>48</v>
      </c>
      <c r="O928">
        <v>2.6</v>
      </c>
      <c r="P928" t="s">
        <v>24</v>
      </c>
    </row>
    <row r="929" spans="1:16" x14ac:dyDescent="0.3">
      <c r="A929" t="s">
        <v>2450</v>
      </c>
      <c r="B929" s="1">
        <v>2.0406249999999997E-2</v>
      </c>
      <c r="C929" s="1">
        <v>2.0406249999999997E-2</v>
      </c>
      <c r="D929" t="s">
        <v>16</v>
      </c>
      <c r="E929" t="s">
        <v>2451</v>
      </c>
      <c r="F929" t="s">
        <v>18</v>
      </c>
      <c r="G929" t="s">
        <v>63</v>
      </c>
      <c r="H929" t="s">
        <v>46</v>
      </c>
      <c r="I929" t="s">
        <v>54</v>
      </c>
      <c r="J929">
        <v>2</v>
      </c>
      <c r="K929">
        <v>5</v>
      </c>
      <c r="L929">
        <v>0</v>
      </c>
      <c r="M929" t="s">
        <v>267</v>
      </c>
      <c r="N929" t="s">
        <v>37</v>
      </c>
      <c r="O929">
        <v>1.4</v>
      </c>
      <c r="P929" t="s">
        <v>24</v>
      </c>
    </row>
    <row r="930" spans="1:16" x14ac:dyDescent="0.3">
      <c r="A930" t="s">
        <v>2452</v>
      </c>
      <c r="B930" s="1">
        <v>2.0406249999999997E-2</v>
      </c>
      <c r="C930" s="1">
        <v>2.0406249999999997E-2</v>
      </c>
      <c r="D930" t="s">
        <v>16</v>
      </c>
      <c r="E930" t="s">
        <v>2453</v>
      </c>
      <c r="F930" t="s">
        <v>27</v>
      </c>
      <c r="G930" t="s">
        <v>19</v>
      </c>
      <c r="H930" t="s">
        <v>35</v>
      </c>
      <c r="I930" t="s">
        <v>59</v>
      </c>
      <c r="J930">
        <v>9</v>
      </c>
      <c r="K930">
        <v>43</v>
      </c>
      <c r="L930">
        <v>0</v>
      </c>
      <c r="M930" t="s">
        <v>2454</v>
      </c>
      <c r="N930" t="s">
        <v>37</v>
      </c>
      <c r="O930">
        <v>2.1</v>
      </c>
      <c r="P930" t="s">
        <v>32</v>
      </c>
    </row>
    <row r="931" spans="1:16" x14ac:dyDescent="0.3">
      <c r="A931" t="s">
        <v>2455</v>
      </c>
      <c r="B931" s="1">
        <v>2.0406249999999997E-2</v>
      </c>
      <c r="C931" s="1">
        <v>2.0406249999999997E-2</v>
      </c>
      <c r="D931" t="s">
        <v>16</v>
      </c>
      <c r="E931" t="s">
        <v>2456</v>
      </c>
      <c r="F931" t="s">
        <v>18</v>
      </c>
      <c r="G931" t="s">
        <v>31</v>
      </c>
      <c r="H931" t="s">
        <v>46</v>
      </c>
      <c r="I931" t="s">
        <v>59</v>
      </c>
      <c r="J931">
        <v>7</v>
      </c>
      <c r="K931">
        <v>43</v>
      </c>
      <c r="L931">
        <v>0</v>
      </c>
      <c r="M931" t="s">
        <v>1638</v>
      </c>
      <c r="N931" t="s">
        <v>23</v>
      </c>
      <c r="O931">
        <v>3.9</v>
      </c>
      <c r="P931" t="s">
        <v>49</v>
      </c>
    </row>
    <row r="932" spans="1:16" x14ac:dyDescent="0.3">
      <c r="A932" t="s">
        <v>2457</v>
      </c>
      <c r="B932" s="1">
        <v>2.0406249999999997E-2</v>
      </c>
      <c r="C932">
        <v>0</v>
      </c>
      <c r="D932" t="s">
        <v>146</v>
      </c>
      <c r="E932" t="s">
        <v>2458</v>
      </c>
      <c r="F932" t="s">
        <v>143</v>
      </c>
      <c r="G932" t="s">
        <v>45</v>
      </c>
      <c r="H932" t="s">
        <v>67</v>
      </c>
      <c r="I932" t="s">
        <v>54</v>
      </c>
      <c r="J932">
        <v>5</v>
      </c>
      <c r="K932">
        <v>0</v>
      </c>
      <c r="L932">
        <v>2</v>
      </c>
      <c r="M932" t="s">
        <v>783</v>
      </c>
      <c r="N932" t="s">
        <v>42</v>
      </c>
      <c r="O932">
        <v>0</v>
      </c>
      <c r="P932" t="s">
        <v>49</v>
      </c>
    </row>
    <row r="933" spans="1:16" x14ac:dyDescent="0.3">
      <c r="A933" t="s">
        <v>2459</v>
      </c>
      <c r="B933" s="1">
        <v>2.0406249999999997E-2</v>
      </c>
      <c r="C933" s="1">
        <v>2.0406249999999997E-2</v>
      </c>
      <c r="D933" t="s">
        <v>16</v>
      </c>
      <c r="E933" t="s">
        <v>2460</v>
      </c>
      <c r="F933" t="s">
        <v>58</v>
      </c>
      <c r="G933" t="s">
        <v>53</v>
      </c>
      <c r="H933" t="s">
        <v>35</v>
      </c>
      <c r="I933" t="s">
        <v>21</v>
      </c>
      <c r="J933">
        <v>11</v>
      </c>
      <c r="K933">
        <v>33</v>
      </c>
      <c r="L933">
        <v>0</v>
      </c>
      <c r="M933" t="s">
        <v>712</v>
      </c>
      <c r="N933" t="s">
        <v>23</v>
      </c>
      <c r="O933">
        <v>2.4</v>
      </c>
      <c r="P933" t="s">
        <v>77</v>
      </c>
    </row>
    <row r="934" spans="1:16" x14ac:dyDescent="0.3">
      <c r="A934" t="s">
        <v>2461</v>
      </c>
      <c r="B934" s="1">
        <v>2.0406249999999997E-2</v>
      </c>
      <c r="C934" s="1">
        <v>2.0406249999999997E-2</v>
      </c>
      <c r="D934" t="s">
        <v>16</v>
      </c>
      <c r="E934" t="s">
        <v>2462</v>
      </c>
      <c r="F934" t="s">
        <v>52</v>
      </c>
      <c r="G934" t="s">
        <v>53</v>
      </c>
      <c r="H934" t="s">
        <v>35</v>
      </c>
      <c r="I934" t="s">
        <v>59</v>
      </c>
      <c r="J934">
        <v>10</v>
      </c>
      <c r="K934">
        <v>4</v>
      </c>
      <c r="L934">
        <v>0</v>
      </c>
      <c r="M934" t="s">
        <v>2463</v>
      </c>
      <c r="N934" t="s">
        <v>31</v>
      </c>
      <c r="O934">
        <v>3.2</v>
      </c>
      <c r="P934" t="s">
        <v>4658</v>
      </c>
    </row>
    <row r="935" spans="1:16" x14ac:dyDescent="0.3">
      <c r="A935" t="s">
        <v>2464</v>
      </c>
      <c r="B935" s="1">
        <v>2.0406249999999997E-2</v>
      </c>
      <c r="C935" s="1">
        <v>2.0406249999999997E-2</v>
      </c>
      <c r="D935" t="s">
        <v>16</v>
      </c>
      <c r="E935" t="s">
        <v>2465</v>
      </c>
      <c r="F935" t="s">
        <v>18</v>
      </c>
      <c r="G935" t="s">
        <v>45</v>
      </c>
      <c r="H935" t="s">
        <v>67</v>
      </c>
      <c r="I935" t="s">
        <v>59</v>
      </c>
      <c r="J935">
        <v>1</v>
      </c>
      <c r="K935">
        <v>27</v>
      </c>
      <c r="L935">
        <v>0</v>
      </c>
      <c r="M935" t="s">
        <v>1761</v>
      </c>
      <c r="N935" t="s">
        <v>23</v>
      </c>
      <c r="O935">
        <v>2.4</v>
      </c>
      <c r="P935" t="s">
        <v>24</v>
      </c>
    </row>
    <row r="936" spans="1:16" x14ac:dyDescent="0.3">
      <c r="A936" t="s">
        <v>2466</v>
      </c>
      <c r="B936" s="1">
        <v>2.0406249999999997E-2</v>
      </c>
      <c r="C936" s="1">
        <v>2.0406249999999997E-2</v>
      </c>
      <c r="D936" t="s">
        <v>16</v>
      </c>
      <c r="E936" t="s">
        <v>2467</v>
      </c>
      <c r="F936" t="s">
        <v>75</v>
      </c>
      <c r="G936" t="s">
        <v>45</v>
      </c>
      <c r="H936" t="s">
        <v>35</v>
      </c>
      <c r="I936" t="s">
        <v>29</v>
      </c>
      <c r="J936">
        <v>3</v>
      </c>
      <c r="K936">
        <v>43</v>
      </c>
      <c r="L936">
        <v>0</v>
      </c>
      <c r="M936" t="s">
        <v>1262</v>
      </c>
      <c r="N936" t="s">
        <v>37</v>
      </c>
      <c r="O936">
        <v>4.8</v>
      </c>
      <c r="P936" t="s">
        <v>77</v>
      </c>
    </row>
    <row r="937" spans="1:16" x14ac:dyDescent="0.3">
      <c r="A937" t="s">
        <v>2468</v>
      </c>
      <c r="B937" s="1">
        <v>2.0406249999999997E-2</v>
      </c>
      <c r="C937" s="1">
        <v>2.0406249999999997E-2</v>
      </c>
      <c r="D937" t="s">
        <v>16</v>
      </c>
      <c r="E937" t="s">
        <v>2469</v>
      </c>
      <c r="F937" t="s">
        <v>143</v>
      </c>
      <c r="G937" t="s">
        <v>63</v>
      </c>
      <c r="H937" t="s">
        <v>20</v>
      </c>
      <c r="I937" t="s">
        <v>54</v>
      </c>
      <c r="J937">
        <v>6</v>
      </c>
      <c r="K937">
        <v>47</v>
      </c>
      <c r="L937">
        <v>0</v>
      </c>
      <c r="M937" t="s">
        <v>1522</v>
      </c>
      <c r="N937" t="s">
        <v>31</v>
      </c>
      <c r="O937">
        <v>3.6</v>
      </c>
      <c r="P937" t="s">
        <v>49</v>
      </c>
    </row>
    <row r="938" spans="1:16" x14ac:dyDescent="0.3">
      <c r="A938" t="s">
        <v>2470</v>
      </c>
      <c r="B938" s="1">
        <v>2.0406249999999997E-2</v>
      </c>
      <c r="C938" s="1">
        <v>2.0406249999999997E-2</v>
      </c>
      <c r="D938" t="s">
        <v>16</v>
      </c>
      <c r="E938" t="s">
        <v>2471</v>
      </c>
      <c r="F938" t="s">
        <v>27</v>
      </c>
      <c r="G938" t="s">
        <v>28</v>
      </c>
      <c r="H938" t="s">
        <v>67</v>
      </c>
      <c r="I938" t="s">
        <v>59</v>
      </c>
      <c r="J938">
        <v>1</v>
      </c>
      <c r="K938">
        <v>11</v>
      </c>
      <c r="L938">
        <v>0</v>
      </c>
      <c r="M938" t="s">
        <v>1110</v>
      </c>
      <c r="N938" t="s">
        <v>42</v>
      </c>
      <c r="O938">
        <v>4.7</v>
      </c>
      <c r="P938" t="s">
        <v>4658</v>
      </c>
    </row>
    <row r="939" spans="1:16" x14ac:dyDescent="0.3">
      <c r="A939" t="s">
        <v>2472</v>
      </c>
      <c r="B939" s="1">
        <v>2.0406249999999997E-2</v>
      </c>
      <c r="C939" s="1">
        <v>2.0406249999999997E-2</v>
      </c>
      <c r="D939" t="s">
        <v>16</v>
      </c>
      <c r="E939" t="s">
        <v>2473</v>
      </c>
      <c r="F939" t="s">
        <v>121</v>
      </c>
      <c r="G939" t="s">
        <v>45</v>
      </c>
      <c r="H939" t="s">
        <v>20</v>
      </c>
      <c r="I939" t="s">
        <v>54</v>
      </c>
      <c r="J939">
        <v>3</v>
      </c>
      <c r="K939">
        <v>4</v>
      </c>
      <c r="L939">
        <v>0</v>
      </c>
      <c r="M939" t="s">
        <v>2474</v>
      </c>
      <c r="N939" t="s">
        <v>23</v>
      </c>
      <c r="O939">
        <v>2</v>
      </c>
      <c r="P939" t="s">
        <v>49</v>
      </c>
    </row>
    <row r="940" spans="1:16" x14ac:dyDescent="0.3">
      <c r="A940" t="s">
        <v>2475</v>
      </c>
      <c r="B940" s="1">
        <v>2.0406249999999997E-2</v>
      </c>
      <c r="C940" s="1">
        <v>2.0406249999999997E-2</v>
      </c>
      <c r="D940" t="s">
        <v>16</v>
      </c>
      <c r="E940" t="s">
        <v>2476</v>
      </c>
      <c r="F940" t="s">
        <v>18</v>
      </c>
      <c r="G940" t="s">
        <v>63</v>
      </c>
      <c r="H940" t="s">
        <v>20</v>
      </c>
      <c r="I940" t="s">
        <v>29</v>
      </c>
      <c r="J940">
        <v>10</v>
      </c>
      <c r="K940">
        <v>22</v>
      </c>
      <c r="L940">
        <v>0</v>
      </c>
      <c r="M940" t="s">
        <v>730</v>
      </c>
      <c r="N940" t="s">
        <v>42</v>
      </c>
      <c r="O940">
        <v>1.6</v>
      </c>
      <c r="P940" t="s">
        <v>24</v>
      </c>
    </row>
    <row r="941" spans="1:16" x14ac:dyDescent="0.3">
      <c r="A941" t="s">
        <v>2477</v>
      </c>
      <c r="B941" s="1">
        <v>2.0406249999999997E-2</v>
      </c>
      <c r="C941" s="1">
        <v>2.0406249999999997E-2</v>
      </c>
      <c r="D941" t="s">
        <v>16</v>
      </c>
      <c r="E941" t="s">
        <v>2478</v>
      </c>
      <c r="F941" t="s">
        <v>75</v>
      </c>
      <c r="G941" t="s">
        <v>28</v>
      </c>
      <c r="H941" t="s">
        <v>20</v>
      </c>
      <c r="I941" t="s">
        <v>59</v>
      </c>
      <c r="J941">
        <v>8</v>
      </c>
      <c r="K941">
        <v>43</v>
      </c>
      <c r="L941">
        <v>0</v>
      </c>
      <c r="M941" t="s">
        <v>1670</v>
      </c>
      <c r="N941" t="s">
        <v>23</v>
      </c>
      <c r="O941">
        <v>3.8</v>
      </c>
      <c r="P941" t="s">
        <v>32</v>
      </c>
    </row>
    <row r="942" spans="1:16" x14ac:dyDescent="0.3">
      <c r="A942" t="s">
        <v>2479</v>
      </c>
      <c r="B942" s="1">
        <v>2.0406249999999997E-2</v>
      </c>
      <c r="C942" s="1">
        <v>2.0406249999999997E-2</v>
      </c>
      <c r="D942" t="s">
        <v>16</v>
      </c>
      <c r="E942" t="s">
        <v>2480</v>
      </c>
      <c r="F942" t="s">
        <v>58</v>
      </c>
      <c r="G942" t="s">
        <v>45</v>
      </c>
      <c r="H942" t="s">
        <v>35</v>
      </c>
      <c r="I942" t="s">
        <v>54</v>
      </c>
      <c r="J942">
        <v>11</v>
      </c>
      <c r="K942">
        <v>36</v>
      </c>
      <c r="L942">
        <v>0</v>
      </c>
      <c r="M942" t="s">
        <v>2481</v>
      </c>
      <c r="N942" t="s">
        <v>31</v>
      </c>
      <c r="O942">
        <v>1.7</v>
      </c>
      <c r="P942" t="s">
        <v>24</v>
      </c>
    </row>
    <row r="943" spans="1:16" x14ac:dyDescent="0.3">
      <c r="A943" t="s">
        <v>2482</v>
      </c>
      <c r="B943" s="1">
        <v>2.0406249999999997E-2</v>
      </c>
      <c r="C943" s="1">
        <v>2.0406249999999997E-2</v>
      </c>
      <c r="D943" t="s">
        <v>16</v>
      </c>
      <c r="E943" t="s">
        <v>2483</v>
      </c>
      <c r="F943" t="s">
        <v>83</v>
      </c>
      <c r="G943" t="s">
        <v>45</v>
      </c>
      <c r="H943" t="s">
        <v>20</v>
      </c>
      <c r="I943" t="s">
        <v>54</v>
      </c>
      <c r="J943">
        <v>8</v>
      </c>
      <c r="K943">
        <v>28</v>
      </c>
      <c r="L943">
        <v>0</v>
      </c>
      <c r="M943" t="s">
        <v>2147</v>
      </c>
      <c r="N943" t="s">
        <v>37</v>
      </c>
      <c r="O943">
        <v>4.0999999999999996</v>
      </c>
      <c r="P943" t="s">
        <v>24</v>
      </c>
    </row>
    <row r="944" spans="1:16" x14ac:dyDescent="0.3">
      <c r="A944" t="s">
        <v>2484</v>
      </c>
      <c r="B944" s="1">
        <v>2.0406249999999997E-2</v>
      </c>
      <c r="C944" s="1">
        <v>2.0406249999999997E-2</v>
      </c>
      <c r="D944" t="s">
        <v>16</v>
      </c>
      <c r="E944" t="s">
        <v>1244</v>
      </c>
      <c r="F944" t="s">
        <v>143</v>
      </c>
      <c r="G944" t="s">
        <v>63</v>
      </c>
      <c r="H944" t="s">
        <v>35</v>
      </c>
      <c r="I944" t="s">
        <v>54</v>
      </c>
      <c r="J944">
        <v>7</v>
      </c>
      <c r="K944">
        <v>5</v>
      </c>
      <c r="L944">
        <v>0</v>
      </c>
      <c r="M944" t="s">
        <v>2485</v>
      </c>
      <c r="N944" t="s">
        <v>48</v>
      </c>
      <c r="O944">
        <v>3.1</v>
      </c>
      <c r="P944" t="s">
        <v>32</v>
      </c>
    </row>
    <row r="945" spans="1:16" x14ac:dyDescent="0.3">
      <c r="A945" t="s">
        <v>2486</v>
      </c>
      <c r="B945" s="1">
        <v>2.0406249999999997E-2</v>
      </c>
      <c r="C945" s="1">
        <v>2.0406249999999997E-2</v>
      </c>
      <c r="D945" t="s">
        <v>16</v>
      </c>
      <c r="E945" t="s">
        <v>2487</v>
      </c>
      <c r="F945" t="s">
        <v>27</v>
      </c>
      <c r="G945" t="s">
        <v>19</v>
      </c>
      <c r="H945" t="s">
        <v>46</v>
      </c>
      <c r="I945" t="s">
        <v>59</v>
      </c>
      <c r="J945">
        <v>7</v>
      </c>
      <c r="K945">
        <v>24</v>
      </c>
      <c r="L945">
        <v>0</v>
      </c>
      <c r="M945" t="s">
        <v>128</v>
      </c>
      <c r="N945" t="s">
        <v>37</v>
      </c>
      <c r="O945">
        <v>3.1</v>
      </c>
      <c r="P945" t="s">
        <v>24</v>
      </c>
    </row>
    <row r="946" spans="1:16" x14ac:dyDescent="0.3">
      <c r="A946" t="s">
        <v>2488</v>
      </c>
      <c r="B946" s="1">
        <v>2.0406249999999997E-2</v>
      </c>
      <c r="C946" s="1">
        <v>2.0406249999999997E-2</v>
      </c>
      <c r="D946" t="s">
        <v>16</v>
      </c>
      <c r="E946" t="s">
        <v>2489</v>
      </c>
      <c r="F946" t="s">
        <v>75</v>
      </c>
      <c r="G946" t="s">
        <v>53</v>
      </c>
      <c r="H946" t="s">
        <v>20</v>
      </c>
      <c r="I946" t="s">
        <v>40</v>
      </c>
      <c r="J946">
        <v>9</v>
      </c>
      <c r="K946">
        <v>39</v>
      </c>
      <c r="L946">
        <v>0</v>
      </c>
      <c r="M946" t="s">
        <v>347</v>
      </c>
      <c r="N946" t="s">
        <v>31</v>
      </c>
      <c r="O946">
        <v>4.7</v>
      </c>
      <c r="P946" t="s">
        <v>77</v>
      </c>
    </row>
    <row r="947" spans="1:16" x14ac:dyDescent="0.3">
      <c r="A947" t="s">
        <v>2490</v>
      </c>
      <c r="B947" s="1">
        <v>2.0406249999999997E-2</v>
      </c>
      <c r="C947">
        <v>0</v>
      </c>
      <c r="D947" t="s">
        <v>73</v>
      </c>
      <c r="E947" t="s">
        <v>2491</v>
      </c>
      <c r="F947" t="s">
        <v>52</v>
      </c>
      <c r="G947" t="s">
        <v>45</v>
      </c>
      <c r="H947" t="s">
        <v>67</v>
      </c>
      <c r="I947" t="s">
        <v>59</v>
      </c>
      <c r="J947">
        <v>12</v>
      </c>
      <c r="K947">
        <v>0</v>
      </c>
      <c r="L947">
        <v>1</v>
      </c>
      <c r="M947" t="s">
        <v>2492</v>
      </c>
      <c r="N947" t="s">
        <v>23</v>
      </c>
      <c r="O947">
        <v>0</v>
      </c>
      <c r="P947" t="s">
        <v>32</v>
      </c>
    </row>
    <row r="948" spans="1:16" x14ac:dyDescent="0.3">
      <c r="A948" t="s">
        <v>2493</v>
      </c>
      <c r="B948" s="1">
        <v>2.0406249999999997E-2</v>
      </c>
      <c r="C948" s="1">
        <v>2.0406249999999997E-2</v>
      </c>
      <c r="D948" t="s">
        <v>16</v>
      </c>
      <c r="E948" t="s">
        <v>2494</v>
      </c>
      <c r="F948" t="s">
        <v>52</v>
      </c>
      <c r="G948" t="s">
        <v>31</v>
      </c>
      <c r="H948" t="s">
        <v>46</v>
      </c>
      <c r="I948" t="s">
        <v>54</v>
      </c>
      <c r="J948">
        <v>2</v>
      </c>
      <c r="K948">
        <v>8</v>
      </c>
      <c r="L948">
        <v>0</v>
      </c>
      <c r="M948" t="s">
        <v>1160</v>
      </c>
      <c r="N948" t="s">
        <v>48</v>
      </c>
      <c r="O948">
        <v>1.1000000000000001</v>
      </c>
      <c r="P948" t="s">
        <v>24</v>
      </c>
    </row>
    <row r="949" spans="1:16" x14ac:dyDescent="0.3">
      <c r="A949" t="s">
        <v>2495</v>
      </c>
      <c r="B949" s="1">
        <v>2.0406249999999997E-2</v>
      </c>
      <c r="C949" s="1">
        <v>2.0406249999999997E-2</v>
      </c>
      <c r="D949" t="s">
        <v>16</v>
      </c>
      <c r="E949" t="s">
        <v>2496</v>
      </c>
      <c r="F949" t="s">
        <v>121</v>
      </c>
      <c r="G949" t="s">
        <v>28</v>
      </c>
      <c r="H949" t="s">
        <v>35</v>
      </c>
      <c r="I949" t="s">
        <v>29</v>
      </c>
      <c r="J949">
        <v>8</v>
      </c>
      <c r="K949">
        <v>10</v>
      </c>
      <c r="L949">
        <v>0</v>
      </c>
      <c r="M949" t="s">
        <v>1944</v>
      </c>
      <c r="N949" t="s">
        <v>48</v>
      </c>
      <c r="O949">
        <v>1.7</v>
      </c>
      <c r="P949" t="s">
        <v>77</v>
      </c>
    </row>
    <row r="950" spans="1:16" x14ac:dyDescent="0.3">
      <c r="A950" t="s">
        <v>2497</v>
      </c>
      <c r="B950" s="1">
        <v>2.0406249999999997E-2</v>
      </c>
      <c r="C950" s="1">
        <v>2.0406249999999997E-2</v>
      </c>
      <c r="D950" t="s">
        <v>16</v>
      </c>
      <c r="E950" t="s">
        <v>2498</v>
      </c>
      <c r="F950" t="s">
        <v>143</v>
      </c>
      <c r="G950" t="s">
        <v>53</v>
      </c>
      <c r="H950" t="s">
        <v>20</v>
      </c>
      <c r="I950" t="s">
        <v>29</v>
      </c>
      <c r="J950">
        <v>8</v>
      </c>
      <c r="K950">
        <v>9</v>
      </c>
      <c r="L950">
        <v>0</v>
      </c>
      <c r="M950" t="s">
        <v>1341</v>
      </c>
      <c r="N950" t="s">
        <v>23</v>
      </c>
      <c r="O950">
        <v>1.6</v>
      </c>
      <c r="P950" t="s">
        <v>4658</v>
      </c>
    </row>
    <row r="951" spans="1:16" x14ac:dyDescent="0.3">
      <c r="A951" t="s">
        <v>2499</v>
      </c>
      <c r="B951" s="1">
        <v>2.0406249999999997E-2</v>
      </c>
      <c r="C951" s="1">
        <v>2.0406249999999997E-2</v>
      </c>
      <c r="D951" t="s">
        <v>16</v>
      </c>
      <c r="E951" t="s">
        <v>1795</v>
      </c>
      <c r="F951" t="s">
        <v>121</v>
      </c>
      <c r="G951" t="s">
        <v>53</v>
      </c>
      <c r="H951" t="s">
        <v>20</v>
      </c>
      <c r="I951" t="s">
        <v>40</v>
      </c>
      <c r="J951">
        <v>10</v>
      </c>
      <c r="K951">
        <v>42</v>
      </c>
      <c r="L951">
        <v>0</v>
      </c>
      <c r="M951" t="s">
        <v>118</v>
      </c>
      <c r="N951" t="s">
        <v>23</v>
      </c>
      <c r="O951">
        <v>1</v>
      </c>
      <c r="P951" t="s">
        <v>24</v>
      </c>
    </row>
    <row r="952" spans="1:16" x14ac:dyDescent="0.3">
      <c r="A952" t="s">
        <v>2500</v>
      </c>
      <c r="B952" s="1">
        <v>2.0406249999999997E-2</v>
      </c>
      <c r="C952" s="1">
        <v>2.0406249999999997E-2</v>
      </c>
      <c r="D952" t="s">
        <v>16</v>
      </c>
      <c r="E952" t="s">
        <v>2501</v>
      </c>
      <c r="F952" t="s">
        <v>52</v>
      </c>
      <c r="G952" t="s">
        <v>53</v>
      </c>
      <c r="H952" t="s">
        <v>46</v>
      </c>
      <c r="I952" t="s">
        <v>54</v>
      </c>
      <c r="J952">
        <v>12</v>
      </c>
      <c r="K952">
        <v>3</v>
      </c>
      <c r="L952">
        <v>0</v>
      </c>
      <c r="M952" t="s">
        <v>2502</v>
      </c>
      <c r="N952" t="s">
        <v>42</v>
      </c>
      <c r="O952">
        <v>2.2999999999999998</v>
      </c>
      <c r="P952" t="s">
        <v>77</v>
      </c>
    </row>
    <row r="953" spans="1:16" x14ac:dyDescent="0.3">
      <c r="A953" t="s">
        <v>2503</v>
      </c>
      <c r="B953" s="1">
        <v>2.0406249999999997E-2</v>
      </c>
      <c r="C953">
        <v>0</v>
      </c>
      <c r="D953" t="s">
        <v>73</v>
      </c>
      <c r="E953" t="s">
        <v>2504</v>
      </c>
      <c r="F953" t="s">
        <v>58</v>
      </c>
      <c r="G953" t="s">
        <v>53</v>
      </c>
      <c r="H953" t="s">
        <v>46</v>
      </c>
      <c r="I953" t="s">
        <v>29</v>
      </c>
      <c r="J953">
        <v>9</v>
      </c>
      <c r="K953">
        <v>0</v>
      </c>
      <c r="L953">
        <v>0</v>
      </c>
      <c r="M953" t="s">
        <v>2505</v>
      </c>
      <c r="N953" t="s">
        <v>42</v>
      </c>
      <c r="O953">
        <v>0</v>
      </c>
      <c r="P953" t="s">
        <v>4658</v>
      </c>
    </row>
    <row r="954" spans="1:16" x14ac:dyDescent="0.3">
      <c r="A954" t="s">
        <v>2506</v>
      </c>
      <c r="B954" s="1">
        <v>2.0406249999999997E-2</v>
      </c>
      <c r="C954" s="1">
        <v>2.0406249999999997E-2</v>
      </c>
      <c r="D954" t="s">
        <v>16</v>
      </c>
      <c r="E954" t="s">
        <v>2507</v>
      </c>
      <c r="F954" t="s">
        <v>75</v>
      </c>
      <c r="G954" t="s">
        <v>31</v>
      </c>
      <c r="H954" t="s">
        <v>35</v>
      </c>
      <c r="I954" t="s">
        <v>59</v>
      </c>
      <c r="J954">
        <v>11</v>
      </c>
      <c r="K954">
        <v>14</v>
      </c>
      <c r="L954">
        <v>0</v>
      </c>
      <c r="M954" t="s">
        <v>2508</v>
      </c>
      <c r="N954" t="s">
        <v>23</v>
      </c>
      <c r="O954">
        <v>1.2</v>
      </c>
      <c r="P954" t="s">
        <v>24</v>
      </c>
    </row>
    <row r="955" spans="1:16" x14ac:dyDescent="0.3">
      <c r="A955" t="s">
        <v>2509</v>
      </c>
      <c r="B955" s="1">
        <v>2.0406249999999997E-2</v>
      </c>
      <c r="C955" s="1">
        <v>2.0406249999999997E-2</v>
      </c>
      <c r="D955" t="s">
        <v>16</v>
      </c>
      <c r="E955" t="s">
        <v>2510</v>
      </c>
      <c r="F955" t="s">
        <v>52</v>
      </c>
      <c r="G955" t="s">
        <v>45</v>
      </c>
      <c r="H955" t="s">
        <v>46</v>
      </c>
      <c r="I955" t="s">
        <v>59</v>
      </c>
      <c r="J955">
        <v>1</v>
      </c>
      <c r="K955">
        <v>21</v>
      </c>
      <c r="L955">
        <v>0</v>
      </c>
      <c r="M955" t="s">
        <v>2424</v>
      </c>
      <c r="N955" t="s">
        <v>23</v>
      </c>
      <c r="O955">
        <v>2.5</v>
      </c>
      <c r="P955" t="s">
        <v>49</v>
      </c>
    </row>
    <row r="956" spans="1:16" x14ac:dyDescent="0.3">
      <c r="A956" t="s">
        <v>2511</v>
      </c>
      <c r="B956" s="1">
        <v>2.0406249999999997E-2</v>
      </c>
      <c r="C956" s="1">
        <v>2.0406249999999997E-2</v>
      </c>
      <c r="D956" t="s">
        <v>16</v>
      </c>
      <c r="E956" t="s">
        <v>2512</v>
      </c>
      <c r="F956" t="s">
        <v>75</v>
      </c>
      <c r="G956" t="s">
        <v>28</v>
      </c>
      <c r="H956" t="s">
        <v>20</v>
      </c>
      <c r="I956" t="s">
        <v>40</v>
      </c>
      <c r="J956">
        <v>11</v>
      </c>
      <c r="K956">
        <v>2</v>
      </c>
      <c r="L956">
        <v>0</v>
      </c>
      <c r="M956" t="s">
        <v>1120</v>
      </c>
      <c r="N956" t="s">
        <v>48</v>
      </c>
      <c r="O956">
        <v>3.7</v>
      </c>
      <c r="P956" t="s">
        <v>49</v>
      </c>
    </row>
    <row r="957" spans="1:16" x14ac:dyDescent="0.3">
      <c r="A957" t="s">
        <v>2513</v>
      </c>
      <c r="B957" s="1">
        <v>2.0406249999999997E-2</v>
      </c>
      <c r="C957" s="1">
        <v>2.0406249999999997E-2</v>
      </c>
      <c r="D957" t="s">
        <v>16</v>
      </c>
      <c r="E957" t="s">
        <v>2514</v>
      </c>
      <c r="F957" t="s">
        <v>27</v>
      </c>
      <c r="G957" t="s">
        <v>19</v>
      </c>
      <c r="H957" t="s">
        <v>46</v>
      </c>
      <c r="I957" t="s">
        <v>59</v>
      </c>
      <c r="J957">
        <v>2</v>
      </c>
      <c r="K957">
        <v>39</v>
      </c>
      <c r="L957">
        <v>0</v>
      </c>
      <c r="M957" t="s">
        <v>1133</v>
      </c>
      <c r="N957" t="s">
        <v>31</v>
      </c>
      <c r="O957">
        <v>3.3</v>
      </c>
      <c r="P957" t="s">
        <v>77</v>
      </c>
    </row>
    <row r="958" spans="1:16" x14ac:dyDescent="0.3">
      <c r="A958" t="s">
        <v>2515</v>
      </c>
      <c r="B958" s="1">
        <v>2.0406249999999997E-2</v>
      </c>
      <c r="C958" s="1">
        <v>2.0406249999999997E-2</v>
      </c>
      <c r="D958" t="s">
        <v>16</v>
      </c>
      <c r="E958" t="s">
        <v>2516</v>
      </c>
      <c r="F958" t="s">
        <v>27</v>
      </c>
      <c r="G958" t="s">
        <v>63</v>
      </c>
      <c r="H958" t="s">
        <v>46</v>
      </c>
      <c r="I958" t="s">
        <v>29</v>
      </c>
      <c r="J958">
        <v>5</v>
      </c>
      <c r="K958">
        <v>43</v>
      </c>
      <c r="L958">
        <v>0</v>
      </c>
      <c r="M958" t="s">
        <v>2061</v>
      </c>
      <c r="N958" t="s">
        <v>23</v>
      </c>
      <c r="O958">
        <v>2.7</v>
      </c>
      <c r="P958" t="s">
        <v>4658</v>
      </c>
    </row>
    <row r="959" spans="1:16" x14ac:dyDescent="0.3">
      <c r="A959" t="s">
        <v>2517</v>
      </c>
      <c r="B959" s="1">
        <v>2.0406249999999997E-2</v>
      </c>
      <c r="C959" s="1">
        <v>2.0406249999999997E-2</v>
      </c>
      <c r="D959" t="s">
        <v>16</v>
      </c>
      <c r="E959" t="s">
        <v>2518</v>
      </c>
      <c r="F959" t="s">
        <v>58</v>
      </c>
      <c r="G959" t="s">
        <v>19</v>
      </c>
      <c r="H959" t="s">
        <v>46</v>
      </c>
      <c r="I959" t="s">
        <v>21</v>
      </c>
      <c r="J959">
        <v>2</v>
      </c>
      <c r="K959">
        <v>42</v>
      </c>
      <c r="L959">
        <v>0</v>
      </c>
      <c r="M959" t="s">
        <v>2519</v>
      </c>
      <c r="N959" t="s">
        <v>37</v>
      </c>
      <c r="O959">
        <v>3.1</v>
      </c>
      <c r="P959" t="s">
        <v>32</v>
      </c>
    </row>
    <row r="960" spans="1:16" x14ac:dyDescent="0.3">
      <c r="A960" t="s">
        <v>2520</v>
      </c>
      <c r="B960" s="1">
        <v>2.0406249999999997E-2</v>
      </c>
      <c r="C960" s="1">
        <v>2.0406249999999997E-2</v>
      </c>
      <c r="D960" t="s">
        <v>16</v>
      </c>
      <c r="E960" t="s">
        <v>2521</v>
      </c>
      <c r="F960" t="s">
        <v>75</v>
      </c>
      <c r="G960" t="s">
        <v>19</v>
      </c>
      <c r="H960" t="s">
        <v>46</v>
      </c>
      <c r="I960" t="s">
        <v>59</v>
      </c>
      <c r="J960">
        <v>10</v>
      </c>
      <c r="K960">
        <v>23</v>
      </c>
      <c r="L960">
        <v>0</v>
      </c>
      <c r="M960" t="s">
        <v>359</v>
      </c>
      <c r="N960" t="s">
        <v>31</v>
      </c>
      <c r="O960">
        <v>4.9000000000000004</v>
      </c>
      <c r="P960" t="s">
        <v>77</v>
      </c>
    </row>
    <row r="961" spans="1:16" x14ac:dyDescent="0.3">
      <c r="A961" t="s">
        <v>2522</v>
      </c>
      <c r="B961" s="1">
        <v>2.0406249999999997E-2</v>
      </c>
      <c r="C961" s="1">
        <v>2.0406249999999997E-2</v>
      </c>
      <c r="D961" t="s">
        <v>16</v>
      </c>
      <c r="E961" t="s">
        <v>514</v>
      </c>
      <c r="F961" t="s">
        <v>58</v>
      </c>
      <c r="G961" t="s">
        <v>53</v>
      </c>
      <c r="H961" t="s">
        <v>46</v>
      </c>
      <c r="I961" t="s">
        <v>21</v>
      </c>
      <c r="J961">
        <v>5</v>
      </c>
      <c r="K961">
        <v>13</v>
      </c>
      <c r="L961">
        <v>0</v>
      </c>
      <c r="M961" t="s">
        <v>47</v>
      </c>
      <c r="N961" t="s">
        <v>31</v>
      </c>
      <c r="O961">
        <v>3.3</v>
      </c>
      <c r="P961" t="s">
        <v>49</v>
      </c>
    </row>
    <row r="962" spans="1:16" x14ac:dyDescent="0.3">
      <c r="A962" t="s">
        <v>2523</v>
      </c>
      <c r="B962" s="1">
        <v>2.0406249999999997E-2</v>
      </c>
      <c r="C962" s="1">
        <v>2.0406249999999997E-2</v>
      </c>
      <c r="D962" t="s">
        <v>16</v>
      </c>
      <c r="E962" t="s">
        <v>2524</v>
      </c>
      <c r="F962" t="s">
        <v>83</v>
      </c>
      <c r="G962" t="s">
        <v>19</v>
      </c>
      <c r="H962" t="s">
        <v>67</v>
      </c>
      <c r="I962" t="s">
        <v>21</v>
      </c>
      <c r="J962">
        <v>9</v>
      </c>
      <c r="K962">
        <v>20</v>
      </c>
      <c r="L962">
        <v>0</v>
      </c>
      <c r="M962" t="s">
        <v>1872</v>
      </c>
      <c r="N962" t="s">
        <v>37</v>
      </c>
      <c r="O962">
        <v>4.5999999999999996</v>
      </c>
      <c r="P962" t="s">
        <v>49</v>
      </c>
    </row>
    <row r="963" spans="1:16" x14ac:dyDescent="0.3">
      <c r="A963" t="s">
        <v>2525</v>
      </c>
      <c r="B963" s="1">
        <v>2.0406249999999997E-2</v>
      </c>
      <c r="C963" s="1">
        <v>2.0406249999999997E-2</v>
      </c>
      <c r="D963" t="s">
        <v>16</v>
      </c>
      <c r="E963" t="s">
        <v>2526</v>
      </c>
      <c r="F963" t="s">
        <v>52</v>
      </c>
      <c r="G963" t="s">
        <v>28</v>
      </c>
      <c r="H963" t="s">
        <v>20</v>
      </c>
      <c r="I963" t="s">
        <v>21</v>
      </c>
      <c r="J963">
        <v>2</v>
      </c>
      <c r="K963">
        <v>40</v>
      </c>
      <c r="L963">
        <v>0</v>
      </c>
      <c r="M963" t="s">
        <v>1610</v>
      </c>
      <c r="N963" t="s">
        <v>37</v>
      </c>
      <c r="O963">
        <v>3.1</v>
      </c>
      <c r="P963" t="s">
        <v>49</v>
      </c>
    </row>
    <row r="964" spans="1:16" x14ac:dyDescent="0.3">
      <c r="A964" t="s">
        <v>2527</v>
      </c>
      <c r="B964" s="1">
        <v>2.0406249999999997E-2</v>
      </c>
      <c r="C964" s="1">
        <v>2.0406249999999997E-2</v>
      </c>
      <c r="D964" t="s">
        <v>16</v>
      </c>
      <c r="E964" t="s">
        <v>2528</v>
      </c>
      <c r="F964" t="s">
        <v>75</v>
      </c>
      <c r="G964" t="s">
        <v>28</v>
      </c>
      <c r="H964" t="s">
        <v>67</v>
      </c>
      <c r="I964" t="s">
        <v>29</v>
      </c>
      <c r="J964">
        <v>10</v>
      </c>
      <c r="K964">
        <v>24</v>
      </c>
      <c r="L964">
        <v>0</v>
      </c>
      <c r="M964" t="s">
        <v>585</v>
      </c>
      <c r="N964" t="s">
        <v>42</v>
      </c>
      <c r="O964">
        <v>3.9</v>
      </c>
      <c r="P964" t="s">
        <v>49</v>
      </c>
    </row>
    <row r="965" spans="1:16" x14ac:dyDescent="0.3">
      <c r="A965" t="s">
        <v>2529</v>
      </c>
      <c r="B965" s="1">
        <v>2.0406249999999997E-2</v>
      </c>
      <c r="C965" s="1">
        <v>2.0406249999999997E-2</v>
      </c>
      <c r="D965" t="s">
        <v>16</v>
      </c>
      <c r="E965" t="s">
        <v>2530</v>
      </c>
      <c r="F965" t="s">
        <v>27</v>
      </c>
      <c r="G965" t="s">
        <v>63</v>
      </c>
      <c r="H965" t="s">
        <v>67</v>
      </c>
      <c r="I965" t="s">
        <v>40</v>
      </c>
      <c r="J965">
        <v>12</v>
      </c>
      <c r="K965">
        <v>11</v>
      </c>
      <c r="L965">
        <v>0</v>
      </c>
      <c r="M965" t="s">
        <v>1904</v>
      </c>
      <c r="N965" t="s">
        <v>37</v>
      </c>
      <c r="O965">
        <v>3.4</v>
      </c>
      <c r="P965" t="s">
        <v>24</v>
      </c>
    </row>
    <row r="966" spans="1:16" x14ac:dyDescent="0.3">
      <c r="A966" t="s">
        <v>2531</v>
      </c>
      <c r="B966" s="1">
        <v>2.0406249999999997E-2</v>
      </c>
      <c r="C966" s="1">
        <v>2.0406249999999997E-2</v>
      </c>
      <c r="D966" t="s">
        <v>16</v>
      </c>
      <c r="E966" t="s">
        <v>2532</v>
      </c>
      <c r="F966" t="s">
        <v>121</v>
      </c>
      <c r="G966" t="s">
        <v>53</v>
      </c>
      <c r="H966" t="s">
        <v>20</v>
      </c>
      <c r="I966" t="s">
        <v>59</v>
      </c>
      <c r="J966">
        <v>1</v>
      </c>
      <c r="K966">
        <v>7</v>
      </c>
      <c r="L966">
        <v>0</v>
      </c>
      <c r="M966" t="s">
        <v>1330</v>
      </c>
      <c r="N966" t="s">
        <v>31</v>
      </c>
      <c r="O966">
        <v>2.6</v>
      </c>
      <c r="P966" t="s">
        <v>77</v>
      </c>
    </row>
    <row r="967" spans="1:16" x14ac:dyDescent="0.3">
      <c r="A967" t="s">
        <v>2533</v>
      </c>
      <c r="B967" s="1">
        <v>2.0406249999999997E-2</v>
      </c>
      <c r="C967" s="1">
        <v>2.0406249999999997E-2</v>
      </c>
      <c r="D967" t="s">
        <v>16</v>
      </c>
      <c r="E967" t="s">
        <v>2534</v>
      </c>
      <c r="F967" t="s">
        <v>27</v>
      </c>
      <c r="G967" t="s">
        <v>31</v>
      </c>
      <c r="H967" t="s">
        <v>46</v>
      </c>
      <c r="I967" t="s">
        <v>54</v>
      </c>
      <c r="J967">
        <v>2</v>
      </c>
      <c r="K967">
        <v>16</v>
      </c>
      <c r="L967">
        <v>0</v>
      </c>
      <c r="M967" t="s">
        <v>2387</v>
      </c>
      <c r="N967" t="s">
        <v>23</v>
      </c>
      <c r="O967">
        <v>4.3</v>
      </c>
      <c r="P967" t="s">
        <v>77</v>
      </c>
    </row>
    <row r="968" spans="1:16" x14ac:dyDescent="0.3">
      <c r="A968" t="s">
        <v>2535</v>
      </c>
      <c r="B968" s="1">
        <v>2.0406249999999997E-2</v>
      </c>
      <c r="C968" s="1">
        <v>2.0406249999999997E-2</v>
      </c>
      <c r="D968" t="s">
        <v>16</v>
      </c>
      <c r="E968" t="s">
        <v>2536</v>
      </c>
      <c r="F968" t="s">
        <v>58</v>
      </c>
      <c r="G968" t="s">
        <v>53</v>
      </c>
      <c r="H968" t="s">
        <v>20</v>
      </c>
      <c r="I968" t="s">
        <v>29</v>
      </c>
      <c r="J968">
        <v>2</v>
      </c>
      <c r="K968">
        <v>24</v>
      </c>
      <c r="L968">
        <v>0</v>
      </c>
      <c r="M968" t="s">
        <v>1613</v>
      </c>
      <c r="N968" t="s">
        <v>23</v>
      </c>
      <c r="O968">
        <v>1</v>
      </c>
      <c r="P968" t="s">
        <v>77</v>
      </c>
    </row>
    <row r="969" spans="1:16" x14ac:dyDescent="0.3">
      <c r="A969" t="s">
        <v>2537</v>
      </c>
      <c r="B969" s="1">
        <v>2.0406249999999997E-2</v>
      </c>
      <c r="C969" s="1">
        <v>2.0406249999999997E-2</v>
      </c>
      <c r="D969" t="s">
        <v>16</v>
      </c>
      <c r="E969" t="s">
        <v>2538</v>
      </c>
      <c r="F969" t="s">
        <v>121</v>
      </c>
      <c r="G969" t="s">
        <v>45</v>
      </c>
      <c r="H969" t="s">
        <v>20</v>
      </c>
      <c r="I969" t="s">
        <v>40</v>
      </c>
      <c r="J969">
        <v>12</v>
      </c>
      <c r="K969">
        <v>17</v>
      </c>
      <c r="L969">
        <v>0</v>
      </c>
      <c r="M969" t="s">
        <v>718</v>
      </c>
      <c r="N969" t="s">
        <v>42</v>
      </c>
      <c r="O969">
        <v>4.2</v>
      </c>
      <c r="P969" t="s">
        <v>24</v>
      </c>
    </row>
    <row r="970" spans="1:16" x14ac:dyDescent="0.3">
      <c r="A970" t="s">
        <v>2539</v>
      </c>
      <c r="B970" s="1">
        <v>2.0406249999999997E-2</v>
      </c>
      <c r="C970" s="1">
        <v>2.0406249999999997E-2</v>
      </c>
      <c r="D970" t="s">
        <v>16</v>
      </c>
      <c r="E970" t="s">
        <v>2540</v>
      </c>
      <c r="F970" t="s">
        <v>143</v>
      </c>
      <c r="G970" t="s">
        <v>31</v>
      </c>
      <c r="H970" t="s">
        <v>20</v>
      </c>
      <c r="I970" t="s">
        <v>21</v>
      </c>
      <c r="J970">
        <v>3</v>
      </c>
      <c r="K970">
        <v>19</v>
      </c>
      <c r="L970">
        <v>0</v>
      </c>
      <c r="M970" t="s">
        <v>509</v>
      </c>
      <c r="N970" t="s">
        <v>37</v>
      </c>
      <c r="O970">
        <v>4.8</v>
      </c>
      <c r="P970" t="s">
        <v>4658</v>
      </c>
    </row>
    <row r="971" spans="1:16" x14ac:dyDescent="0.3">
      <c r="A971" t="s">
        <v>2541</v>
      </c>
      <c r="B971" s="1">
        <v>2.0406249999999997E-2</v>
      </c>
      <c r="C971" s="1">
        <v>2.0406249999999997E-2</v>
      </c>
      <c r="D971" t="s">
        <v>16</v>
      </c>
      <c r="E971" t="s">
        <v>2542</v>
      </c>
      <c r="F971" t="s">
        <v>83</v>
      </c>
      <c r="G971" t="s">
        <v>63</v>
      </c>
      <c r="H971" t="s">
        <v>46</v>
      </c>
      <c r="I971" t="s">
        <v>40</v>
      </c>
      <c r="J971">
        <v>3</v>
      </c>
      <c r="K971">
        <v>22</v>
      </c>
      <c r="L971">
        <v>0</v>
      </c>
      <c r="M971" t="s">
        <v>2543</v>
      </c>
      <c r="N971" t="s">
        <v>48</v>
      </c>
      <c r="O971">
        <v>3.2</v>
      </c>
      <c r="P971" t="s">
        <v>77</v>
      </c>
    </row>
    <row r="972" spans="1:16" x14ac:dyDescent="0.3">
      <c r="A972" t="s">
        <v>2544</v>
      </c>
      <c r="B972" s="1">
        <v>2.0406249999999997E-2</v>
      </c>
      <c r="C972" s="1">
        <v>2.0406249999999997E-2</v>
      </c>
      <c r="D972" t="s">
        <v>16</v>
      </c>
      <c r="E972" t="s">
        <v>2545</v>
      </c>
      <c r="F972" t="s">
        <v>83</v>
      </c>
      <c r="G972" t="s">
        <v>63</v>
      </c>
      <c r="H972" t="s">
        <v>67</v>
      </c>
      <c r="I972" t="s">
        <v>29</v>
      </c>
      <c r="J972">
        <v>5</v>
      </c>
      <c r="K972">
        <v>38</v>
      </c>
      <c r="L972">
        <v>0</v>
      </c>
      <c r="M972" t="s">
        <v>1457</v>
      </c>
      <c r="N972" t="s">
        <v>31</v>
      </c>
      <c r="O972">
        <v>3.4</v>
      </c>
      <c r="P972" t="s">
        <v>32</v>
      </c>
    </row>
    <row r="973" spans="1:16" x14ac:dyDescent="0.3">
      <c r="A973" t="s">
        <v>2546</v>
      </c>
      <c r="B973" s="1">
        <v>2.0406249999999997E-2</v>
      </c>
      <c r="C973" s="1">
        <v>2.0406249999999997E-2</v>
      </c>
      <c r="D973" t="s">
        <v>16</v>
      </c>
      <c r="E973" t="s">
        <v>2547</v>
      </c>
      <c r="F973" t="s">
        <v>83</v>
      </c>
      <c r="G973" t="s">
        <v>63</v>
      </c>
      <c r="H973" t="s">
        <v>20</v>
      </c>
      <c r="I973" t="s">
        <v>21</v>
      </c>
      <c r="J973">
        <v>10</v>
      </c>
      <c r="K973">
        <v>17</v>
      </c>
      <c r="L973">
        <v>0</v>
      </c>
      <c r="M973" t="s">
        <v>2548</v>
      </c>
      <c r="N973" t="s">
        <v>48</v>
      </c>
      <c r="O973">
        <v>1.3</v>
      </c>
      <c r="P973" t="s">
        <v>77</v>
      </c>
    </row>
    <row r="974" spans="1:16" x14ac:dyDescent="0.3">
      <c r="A974" t="s">
        <v>2549</v>
      </c>
      <c r="B974" s="1">
        <v>2.0406249999999997E-2</v>
      </c>
      <c r="C974" s="1">
        <v>2.0406249999999997E-2</v>
      </c>
      <c r="D974" t="s">
        <v>16</v>
      </c>
      <c r="E974" t="s">
        <v>2550</v>
      </c>
      <c r="F974" t="s">
        <v>143</v>
      </c>
      <c r="G974" t="s">
        <v>31</v>
      </c>
      <c r="H974" t="s">
        <v>46</v>
      </c>
      <c r="I974" t="s">
        <v>54</v>
      </c>
      <c r="J974">
        <v>5</v>
      </c>
      <c r="K974">
        <v>15</v>
      </c>
      <c r="L974">
        <v>0</v>
      </c>
      <c r="M974" t="s">
        <v>2551</v>
      </c>
      <c r="N974" t="s">
        <v>37</v>
      </c>
      <c r="O974">
        <v>1.4</v>
      </c>
      <c r="P974" t="s">
        <v>32</v>
      </c>
    </row>
    <row r="975" spans="1:16" x14ac:dyDescent="0.3">
      <c r="A975" t="s">
        <v>2552</v>
      </c>
      <c r="B975" s="1">
        <v>2.0406249999999997E-2</v>
      </c>
      <c r="C975" s="1">
        <v>2.0406249999999997E-2</v>
      </c>
      <c r="D975" t="s">
        <v>16</v>
      </c>
      <c r="E975" t="s">
        <v>2553</v>
      </c>
      <c r="F975" t="s">
        <v>18</v>
      </c>
      <c r="G975" t="s">
        <v>31</v>
      </c>
      <c r="H975" t="s">
        <v>35</v>
      </c>
      <c r="I975" t="s">
        <v>21</v>
      </c>
      <c r="J975">
        <v>10</v>
      </c>
      <c r="K975">
        <v>36</v>
      </c>
      <c r="L975">
        <v>0</v>
      </c>
      <c r="M975" t="s">
        <v>2327</v>
      </c>
      <c r="N975" t="s">
        <v>42</v>
      </c>
      <c r="O975">
        <v>3.8</v>
      </c>
      <c r="P975" t="s">
        <v>49</v>
      </c>
    </row>
    <row r="976" spans="1:16" x14ac:dyDescent="0.3">
      <c r="A976" t="s">
        <v>2554</v>
      </c>
      <c r="B976" s="1">
        <v>2.0406249999999997E-2</v>
      </c>
      <c r="C976" s="1">
        <v>2.0406249999999997E-2</v>
      </c>
      <c r="D976" t="s">
        <v>16</v>
      </c>
      <c r="E976" t="s">
        <v>2555</v>
      </c>
      <c r="F976" t="s">
        <v>83</v>
      </c>
      <c r="G976" t="s">
        <v>28</v>
      </c>
      <c r="H976" t="s">
        <v>35</v>
      </c>
      <c r="I976" t="s">
        <v>40</v>
      </c>
      <c r="J976">
        <v>11</v>
      </c>
      <c r="K976">
        <v>34</v>
      </c>
      <c r="L976">
        <v>0</v>
      </c>
      <c r="M976" t="s">
        <v>2319</v>
      </c>
      <c r="N976" t="s">
        <v>42</v>
      </c>
      <c r="O976">
        <v>3.2</v>
      </c>
      <c r="P976" t="s">
        <v>32</v>
      </c>
    </row>
    <row r="977" spans="1:16" x14ac:dyDescent="0.3">
      <c r="A977" t="s">
        <v>2556</v>
      </c>
      <c r="B977" s="1">
        <v>2.0406249999999997E-2</v>
      </c>
      <c r="C977" s="1">
        <v>2.0406249999999997E-2</v>
      </c>
      <c r="D977" t="s">
        <v>16</v>
      </c>
      <c r="E977" t="s">
        <v>2557</v>
      </c>
      <c r="F977" t="s">
        <v>143</v>
      </c>
      <c r="G977" t="s">
        <v>19</v>
      </c>
      <c r="H977" t="s">
        <v>20</v>
      </c>
      <c r="I977" t="s">
        <v>21</v>
      </c>
      <c r="J977">
        <v>5</v>
      </c>
      <c r="K977">
        <v>46</v>
      </c>
      <c r="L977">
        <v>0</v>
      </c>
      <c r="M977" t="s">
        <v>68</v>
      </c>
      <c r="N977" t="s">
        <v>23</v>
      </c>
      <c r="O977">
        <v>1.6</v>
      </c>
      <c r="P977" t="s">
        <v>32</v>
      </c>
    </row>
    <row r="978" spans="1:16" x14ac:dyDescent="0.3">
      <c r="A978" t="s">
        <v>2558</v>
      </c>
      <c r="B978" s="1">
        <v>2.0406249999999997E-2</v>
      </c>
      <c r="C978" s="1">
        <v>2.0406249999999997E-2</v>
      </c>
      <c r="D978" t="s">
        <v>16</v>
      </c>
      <c r="E978" t="s">
        <v>2559</v>
      </c>
      <c r="F978" t="s">
        <v>58</v>
      </c>
      <c r="G978" t="s">
        <v>28</v>
      </c>
      <c r="H978" t="s">
        <v>20</v>
      </c>
      <c r="I978" t="s">
        <v>40</v>
      </c>
      <c r="J978">
        <v>6</v>
      </c>
      <c r="K978">
        <v>16</v>
      </c>
      <c r="L978">
        <v>0</v>
      </c>
      <c r="M978" t="s">
        <v>154</v>
      </c>
      <c r="N978" t="s">
        <v>31</v>
      </c>
      <c r="O978">
        <v>4.0999999999999996</v>
      </c>
      <c r="P978" t="s">
        <v>24</v>
      </c>
    </row>
    <row r="979" spans="1:16" x14ac:dyDescent="0.3">
      <c r="A979" t="s">
        <v>2560</v>
      </c>
      <c r="B979" s="1">
        <v>2.0406249999999997E-2</v>
      </c>
      <c r="C979" s="1">
        <v>2.0406249999999997E-2</v>
      </c>
      <c r="D979" t="s">
        <v>16</v>
      </c>
      <c r="E979" t="s">
        <v>2561</v>
      </c>
      <c r="F979" t="s">
        <v>143</v>
      </c>
      <c r="G979" t="s">
        <v>63</v>
      </c>
      <c r="H979" t="s">
        <v>46</v>
      </c>
      <c r="I979" t="s">
        <v>54</v>
      </c>
      <c r="J979">
        <v>4</v>
      </c>
      <c r="K979">
        <v>12</v>
      </c>
      <c r="L979">
        <v>0</v>
      </c>
      <c r="M979" t="s">
        <v>470</v>
      </c>
      <c r="N979" t="s">
        <v>23</v>
      </c>
      <c r="O979">
        <v>2</v>
      </c>
      <c r="P979" t="s">
        <v>4658</v>
      </c>
    </row>
    <row r="980" spans="1:16" x14ac:dyDescent="0.3">
      <c r="A980" t="s">
        <v>2562</v>
      </c>
      <c r="B980" s="1">
        <v>2.0406249999999997E-2</v>
      </c>
      <c r="C980" s="1">
        <v>2.0406249999999997E-2</v>
      </c>
      <c r="D980" t="s">
        <v>16</v>
      </c>
      <c r="E980" t="s">
        <v>2563</v>
      </c>
      <c r="F980" t="s">
        <v>18</v>
      </c>
      <c r="G980" t="s">
        <v>53</v>
      </c>
      <c r="H980" t="s">
        <v>67</v>
      </c>
      <c r="I980" t="s">
        <v>59</v>
      </c>
      <c r="J980">
        <v>7</v>
      </c>
      <c r="K980">
        <v>47</v>
      </c>
      <c r="L980">
        <v>0</v>
      </c>
      <c r="M980" t="s">
        <v>1959</v>
      </c>
      <c r="N980" t="s">
        <v>42</v>
      </c>
      <c r="O980">
        <v>2.5</v>
      </c>
      <c r="P980" t="s">
        <v>4658</v>
      </c>
    </row>
    <row r="981" spans="1:16" x14ac:dyDescent="0.3">
      <c r="A981" t="s">
        <v>2564</v>
      </c>
      <c r="B981" s="1">
        <v>2.0406249999999997E-2</v>
      </c>
      <c r="C981" s="1">
        <v>2.0406249999999997E-2</v>
      </c>
      <c r="D981" t="s">
        <v>16</v>
      </c>
      <c r="E981" t="s">
        <v>2565</v>
      </c>
      <c r="F981" t="s">
        <v>143</v>
      </c>
      <c r="G981" t="s">
        <v>19</v>
      </c>
      <c r="H981" t="s">
        <v>46</v>
      </c>
      <c r="I981" t="s">
        <v>29</v>
      </c>
      <c r="J981">
        <v>9</v>
      </c>
      <c r="K981">
        <v>44</v>
      </c>
      <c r="L981">
        <v>0</v>
      </c>
      <c r="M981" t="s">
        <v>432</v>
      </c>
      <c r="N981" t="s">
        <v>37</v>
      </c>
      <c r="O981">
        <v>3.8</v>
      </c>
      <c r="P981" t="s">
        <v>49</v>
      </c>
    </row>
    <row r="982" spans="1:16" x14ac:dyDescent="0.3">
      <c r="A982" t="s">
        <v>2566</v>
      </c>
      <c r="B982" s="1">
        <v>2.0406249999999997E-2</v>
      </c>
      <c r="C982" s="1">
        <v>2.0406249999999997E-2</v>
      </c>
      <c r="D982" t="s">
        <v>16</v>
      </c>
      <c r="E982" t="s">
        <v>2567</v>
      </c>
      <c r="F982" t="s">
        <v>27</v>
      </c>
      <c r="G982" t="s">
        <v>45</v>
      </c>
      <c r="H982" t="s">
        <v>67</v>
      </c>
      <c r="I982" t="s">
        <v>40</v>
      </c>
      <c r="J982">
        <v>6</v>
      </c>
      <c r="K982">
        <v>46</v>
      </c>
      <c r="L982">
        <v>0</v>
      </c>
      <c r="M982" t="s">
        <v>303</v>
      </c>
      <c r="N982" t="s">
        <v>31</v>
      </c>
      <c r="O982">
        <v>1.9</v>
      </c>
      <c r="P982" t="s">
        <v>77</v>
      </c>
    </row>
    <row r="983" spans="1:16" x14ac:dyDescent="0.3">
      <c r="A983" t="s">
        <v>2568</v>
      </c>
      <c r="B983" s="1">
        <v>2.0406249999999997E-2</v>
      </c>
      <c r="C983" s="1">
        <v>2.0406249999999997E-2</v>
      </c>
      <c r="D983" t="s">
        <v>16</v>
      </c>
      <c r="E983" t="s">
        <v>2569</v>
      </c>
      <c r="F983" t="s">
        <v>75</v>
      </c>
      <c r="G983" t="s">
        <v>63</v>
      </c>
      <c r="H983" t="s">
        <v>20</v>
      </c>
      <c r="I983" t="s">
        <v>29</v>
      </c>
      <c r="J983">
        <v>8</v>
      </c>
      <c r="K983">
        <v>30</v>
      </c>
      <c r="L983">
        <v>0</v>
      </c>
      <c r="M983" t="s">
        <v>1216</v>
      </c>
      <c r="N983" t="s">
        <v>23</v>
      </c>
      <c r="O983">
        <v>4.0999999999999996</v>
      </c>
      <c r="P983" t="s">
        <v>32</v>
      </c>
    </row>
    <row r="984" spans="1:16" x14ac:dyDescent="0.3">
      <c r="A984" t="s">
        <v>2570</v>
      </c>
      <c r="B984" s="1">
        <v>2.0406249999999997E-2</v>
      </c>
      <c r="C984" s="1">
        <v>2.0406249999999997E-2</v>
      </c>
      <c r="D984" t="s">
        <v>16</v>
      </c>
      <c r="E984" t="s">
        <v>2571</v>
      </c>
      <c r="F984" t="s">
        <v>143</v>
      </c>
      <c r="G984" t="s">
        <v>31</v>
      </c>
      <c r="H984" t="s">
        <v>67</v>
      </c>
      <c r="I984" t="s">
        <v>40</v>
      </c>
      <c r="J984">
        <v>9</v>
      </c>
      <c r="K984">
        <v>24</v>
      </c>
      <c r="L984">
        <v>0</v>
      </c>
      <c r="M984" t="s">
        <v>2572</v>
      </c>
      <c r="N984" t="s">
        <v>42</v>
      </c>
      <c r="O984">
        <v>3.3</v>
      </c>
      <c r="P984" t="s">
        <v>77</v>
      </c>
    </row>
    <row r="985" spans="1:16" x14ac:dyDescent="0.3">
      <c r="A985" t="s">
        <v>2573</v>
      </c>
      <c r="B985" s="1">
        <v>2.0406249999999997E-2</v>
      </c>
      <c r="C985" s="1">
        <v>2.0406249999999997E-2</v>
      </c>
      <c r="D985" t="s">
        <v>16</v>
      </c>
      <c r="E985" t="s">
        <v>2574</v>
      </c>
      <c r="F985" t="s">
        <v>58</v>
      </c>
      <c r="G985" t="s">
        <v>19</v>
      </c>
      <c r="H985" t="s">
        <v>20</v>
      </c>
      <c r="I985" t="s">
        <v>40</v>
      </c>
      <c r="J985">
        <v>7</v>
      </c>
      <c r="K985">
        <v>48</v>
      </c>
      <c r="L985">
        <v>0</v>
      </c>
      <c r="M985" t="s">
        <v>2575</v>
      </c>
      <c r="N985" t="s">
        <v>23</v>
      </c>
      <c r="O985">
        <v>3.6</v>
      </c>
      <c r="P985" t="s">
        <v>4658</v>
      </c>
    </row>
    <row r="986" spans="1:16" x14ac:dyDescent="0.3">
      <c r="A986" t="s">
        <v>2576</v>
      </c>
      <c r="B986" s="1">
        <v>2.0406249999999997E-2</v>
      </c>
      <c r="C986" s="1">
        <v>2.0406249999999997E-2</v>
      </c>
      <c r="D986" t="s">
        <v>16</v>
      </c>
      <c r="E986" t="s">
        <v>2313</v>
      </c>
      <c r="F986" t="s">
        <v>27</v>
      </c>
      <c r="G986" t="s">
        <v>31</v>
      </c>
      <c r="H986" t="s">
        <v>35</v>
      </c>
      <c r="I986" t="s">
        <v>40</v>
      </c>
      <c r="J986">
        <v>2</v>
      </c>
      <c r="K986">
        <v>47</v>
      </c>
      <c r="L986">
        <v>0</v>
      </c>
      <c r="M986" t="s">
        <v>2577</v>
      </c>
      <c r="N986" t="s">
        <v>42</v>
      </c>
      <c r="O986">
        <v>4</v>
      </c>
      <c r="P986" t="s">
        <v>77</v>
      </c>
    </row>
    <row r="987" spans="1:16" x14ac:dyDescent="0.3">
      <c r="A987" t="s">
        <v>2578</v>
      </c>
      <c r="B987" s="1">
        <v>2.0406249999999997E-2</v>
      </c>
      <c r="C987" s="1">
        <v>2.0406249999999997E-2</v>
      </c>
      <c r="D987" t="s">
        <v>16</v>
      </c>
      <c r="E987" t="s">
        <v>2579</v>
      </c>
      <c r="F987" t="s">
        <v>143</v>
      </c>
      <c r="G987" t="s">
        <v>45</v>
      </c>
      <c r="H987" t="s">
        <v>20</v>
      </c>
      <c r="I987" t="s">
        <v>54</v>
      </c>
      <c r="J987">
        <v>6</v>
      </c>
      <c r="K987">
        <v>1</v>
      </c>
      <c r="L987">
        <v>0</v>
      </c>
      <c r="M987" t="s">
        <v>2580</v>
      </c>
      <c r="N987" t="s">
        <v>42</v>
      </c>
      <c r="O987">
        <v>2</v>
      </c>
      <c r="P987" t="s">
        <v>24</v>
      </c>
    </row>
    <row r="988" spans="1:16" x14ac:dyDescent="0.3">
      <c r="A988" t="s">
        <v>2581</v>
      </c>
      <c r="B988" s="1">
        <v>2.0406249999999997E-2</v>
      </c>
      <c r="C988" s="1">
        <v>2.0406249999999997E-2</v>
      </c>
      <c r="D988" t="s">
        <v>16</v>
      </c>
      <c r="E988" t="s">
        <v>2582</v>
      </c>
      <c r="F988" t="s">
        <v>75</v>
      </c>
      <c r="G988" t="s">
        <v>53</v>
      </c>
      <c r="H988" t="s">
        <v>67</v>
      </c>
      <c r="I988" t="s">
        <v>54</v>
      </c>
      <c r="J988">
        <v>10</v>
      </c>
      <c r="K988">
        <v>43</v>
      </c>
      <c r="L988">
        <v>0</v>
      </c>
      <c r="M988" t="s">
        <v>1431</v>
      </c>
      <c r="N988" t="s">
        <v>31</v>
      </c>
      <c r="O988">
        <v>4.3</v>
      </c>
      <c r="P988" t="s">
        <v>24</v>
      </c>
    </row>
    <row r="989" spans="1:16" x14ac:dyDescent="0.3">
      <c r="A989" t="s">
        <v>2583</v>
      </c>
      <c r="B989" s="1">
        <v>2.0406249999999997E-2</v>
      </c>
      <c r="C989" s="1">
        <v>2.0406249999999997E-2</v>
      </c>
      <c r="D989" t="s">
        <v>16</v>
      </c>
      <c r="E989" t="s">
        <v>2257</v>
      </c>
      <c r="F989" t="s">
        <v>75</v>
      </c>
      <c r="G989" t="s">
        <v>53</v>
      </c>
      <c r="H989" t="s">
        <v>46</v>
      </c>
      <c r="I989" t="s">
        <v>40</v>
      </c>
      <c r="J989">
        <v>7</v>
      </c>
      <c r="K989">
        <v>35</v>
      </c>
      <c r="L989">
        <v>0</v>
      </c>
      <c r="M989" t="s">
        <v>623</v>
      </c>
      <c r="N989" t="s">
        <v>42</v>
      </c>
      <c r="O989">
        <v>3.3</v>
      </c>
      <c r="P989" t="s">
        <v>77</v>
      </c>
    </row>
    <row r="990" spans="1:16" x14ac:dyDescent="0.3">
      <c r="A990" t="s">
        <v>2584</v>
      </c>
      <c r="B990" s="1">
        <v>2.0406249999999997E-2</v>
      </c>
      <c r="C990">
        <v>0</v>
      </c>
      <c r="D990" t="s">
        <v>146</v>
      </c>
      <c r="E990" t="s">
        <v>2585</v>
      </c>
      <c r="F990" t="s">
        <v>121</v>
      </c>
      <c r="G990" t="s">
        <v>28</v>
      </c>
      <c r="H990" t="s">
        <v>20</v>
      </c>
      <c r="I990" t="s">
        <v>59</v>
      </c>
      <c r="J990">
        <v>12</v>
      </c>
      <c r="K990">
        <v>0</v>
      </c>
      <c r="L990">
        <v>2</v>
      </c>
      <c r="M990" t="s">
        <v>2586</v>
      </c>
      <c r="N990" t="s">
        <v>23</v>
      </c>
      <c r="O990">
        <v>0</v>
      </c>
      <c r="P990" t="s">
        <v>32</v>
      </c>
    </row>
    <row r="991" spans="1:16" x14ac:dyDescent="0.3">
      <c r="A991" t="s">
        <v>2587</v>
      </c>
      <c r="B991" s="1">
        <v>2.0406249999999997E-2</v>
      </c>
      <c r="C991" s="1">
        <v>2.0406249999999997E-2</v>
      </c>
      <c r="D991" t="s">
        <v>16</v>
      </c>
      <c r="E991" t="s">
        <v>2588</v>
      </c>
      <c r="F991" t="s">
        <v>121</v>
      </c>
      <c r="G991" t="s">
        <v>45</v>
      </c>
      <c r="H991" t="s">
        <v>67</v>
      </c>
      <c r="I991" t="s">
        <v>59</v>
      </c>
      <c r="J991">
        <v>4</v>
      </c>
      <c r="K991">
        <v>17</v>
      </c>
      <c r="L991">
        <v>0</v>
      </c>
      <c r="M991" t="s">
        <v>1565</v>
      </c>
      <c r="N991" t="s">
        <v>37</v>
      </c>
      <c r="O991">
        <v>4.0999999999999996</v>
      </c>
      <c r="P991" t="s">
        <v>49</v>
      </c>
    </row>
    <row r="992" spans="1:16" x14ac:dyDescent="0.3">
      <c r="A992" t="s">
        <v>2589</v>
      </c>
      <c r="B992" s="1">
        <v>2.0406249999999997E-2</v>
      </c>
      <c r="C992" s="1">
        <v>2.0406249999999997E-2</v>
      </c>
      <c r="D992" t="s">
        <v>16</v>
      </c>
      <c r="E992" t="s">
        <v>2590</v>
      </c>
      <c r="F992" t="s">
        <v>58</v>
      </c>
      <c r="G992" t="s">
        <v>31</v>
      </c>
      <c r="H992" t="s">
        <v>67</v>
      </c>
      <c r="I992" t="s">
        <v>21</v>
      </c>
      <c r="J992">
        <v>8</v>
      </c>
      <c r="K992">
        <v>5</v>
      </c>
      <c r="L992">
        <v>0</v>
      </c>
      <c r="M992" t="s">
        <v>273</v>
      </c>
      <c r="N992" t="s">
        <v>37</v>
      </c>
      <c r="O992">
        <v>3.2</v>
      </c>
      <c r="P992" t="s">
        <v>24</v>
      </c>
    </row>
    <row r="993" spans="1:16" x14ac:dyDescent="0.3">
      <c r="A993" t="s">
        <v>2591</v>
      </c>
      <c r="B993" s="1">
        <v>2.0406249999999997E-2</v>
      </c>
      <c r="C993" s="1">
        <v>2.0406249999999997E-2</v>
      </c>
      <c r="D993" t="s">
        <v>16</v>
      </c>
      <c r="E993" t="s">
        <v>2592</v>
      </c>
      <c r="F993" t="s">
        <v>83</v>
      </c>
      <c r="G993" t="s">
        <v>45</v>
      </c>
      <c r="H993" t="s">
        <v>20</v>
      </c>
      <c r="I993" t="s">
        <v>59</v>
      </c>
      <c r="J993">
        <v>12</v>
      </c>
      <c r="K993">
        <v>48</v>
      </c>
      <c r="L993">
        <v>0</v>
      </c>
      <c r="M993" t="s">
        <v>2316</v>
      </c>
      <c r="N993" t="s">
        <v>42</v>
      </c>
      <c r="O993">
        <v>2.8</v>
      </c>
      <c r="P993" t="s">
        <v>24</v>
      </c>
    </row>
    <row r="994" spans="1:16" x14ac:dyDescent="0.3">
      <c r="A994" t="s">
        <v>2593</v>
      </c>
      <c r="B994" s="1">
        <v>2.0406249999999997E-2</v>
      </c>
      <c r="C994" s="1">
        <v>2.0406249999999997E-2</v>
      </c>
      <c r="D994" t="s">
        <v>16</v>
      </c>
      <c r="E994" t="s">
        <v>2594</v>
      </c>
      <c r="F994" t="s">
        <v>83</v>
      </c>
      <c r="G994" t="s">
        <v>63</v>
      </c>
      <c r="H994" t="s">
        <v>46</v>
      </c>
      <c r="I994" t="s">
        <v>59</v>
      </c>
      <c r="J994">
        <v>5</v>
      </c>
      <c r="K994">
        <v>6</v>
      </c>
      <c r="L994">
        <v>0</v>
      </c>
      <c r="M994" t="s">
        <v>597</v>
      </c>
      <c r="N994" t="s">
        <v>48</v>
      </c>
      <c r="O994">
        <v>1.7</v>
      </c>
      <c r="P994" t="s">
        <v>49</v>
      </c>
    </row>
    <row r="995" spans="1:16" x14ac:dyDescent="0.3">
      <c r="A995" t="s">
        <v>2595</v>
      </c>
      <c r="B995" s="1">
        <v>2.0406249999999997E-2</v>
      </c>
      <c r="C995" s="1">
        <v>2.0406249999999997E-2</v>
      </c>
      <c r="D995" t="s">
        <v>16</v>
      </c>
      <c r="E995" t="s">
        <v>2596</v>
      </c>
      <c r="F995" t="s">
        <v>121</v>
      </c>
      <c r="G995" t="s">
        <v>45</v>
      </c>
      <c r="H995" t="s">
        <v>67</v>
      </c>
      <c r="I995" t="s">
        <v>29</v>
      </c>
      <c r="J995">
        <v>4</v>
      </c>
      <c r="K995">
        <v>44</v>
      </c>
      <c r="L995">
        <v>0</v>
      </c>
      <c r="M995" t="s">
        <v>1748</v>
      </c>
      <c r="N995" t="s">
        <v>37</v>
      </c>
      <c r="O995">
        <v>2.7</v>
      </c>
      <c r="P995" t="s">
        <v>77</v>
      </c>
    </row>
    <row r="996" spans="1:16" x14ac:dyDescent="0.3">
      <c r="A996" t="s">
        <v>2597</v>
      </c>
      <c r="B996" s="1">
        <v>2.0406249999999997E-2</v>
      </c>
      <c r="C996" s="1">
        <v>2.0406249999999997E-2</v>
      </c>
      <c r="D996" t="s">
        <v>16</v>
      </c>
      <c r="E996" t="s">
        <v>2598</v>
      </c>
      <c r="F996" t="s">
        <v>27</v>
      </c>
      <c r="G996" t="s">
        <v>19</v>
      </c>
      <c r="H996" t="s">
        <v>46</v>
      </c>
      <c r="I996" t="s">
        <v>40</v>
      </c>
      <c r="J996">
        <v>5</v>
      </c>
      <c r="K996">
        <v>45</v>
      </c>
      <c r="L996">
        <v>0</v>
      </c>
      <c r="M996" t="s">
        <v>2599</v>
      </c>
      <c r="N996" t="s">
        <v>42</v>
      </c>
      <c r="O996">
        <v>1.5</v>
      </c>
      <c r="P996" t="s">
        <v>77</v>
      </c>
    </row>
    <row r="997" spans="1:16" x14ac:dyDescent="0.3">
      <c r="A997" t="s">
        <v>2600</v>
      </c>
      <c r="B997" s="1">
        <v>2.0406249999999997E-2</v>
      </c>
      <c r="C997" s="1">
        <v>2.0406249999999997E-2</v>
      </c>
      <c r="D997" t="s">
        <v>16</v>
      </c>
      <c r="E997" t="s">
        <v>2601</v>
      </c>
      <c r="F997" t="s">
        <v>58</v>
      </c>
      <c r="G997" t="s">
        <v>63</v>
      </c>
      <c r="H997" t="s">
        <v>35</v>
      </c>
      <c r="I997" t="s">
        <v>21</v>
      </c>
      <c r="J997">
        <v>8</v>
      </c>
      <c r="K997">
        <v>14</v>
      </c>
      <c r="L997">
        <v>0</v>
      </c>
      <c r="M997" t="s">
        <v>2602</v>
      </c>
      <c r="N997" t="s">
        <v>31</v>
      </c>
      <c r="O997">
        <v>2.6</v>
      </c>
      <c r="P997" t="s">
        <v>49</v>
      </c>
    </row>
    <row r="998" spans="1:16" x14ac:dyDescent="0.3">
      <c r="A998" t="s">
        <v>2603</v>
      </c>
      <c r="B998" s="1">
        <v>2.0406249999999997E-2</v>
      </c>
      <c r="C998" s="1">
        <v>2.0406249999999997E-2</v>
      </c>
      <c r="D998" t="s">
        <v>16</v>
      </c>
      <c r="E998" t="s">
        <v>2604</v>
      </c>
      <c r="F998" t="s">
        <v>27</v>
      </c>
      <c r="G998" t="s">
        <v>45</v>
      </c>
      <c r="H998" t="s">
        <v>20</v>
      </c>
      <c r="I998" t="s">
        <v>59</v>
      </c>
      <c r="J998">
        <v>7</v>
      </c>
      <c r="K998">
        <v>40</v>
      </c>
      <c r="L998">
        <v>0</v>
      </c>
      <c r="M998" t="s">
        <v>1702</v>
      </c>
      <c r="N998" t="s">
        <v>23</v>
      </c>
      <c r="O998">
        <v>4.5</v>
      </c>
      <c r="P998" t="s">
        <v>4658</v>
      </c>
    </row>
    <row r="999" spans="1:16" x14ac:dyDescent="0.3">
      <c r="A999" t="s">
        <v>2605</v>
      </c>
      <c r="B999" s="1">
        <v>2.0406249999999997E-2</v>
      </c>
      <c r="C999" s="1">
        <v>2.0406249999999997E-2</v>
      </c>
      <c r="D999" t="s">
        <v>16</v>
      </c>
      <c r="E999" t="s">
        <v>2606</v>
      </c>
      <c r="F999" t="s">
        <v>52</v>
      </c>
      <c r="G999" t="s">
        <v>45</v>
      </c>
      <c r="H999" t="s">
        <v>67</v>
      </c>
      <c r="I999" t="s">
        <v>59</v>
      </c>
      <c r="J999">
        <v>2</v>
      </c>
      <c r="K999">
        <v>34</v>
      </c>
      <c r="L999">
        <v>0</v>
      </c>
      <c r="M999" t="s">
        <v>830</v>
      </c>
      <c r="N999" t="s">
        <v>37</v>
      </c>
      <c r="O999">
        <v>4.5</v>
      </c>
      <c r="P999" t="s">
        <v>32</v>
      </c>
    </row>
    <row r="1000" spans="1:16" x14ac:dyDescent="0.3">
      <c r="A1000" t="s">
        <v>2607</v>
      </c>
      <c r="B1000" s="1">
        <v>2.0406249999999997E-2</v>
      </c>
      <c r="C1000" s="1">
        <v>2.0406249999999997E-2</v>
      </c>
      <c r="D1000" t="s">
        <v>16</v>
      </c>
      <c r="E1000" t="s">
        <v>2608</v>
      </c>
      <c r="F1000" t="s">
        <v>52</v>
      </c>
      <c r="G1000" t="s">
        <v>19</v>
      </c>
      <c r="H1000" t="s">
        <v>46</v>
      </c>
      <c r="I1000" t="s">
        <v>59</v>
      </c>
      <c r="J1000">
        <v>11</v>
      </c>
      <c r="K1000">
        <v>40</v>
      </c>
      <c r="L1000">
        <v>0</v>
      </c>
      <c r="M1000" t="s">
        <v>2609</v>
      </c>
      <c r="N1000" t="s">
        <v>42</v>
      </c>
      <c r="O1000">
        <v>3</v>
      </c>
      <c r="P1000" t="s">
        <v>4658</v>
      </c>
    </row>
    <row r="1001" spans="1:16" x14ac:dyDescent="0.3">
      <c r="A1001" t="s">
        <v>2610</v>
      </c>
      <c r="B1001" s="1">
        <v>2.0406249999999997E-2</v>
      </c>
      <c r="C1001" s="1">
        <v>2.0406249999999997E-2</v>
      </c>
      <c r="D1001" t="s">
        <v>16</v>
      </c>
      <c r="E1001" t="s">
        <v>2611</v>
      </c>
      <c r="F1001" t="s">
        <v>27</v>
      </c>
      <c r="G1001" t="s">
        <v>28</v>
      </c>
      <c r="H1001" t="s">
        <v>35</v>
      </c>
      <c r="I1001" t="s">
        <v>29</v>
      </c>
      <c r="J1001">
        <v>5</v>
      </c>
      <c r="K1001">
        <v>30</v>
      </c>
      <c r="L1001">
        <v>0</v>
      </c>
      <c r="M1001" t="s">
        <v>1982</v>
      </c>
      <c r="N1001" t="s">
        <v>37</v>
      </c>
      <c r="O1001">
        <v>5</v>
      </c>
      <c r="P1001" t="s">
        <v>32</v>
      </c>
    </row>
    <row r="1002" spans="1:16" x14ac:dyDescent="0.3">
      <c r="A1002" t="s">
        <v>2612</v>
      </c>
      <c r="B1002" s="1">
        <v>2.0406249999999997E-2</v>
      </c>
      <c r="C1002" s="1">
        <v>2.0406249999999997E-2</v>
      </c>
      <c r="D1002" t="s">
        <v>16</v>
      </c>
      <c r="E1002" t="s">
        <v>2613</v>
      </c>
      <c r="F1002" t="s">
        <v>75</v>
      </c>
      <c r="G1002" t="s">
        <v>28</v>
      </c>
      <c r="H1002" t="s">
        <v>46</v>
      </c>
      <c r="I1002" t="s">
        <v>29</v>
      </c>
      <c r="J1002">
        <v>5</v>
      </c>
      <c r="K1002">
        <v>46</v>
      </c>
      <c r="L1002">
        <v>0</v>
      </c>
      <c r="M1002" t="s">
        <v>1804</v>
      </c>
      <c r="N1002" t="s">
        <v>42</v>
      </c>
      <c r="O1002">
        <v>2.4</v>
      </c>
      <c r="P1002" t="s">
        <v>4658</v>
      </c>
    </row>
    <row r="1003" spans="1:16" x14ac:dyDescent="0.3">
      <c r="A1003" t="s">
        <v>2614</v>
      </c>
      <c r="B1003" s="1">
        <v>2.0406249999999997E-2</v>
      </c>
      <c r="C1003" s="1">
        <v>2.0406249999999997E-2</v>
      </c>
      <c r="D1003" t="s">
        <v>16</v>
      </c>
      <c r="E1003" t="s">
        <v>1264</v>
      </c>
      <c r="F1003" t="s">
        <v>18</v>
      </c>
      <c r="G1003" t="s">
        <v>63</v>
      </c>
      <c r="H1003" t="s">
        <v>20</v>
      </c>
      <c r="I1003" t="s">
        <v>21</v>
      </c>
      <c r="J1003">
        <v>7</v>
      </c>
      <c r="K1003">
        <v>29</v>
      </c>
      <c r="L1003">
        <v>0</v>
      </c>
      <c r="M1003" t="s">
        <v>102</v>
      </c>
      <c r="N1003" t="s">
        <v>23</v>
      </c>
      <c r="O1003">
        <v>3.2</v>
      </c>
      <c r="P1003" t="s">
        <v>24</v>
      </c>
    </row>
    <row r="1004" spans="1:16" x14ac:dyDescent="0.3">
      <c r="A1004" t="s">
        <v>2615</v>
      </c>
      <c r="B1004" s="1">
        <v>2.0406249999999997E-2</v>
      </c>
      <c r="C1004" s="1">
        <v>2.0406249999999997E-2</v>
      </c>
      <c r="D1004" t="s">
        <v>16</v>
      </c>
      <c r="E1004" t="s">
        <v>2616</v>
      </c>
      <c r="F1004" t="s">
        <v>27</v>
      </c>
      <c r="G1004" t="s">
        <v>63</v>
      </c>
      <c r="H1004" t="s">
        <v>35</v>
      </c>
      <c r="I1004" t="s">
        <v>29</v>
      </c>
      <c r="J1004">
        <v>8</v>
      </c>
      <c r="K1004">
        <v>12</v>
      </c>
      <c r="L1004">
        <v>0</v>
      </c>
      <c r="M1004" t="s">
        <v>858</v>
      </c>
      <c r="N1004" t="s">
        <v>37</v>
      </c>
      <c r="O1004">
        <v>2.1</v>
      </c>
      <c r="P1004" t="s">
        <v>77</v>
      </c>
    </row>
    <row r="1005" spans="1:16" x14ac:dyDescent="0.3">
      <c r="A1005" t="s">
        <v>2617</v>
      </c>
      <c r="B1005" s="1">
        <v>2.0406249999999997E-2</v>
      </c>
      <c r="C1005" s="1">
        <v>2.0406249999999997E-2</v>
      </c>
      <c r="D1005" t="s">
        <v>16</v>
      </c>
      <c r="E1005" t="s">
        <v>2618</v>
      </c>
      <c r="F1005" t="s">
        <v>143</v>
      </c>
      <c r="G1005" t="s">
        <v>31</v>
      </c>
      <c r="H1005" t="s">
        <v>35</v>
      </c>
      <c r="I1005" t="s">
        <v>54</v>
      </c>
      <c r="J1005">
        <v>7</v>
      </c>
      <c r="K1005">
        <v>1</v>
      </c>
      <c r="L1005">
        <v>0</v>
      </c>
      <c r="M1005" t="s">
        <v>614</v>
      </c>
      <c r="N1005" t="s">
        <v>31</v>
      </c>
      <c r="O1005">
        <v>2.4</v>
      </c>
      <c r="P1005" t="s">
        <v>77</v>
      </c>
    </row>
    <row r="1006" spans="1:16" x14ac:dyDescent="0.3">
      <c r="A1006" t="s">
        <v>2619</v>
      </c>
      <c r="B1006" s="1">
        <v>2.0406249999999997E-2</v>
      </c>
      <c r="C1006" s="1">
        <v>2.0406249999999997E-2</v>
      </c>
      <c r="D1006" t="s">
        <v>16</v>
      </c>
      <c r="E1006" t="s">
        <v>2620</v>
      </c>
      <c r="F1006" t="s">
        <v>83</v>
      </c>
      <c r="G1006" t="s">
        <v>45</v>
      </c>
      <c r="H1006" t="s">
        <v>35</v>
      </c>
      <c r="I1006" t="s">
        <v>21</v>
      </c>
      <c r="J1006">
        <v>11</v>
      </c>
      <c r="K1006">
        <v>32</v>
      </c>
      <c r="L1006">
        <v>0</v>
      </c>
      <c r="M1006" t="s">
        <v>2621</v>
      </c>
      <c r="N1006" t="s">
        <v>31</v>
      </c>
      <c r="O1006">
        <v>4.8</v>
      </c>
      <c r="P1006" t="s">
        <v>24</v>
      </c>
    </row>
    <row r="1007" spans="1:16" x14ac:dyDescent="0.3">
      <c r="A1007" t="s">
        <v>2622</v>
      </c>
      <c r="B1007" s="1">
        <v>2.0406249999999997E-2</v>
      </c>
      <c r="C1007" s="1">
        <v>2.0406249999999997E-2</v>
      </c>
      <c r="D1007" t="s">
        <v>16</v>
      </c>
      <c r="E1007" t="s">
        <v>2623</v>
      </c>
      <c r="F1007" t="s">
        <v>121</v>
      </c>
      <c r="G1007" t="s">
        <v>63</v>
      </c>
      <c r="H1007" t="s">
        <v>46</v>
      </c>
      <c r="I1007" t="s">
        <v>59</v>
      </c>
      <c r="J1007">
        <v>4</v>
      </c>
      <c r="K1007">
        <v>7</v>
      </c>
      <c r="L1007">
        <v>0</v>
      </c>
      <c r="M1007" t="s">
        <v>1034</v>
      </c>
      <c r="N1007" t="s">
        <v>42</v>
      </c>
      <c r="O1007">
        <v>4</v>
      </c>
      <c r="P1007" t="s">
        <v>49</v>
      </c>
    </row>
    <row r="1008" spans="1:16" x14ac:dyDescent="0.3">
      <c r="A1008" t="s">
        <v>2624</v>
      </c>
      <c r="B1008" s="1">
        <v>2.0406249999999997E-2</v>
      </c>
      <c r="C1008" s="1">
        <v>2.0406249999999997E-2</v>
      </c>
      <c r="D1008" t="s">
        <v>16</v>
      </c>
      <c r="E1008" t="s">
        <v>2625</v>
      </c>
      <c r="F1008" t="s">
        <v>75</v>
      </c>
      <c r="G1008" t="s">
        <v>63</v>
      </c>
      <c r="H1008" t="s">
        <v>46</v>
      </c>
      <c r="I1008" t="s">
        <v>21</v>
      </c>
      <c r="J1008">
        <v>10</v>
      </c>
      <c r="K1008">
        <v>15</v>
      </c>
      <c r="L1008">
        <v>0</v>
      </c>
      <c r="M1008" t="s">
        <v>467</v>
      </c>
      <c r="N1008" t="s">
        <v>31</v>
      </c>
      <c r="O1008">
        <v>4.3</v>
      </c>
      <c r="P1008" t="s">
        <v>24</v>
      </c>
    </row>
    <row r="1009" spans="1:16" x14ac:dyDescent="0.3">
      <c r="A1009" t="s">
        <v>2626</v>
      </c>
      <c r="B1009" s="1">
        <v>2.0406249999999997E-2</v>
      </c>
      <c r="C1009" s="1">
        <v>2.0406249999999997E-2</v>
      </c>
      <c r="D1009" t="s">
        <v>16</v>
      </c>
      <c r="E1009" t="s">
        <v>2627</v>
      </c>
      <c r="F1009" t="s">
        <v>27</v>
      </c>
      <c r="G1009" t="s">
        <v>53</v>
      </c>
      <c r="H1009" t="s">
        <v>46</v>
      </c>
      <c r="I1009" t="s">
        <v>54</v>
      </c>
      <c r="J1009">
        <v>6</v>
      </c>
      <c r="K1009">
        <v>47</v>
      </c>
      <c r="L1009">
        <v>0</v>
      </c>
      <c r="M1009" t="s">
        <v>503</v>
      </c>
      <c r="N1009" t="s">
        <v>23</v>
      </c>
      <c r="O1009">
        <v>3.7</v>
      </c>
      <c r="P1009" t="s">
        <v>32</v>
      </c>
    </row>
    <row r="1010" spans="1:16" x14ac:dyDescent="0.3">
      <c r="A1010" t="s">
        <v>2628</v>
      </c>
      <c r="B1010" s="1">
        <v>2.0406249999999997E-2</v>
      </c>
      <c r="C1010" s="1">
        <v>2.0406249999999997E-2</v>
      </c>
      <c r="D1010" t="s">
        <v>16</v>
      </c>
      <c r="E1010" t="s">
        <v>2629</v>
      </c>
      <c r="F1010" t="s">
        <v>83</v>
      </c>
      <c r="G1010" t="s">
        <v>45</v>
      </c>
      <c r="H1010" t="s">
        <v>35</v>
      </c>
      <c r="I1010" t="s">
        <v>59</v>
      </c>
      <c r="J1010">
        <v>7</v>
      </c>
      <c r="K1010">
        <v>26</v>
      </c>
      <c r="L1010">
        <v>0</v>
      </c>
      <c r="M1010" t="s">
        <v>2000</v>
      </c>
      <c r="N1010" t="s">
        <v>23</v>
      </c>
      <c r="O1010">
        <v>4.9000000000000004</v>
      </c>
      <c r="P1010" t="s">
        <v>4658</v>
      </c>
    </row>
    <row r="1011" spans="1:16" x14ac:dyDescent="0.3">
      <c r="A1011" t="s">
        <v>2630</v>
      </c>
      <c r="B1011" s="1">
        <v>2.0406249999999997E-2</v>
      </c>
      <c r="C1011">
        <v>0</v>
      </c>
      <c r="D1011" t="s">
        <v>110</v>
      </c>
      <c r="E1011" t="s">
        <v>2631</v>
      </c>
      <c r="F1011" t="s">
        <v>75</v>
      </c>
      <c r="G1011" t="s">
        <v>53</v>
      </c>
      <c r="H1011" t="s">
        <v>20</v>
      </c>
      <c r="I1011" t="s">
        <v>54</v>
      </c>
      <c r="J1011">
        <v>12</v>
      </c>
      <c r="K1011">
        <v>0</v>
      </c>
      <c r="L1011">
        <v>0</v>
      </c>
      <c r="M1011" t="s">
        <v>2632</v>
      </c>
      <c r="N1011" t="s">
        <v>23</v>
      </c>
      <c r="O1011">
        <v>0</v>
      </c>
      <c r="P1011" t="s">
        <v>32</v>
      </c>
    </row>
    <row r="1012" spans="1:16" x14ac:dyDescent="0.3">
      <c r="A1012" t="s">
        <v>2633</v>
      </c>
      <c r="B1012" s="1">
        <v>2.0406249999999997E-2</v>
      </c>
      <c r="C1012" s="1">
        <v>2.0406249999999997E-2</v>
      </c>
      <c r="D1012" t="s">
        <v>16</v>
      </c>
      <c r="E1012" t="s">
        <v>2634</v>
      </c>
      <c r="F1012" t="s">
        <v>143</v>
      </c>
      <c r="G1012" t="s">
        <v>28</v>
      </c>
      <c r="H1012" t="s">
        <v>20</v>
      </c>
      <c r="I1012" t="s">
        <v>29</v>
      </c>
      <c r="J1012">
        <v>1</v>
      </c>
      <c r="K1012">
        <v>35</v>
      </c>
      <c r="L1012">
        <v>0</v>
      </c>
      <c r="M1012" t="s">
        <v>2446</v>
      </c>
      <c r="N1012" t="s">
        <v>48</v>
      </c>
      <c r="O1012">
        <v>2.2999999999999998</v>
      </c>
      <c r="P1012" t="s">
        <v>4658</v>
      </c>
    </row>
    <row r="1013" spans="1:16" x14ac:dyDescent="0.3">
      <c r="A1013" t="s">
        <v>2635</v>
      </c>
      <c r="B1013" s="1">
        <v>2.0406249999999997E-2</v>
      </c>
      <c r="C1013" s="1">
        <v>2.0406249999999997E-2</v>
      </c>
      <c r="D1013" t="s">
        <v>16</v>
      </c>
      <c r="E1013" t="s">
        <v>2636</v>
      </c>
      <c r="F1013" t="s">
        <v>75</v>
      </c>
      <c r="G1013" t="s">
        <v>63</v>
      </c>
      <c r="H1013" t="s">
        <v>46</v>
      </c>
      <c r="I1013" t="s">
        <v>21</v>
      </c>
      <c r="J1013">
        <v>8</v>
      </c>
      <c r="K1013">
        <v>2</v>
      </c>
      <c r="L1013">
        <v>0</v>
      </c>
      <c r="M1013" t="s">
        <v>730</v>
      </c>
      <c r="N1013" t="s">
        <v>48</v>
      </c>
      <c r="O1013">
        <v>2.5</v>
      </c>
      <c r="P1013" t="s">
        <v>49</v>
      </c>
    </row>
    <row r="1014" spans="1:16" x14ac:dyDescent="0.3">
      <c r="A1014" t="s">
        <v>2637</v>
      </c>
      <c r="B1014" s="1">
        <v>2.0406249999999997E-2</v>
      </c>
      <c r="C1014" s="1">
        <v>2.0406249999999997E-2</v>
      </c>
      <c r="D1014" t="s">
        <v>16</v>
      </c>
      <c r="E1014" t="s">
        <v>2638</v>
      </c>
      <c r="F1014" t="s">
        <v>143</v>
      </c>
      <c r="G1014" t="s">
        <v>31</v>
      </c>
      <c r="H1014" t="s">
        <v>20</v>
      </c>
      <c r="I1014" t="s">
        <v>59</v>
      </c>
      <c r="J1014">
        <v>11</v>
      </c>
      <c r="K1014">
        <v>41</v>
      </c>
      <c r="L1014">
        <v>0</v>
      </c>
      <c r="M1014" t="s">
        <v>2150</v>
      </c>
      <c r="N1014" t="s">
        <v>42</v>
      </c>
      <c r="O1014">
        <v>3.3</v>
      </c>
      <c r="P1014" t="s">
        <v>4658</v>
      </c>
    </row>
    <row r="1015" spans="1:16" x14ac:dyDescent="0.3">
      <c r="A1015" t="s">
        <v>2639</v>
      </c>
      <c r="B1015" s="1">
        <v>2.0406249999999997E-2</v>
      </c>
      <c r="C1015" s="1">
        <v>2.0406249999999997E-2</v>
      </c>
      <c r="D1015" t="s">
        <v>16</v>
      </c>
      <c r="E1015" t="s">
        <v>767</v>
      </c>
      <c r="F1015" t="s">
        <v>143</v>
      </c>
      <c r="G1015" t="s">
        <v>45</v>
      </c>
      <c r="H1015" t="s">
        <v>46</v>
      </c>
      <c r="I1015" t="s">
        <v>29</v>
      </c>
      <c r="J1015">
        <v>1</v>
      </c>
      <c r="K1015">
        <v>36</v>
      </c>
      <c r="L1015">
        <v>0</v>
      </c>
      <c r="M1015" t="s">
        <v>2640</v>
      </c>
      <c r="N1015" t="s">
        <v>37</v>
      </c>
      <c r="O1015">
        <v>1.7</v>
      </c>
      <c r="P1015" t="s">
        <v>32</v>
      </c>
    </row>
    <row r="1016" spans="1:16" x14ac:dyDescent="0.3">
      <c r="A1016" t="s">
        <v>2641</v>
      </c>
      <c r="B1016" s="1">
        <v>2.0406249999999997E-2</v>
      </c>
      <c r="C1016" s="1">
        <v>2.0406249999999997E-2</v>
      </c>
      <c r="D1016" t="s">
        <v>16</v>
      </c>
      <c r="E1016" t="s">
        <v>431</v>
      </c>
      <c r="F1016" t="s">
        <v>18</v>
      </c>
      <c r="G1016" t="s">
        <v>28</v>
      </c>
      <c r="H1016" t="s">
        <v>46</v>
      </c>
      <c r="I1016" t="s">
        <v>54</v>
      </c>
      <c r="J1016">
        <v>6</v>
      </c>
      <c r="K1016">
        <v>7</v>
      </c>
      <c r="L1016">
        <v>0</v>
      </c>
      <c r="M1016" t="s">
        <v>512</v>
      </c>
      <c r="N1016" t="s">
        <v>23</v>
      </c>
      <c r="O1016">
        <v>2.2000000000000002</v>
      </c>
      <c r="P1016" t="s">
        <v>32</v>
      </c>
    </row>
    <row r="1017" spans="1:16" x14ac:dyDescent="0.3">
      <c r="A1017" t="s">
        <v>2642</v>
      </c>
      <c r="B1017" s="1">
        <v>2.0406249999999997E-2</v>
      </c>
      <c r="C1017" s="1">
        <v>2.0406249999999997E-2</v>
      </c>
      <c r="D1017" t="s">
        <v>16</v>
      </c>
      <c r="E1017" t="s">
        <v>2643</v>
      </c>
      <c r="F1017" t="s">
        <v>143</v>
      </c>
      <c r="G1017" t="s">
        <v>63</v>
      </c>
      <c r="H1017" t="s">
        <v>20</v>
      </c>
      <c r="I1017" t="s">
        <v>29</v>
      </c>
      <c r="J1017">
        <v>9</v>
      </c>
      <c r="K1017">
        <v>4</v>
      </c>
      <c r="L1017">
        <v>0</v>
      </c>
      <c r="M1017" t="s">
        <v>1601</v>
      </c>
      <c r="N1017" t="s">
        <v>37</v>
      </c>
      <c r="O1017">
        <v>3</v>
      </c>
      <c r="P1017" t="s">
        <v>77</v>
      </c>
    </row>
    <row r="1018" spans="1:16" x14ac:dyDescent="0.3">
      <c r="A1018" t="s">
        <v>2644</v>
      </c>
      <c r="B1018" s="1">
        <v>2.0406249999999997E-2</v>
      </c>
      <c r="C1018" s="1">
        <v>2.0406249999999997E-2</v>
      </c>
      <c r="D1018" t="s">
        <v>16</v>
      </c>
      <c r="E1018" t="s">
        <v>2645</v>
      </c>
      <c r="F1018" t="s">
        <v>58</v>
      </c>
      <c r="G1018" t="s">
        <v>45</v>
      </c>
      <c r="H1018" t="s">
        <v>46</v>
      </c>
      <c r="I1018" t="s">
        <v>54</v>
      </c>
      <c r="J1018">
        <v>12</v>
      </c>
      <c r="K1018">
        <v>23</v>
      </c>
      <c r="L1018">
        <v>0</v>
      </c>
      <c r="M1018" t="s">
        <v>2646</v>
      </c>
      <c r="N1018" t="s">
        <v>42</v>
      </c>
      <c r="O1018">
        <v>4.3</v>
      </c>
      <c r="P1018" t="s">
        <v>24</v>
      </c>
    </row>
    <row r="1019" spans="1:16" x14ac:dyDescent="0.3">
      <c r="A1019" t="s">
        <v>2647</v>
      </c>
      <c r="B1019" s="1">
        <v>2.0406249999999997E-2</v>
      </c>
      <c r="C1019" s="1">
        <v>2.0406249999999997E-2</v>
      </c>
      <c r="D1019" t="s">
        <v>16</v>
      </c>
      <c r="E1019" t="s">
        <v>2648</v>
      </c>
      <c r="F1019" t="s">
        <v>52</v>
      </c>
      <c r="G1019" t="s">
        <v>45</v>
      </c>
      <c r="H1019" t="s">
        <v>46</v>
      </c>
      <c r="I1019" t="s">
        <v>40</v>
      </c>
      <c r="J1019">
        <v>12</v>
      </c>
      <c r="K1019">
        <v>12</v>
      </c>
      <c r="L1019">
        <v>0</v>
      </c>
      <c r="M1019" t="s">
        <v>2142</v>
      </c>
      <c r="N1019" t="s">
        <v>48</v>
      </c>
      <c r="O1019">
        <v>3.9</v>
      </c>
      <c r="P1019" t="s">
        <v>4658</v>
      </c>
    </row>
    <row r="1020" spans="1:16" x14ac:dyDescent="0.3">
      <c r="A1020" t="s">
        <v>2649</v>
      </c>
      <c r="B1020" s="1">
        <v>2.0406249999999997E-2</v>
      </c>
      <c r="C1020" s="1">
        <v>2.0406249999999997E-2</v>
      </c>
      <c r="D1020" t="s">
        <v>16</v>
      </c>
      <c r="E1020" t="s">
        <v>2650</v>
      </c>
      <c r="F1020" t="s">
        <v>83</v>
      </c>
      <c r="G1020" t="s">
        <v>63</v>
      </c>
      <c r="H1020" t="s">
        <v>46</v>
      </c>
      <c r="I1020" t="s">
        <v>54</v>
      </c>
      <c r="J1020">
        <v>12</v>
      </c>
      <c r="K1020">
        <v>19</v>
      </c>
      <c r="L1020">
        <v>0</v>
      </c>
      <c r="M1020" t="s">
        <v>2651</v>
      </c>
      <c r="N1020" t="s">
        <v>37</v>
      </c>
      <c r="O1020">
        <v>2.1</v>
      </c>
      <c r="P1020" t="s">
        <v>49</v>
      </c>
    </row>
    <row r="1021" spans="1:16" x14ac:dyDescent="0.3">
      <c r="A1021" t="s">
        <v>2652</v>
      </c>
      <c r="B1021" s="1">
        <v>2.0406249999999997E-2</v>
      </c>
      <c r="C1021" s="1">
        <v>2.0406249999999997E-2</v>
      </c>
      <c r="D1021" t="s">
        <v>16</v>
      </c>
      <c r="E1021" t="s">
        <v>2653</v>
      </c>
      <c r="F1021" t="s">
        <v>75</v>
      </c>
      <c r="G1021" t="s">
        <v>28</v>
      </c>
      <c r="H1021" t="s">
        <v>46</v>
      </c>
      <c r="I1021" t="s">
        <v>54</v>
      </c>
      <c r="J1021">
        <v>1</v>
      </c>
      <c r="K1021">
        <v>45</v>
      </c>
      <c r="L1021">
        <v>0</v>
      </c>
      <c r="M1021" t="s">
        <v>232</v>
      </c>
      <c r="N1021" t="s">
        <v>42</v>
      </c>
      <c r="O1021">
        <v>3.6</v>
      </c>
      <c r="P1021" t="s">
        <v>77</v>
      </c>
    </row>
    <row r="1022" spans="1:16" x14ac:dyDescent="0.3">
      <c r="A1022" t="s">
        <v>2654</v>
      </c>
      <c r="B1022" s="1">
        <v>2.0406249999999997E-2</v>
      </c>
      <c r="C1022" s="1">
        <v>2.0406249999999997E-2</v>
      </c>
      <c r="D1022" t="s">
        <v>16</v>
      </c>
      <c r="E1022" t="s">
        <v>2655</v>
      </c>
      <c r="F1022" t="s">
        <v>52</v>
      </c>
      <c r="G1022" t="s">
        <v>53</v>
      </c>
      <c r="H1022" t="s">
        <v>67</v>
      </c>
      <c r="I1022" t="s">
        <v>54</v>
      </c>
      <c r="J1022">
        <v>3</v>
      </c>
      <c r="K1022">
        <v>3</v>
      </c>
      <c r="L1022">
        <v>0</v>
      </c>
      <c r="M1022" t="s">
        <v>131</v>
      </c>
      <c r="N1022" t="s">
        <v>31</v>
      </c>
      <c r="O1022">
        <v>4.2</v>
      </c>
      <c r="P1022" t="s">
        <v>24</v>
      </c>
    </row>
    <row r="1023" spans="1:16" x14ac:dyDescent="0.3">
      <c r="A1023" t="s">
        <v>2656</v>
      </c>
      <c r="B1023" s="1">
        <v>2.0406249999999997E-2</v>
      </c>
      <c r="C1023" s="1">
        <v>2.0406249999999997E-2</v>
      </c>
      <c r="D1023" t="s">
        <v>16</v>
      </c>
      <c r="E1023" t="s">
        <v>2657</v>
      </c>
      <c r="F1023" t="s">
        <v>58</v>
      </c>
      <c r="G1023" t="s">
        <v>19</v>
      </c>
      <c r="H1023" t="s">
        <v>35</v>
      </c>
      <c r="I1023" t="s">
        <v>40</v>
      </c>
      <c r="J1023">
        <v>12</v>
      </c>
      <c r="K1023">
        <v>39</v>
      </c>
      <c r="L1023">
        <v>0</v>
      </c>
      <c r="M1023" t="s">
        <v>2658</v>
      </c>
      <c r="N1023" t="s">
        <v>37</v>
      </c>
      <c r="O1023">
        <v>3.3</v>
      </c>
      <c r="P1023" t="s">
        <v>4658</v>
      </c>
    </row>
    <row r="1024" spans="1:16" x14ac:dyDescent="0.3">
      <c r="A1024" t="s">
        <v>2659</v>
      </c>
      <c r="B1024" s="1">
        <v>2.0406249999999997E-2</v>
      </c>
      <c r="C1024" s="1">
        <v>2.0406249999999997E-2</v>
      </c>
      <c r="D1024" t="s">
        <v>16</v>
      </c>
      <c r="E1024" t="s">
        <v>2660</v>
      </c>
      <c r="F1024" t="s">
        <v>18</v>
      </c>
      <c r="G1024" t="s">
        <v>28</v>
      </c>
      <c r="H1024" t="s">
        <v>20</v>
      </c>
      <c r="I1024" t="s">
        <v>21</v>
      </c>
      <c r="J1024">
        <v>6</v>
      </c>
      <c r="K1024">
        <v>41</v>
      </c>
      <c r="L1024">
        <v>0</v>
      </c>
      <c r="M1024" t="s">
        <v>1223</v>
      </c>
      <c r="N1024" t="s">
        <v>31</v>
      </c>
      <c r="O1024">
        <v>4.3</v>
      </c>
      <c r="P1024" t="s">
        <v>32</v>
      </c>
    </row>
    <row r="1025" spans="1:16" x14ac:dyDescent="0.3">
      <c r="A1025" t="s">
        <v>2661</v>
      </c>
      <c r="B1025" s="1">
        <v>2.0406249999999997E-2</v>
      </c>
      <c r="C1025" s="1">
        <v>2.0406249999999997E-2</v>
      </c>
      <c r="D1025" t="s">
        <v>16</v>
      </c>
      <c r="E1025" t="s">
        <v>2662</v>
      </c>
      <c r="F1025" t="s">
        <v>143</v>
      </c>
      <c r="G1025" t="s">
        <v>63</v>
      </c>
      <c r="H1025" t="s">
        <v>20</v>
      </c>
      <c r="I1025" t="s">
        <v>21</v>
      </c>
      <c r="J1025">
        <v>4</v>
      </c>
      <c r="K1025">
        <v>48</v>
      </c>
      <c r="L1025">
        <v>0</v>
      </c>
      <c r="M1025" t="s">
        <v>2663</v>
      </c>
      <c r="N1025" t="s">
        <v>37</v>
      </c>
      <c r="O1025">
        <v>3.4</v>
      </c>
      <c r="P1025" t="s">
        <v>49</v>
      </c>
    </row>
    <row r="1026" spans="1:16" x14ac:dyDescent="0.3">
      <c r="A1026" t="s">
        <v>2664</v>
      </c>
      <c r="B1026" s="1">
        <v>2.0406249999999997E-2</v>
      </c>
      <c r="C1026" s="1">
        <v>2.0406249999999997E-2</v>
      </c>
      <c r="D1026" t="s">
        <v>16</v>
      </c>
      <c r="E1026" t="s">
        <v>2665</v>
      </c>
      <c r="F1026" t="s">
        <v>83</v>
      </c>
      <c r="G1026" t="s">
        <v>19</v>
      </c>
      <c r="H1026" t="s">
        <v>67</v>
      </c>
      <c r="I1026" t="s">
        <v>29</v>
      </c>
      <c r="J1026">
        <v>6</v>
      </c>
      <c r="K1026">
        <v>23</v>
      </c>
      <c r="L1026">
        <v>0</v>
      </c>
      <c r="M1026" t="s">
        <v>285</v>
      </c>
      <c r="N1026" t="s">
        <v>37</v>
      </c>
      <c r="O1026">
        <v>2.2000000000000002</v>
      </c>
      <c r="P1026" t="s">
        <v>24</v>
      </c>
    </row>
    <row r="1027" spans="1:16" x14ac:dyDescent="0.3">
      <c r="A1027" t="s">
        <v>2666</v>
      </c>
      <c r="B1027" s="1">
        <v>2.0406249999999997E-2</v>
      </c>
      <c r="C1027" s="1">
        <v>2.0406249999999997E-2</v>
      </c>
      <c r="D1027" t="s">
        <v>16</v>
      </c>
      <c r="E1027" t="s">
        <v>2667</v>
      </c>
      <c r="F1027" t="s">
        <v>83</v>
      </c>
      <c r="G1027" t="s">
        <v>63</v>
      </c>
      <c r="H1027" t="s">
        <v>35</v>
      </c>
      <c r="I1027" t="s">
        <v>29</v>
      </c>
      <c r="J1027">
        <v>4</v>
      </c>
      <c r="K1027">
        <v>28</v>
      </c>
      <c r="L1027">
        <v>0</v>
      </c>
      <c r="M1027" t="s">
        <v>2668</v>
      </c>
      <c r="N1027" t="s">
        <v>48</v>
      </c>
      <c r="O1027">
        <v>2.1</v>
      </c>
      <c r="P1027" t="s">
        <v>24</v>
      </c>
    </row>
    <row r="1028" spans="1:16" x14ac:dyDescent="0.3">
      <c r="A1028" t="s">
        <v>2669</v>
      </c>
      <c r="B1028" s="1">
        <v>2.0406249999999997E-2</v>
      </c>
      <c r="C1028" s="1">
        <v>2.0406249999999997E-2</v>
      </c>
      <c r="D1028" t="s">
        <v>16</v>
      </c>
      <c r="E1028" t="s">
        <v>2670</v>
      </c>
      <c r="F1028" t="s">
        <v>83</v>
      </c>
      <c r="G1028" t="s">
        <v>45</v>
      </c>
      <c r="H1028" t="s">
        <v>35</v>
      </c>
      <c r="I1028" t="s">
        <v>21</v>
      </c>
      <c r="J1028">
        <v>2</v>
      </c>
      <c r="K1028">
        <v>34</v>
      </c>
      <c r="L1028">
        <v>0</v>
      </c>
      <c r="M1028" t="s">
        <v>620</v>
      </c>
      <c r="N1028" t="s">
        <v>42</v>
      </c>
      <c r="O1028">
        <v>2.1</v>
      </c>
      <c r="P1028" t="s">
        <v>49</v>
      </c>
    </row>
    <row r="1029" spans="1:16" x14ac:dyDescent="0.3">
      <c r="A1029" t="s">
        <v>2671</v>
      </c>
      <c r="B1029" s="1">
        <v>2.0406249999999997E-2</v>
      </c>
      <c r="C1029" s="1">
        <v>2.0406249999999997E-2</v>
      </c>
      <c r="D1029" t="s">
        <v>16</v>
      </c>
      <c r="E1029" t="s">
        <v>2672</v>
      </c>
      <c r="F1029" t="s">
        <v>143</v>
      </c>
      <c r="G1029" t="s">
        <v>19</v>
      </c>
      <c r="H1029" t="s">
        <v>67</v>
      </c>
      <c r="I1029" t="s">
        <v>59</v>
      </c>
      <c r="J1029">
        <v>6</v>
      </c>
      <c r="K1029">
        <v>29</v>
      </c>
      <c r="L1029">
        <v>0</v>
      </c>
      <c r="M1029" t="s">
        <v>2673</v>
      </c>
      <c r="N1029" t="s">
        <v>23</v>
      </c>
      <c r="O1029">
        <v>1.1000000000000001</v>
      </c>
      <c r="P1029" t="s">
        <v>32</v>
      </c>
    </row>
    <row r="1030" spans="1:16" x14ac:dyDescent="0.3">
      <c r="A1030" t="s">
        <v>2674</v>
      </c>
      <c r="B1030" s="1">
        <v>2.0406249999999997E-2</v>
      </c>
      <c r="C1030" s="1">
        <v>2.0406249999999997E-2</v>
      </c>
      <c r="D1030" t="s">
        <v>16</v>
      </c>
      <c r="E1030" t="s">
        <v>2675</v>
      </c>
      <c r="F1030" t="s">
        <v>83</v>
      </c>
      <c r="G1030" t="s">
        <v>45</v>
      </c>
      <c r="H1030" t="s">
        <v>46</v>
      </c>
      <c r="I1030" t="s">
        <v>40</v>
      </c>
      <c r="J1030">
        <v>10</v>
      </c>
      <c r="K1030">
        <v>19</v>
      </c>
      <c r="L1030">
        <v>0</v>
      </c>
      <c r="M1030" t="s">
        <v>963</v>
      </c>
      <c r="N1030" t="s">
        <v>31</v>
      </c>
      <c r="O1030">
        <v>1.5</v>
      </c>
      <c r="P1030" t="s">
        <v>32</v>
      </c>
    </row>
    <row r="1031" spans="1:16" x14ac:dyDescent="0.3">
      <c r="A1031" t="s">
        <v>2676</v>
      </c>
      <c r="B1031" s="1">
        <v>2.0406249999999997E-2</v>
      </c>
      <c r="C1031" s="1">
        <v>2.0406249999999997E-2</v>
      </c>
      <c r="D1031" t="s">
        <v>16</v>
      </c>
      <c r="E1031" t="s">
        <v>2677</v>
      </c>
      <c r="F1031" t="s">
        <v>83</v>
      </c>
      <c r="G1031" t="s">
        <v>63</v>
      </c>
      <c r="H1031" t="s">
        <v>67</v>
      </c>
      <c r="I1031" t="s">
        <v>59</v>
      </c>
      <c r="J1031">
        <v>12</v>
      </c>
      <c r="K1031">
        <v>41</v>
      </c>
      <c r="L1031">
        <v>0</v>
      </c>
      <c r="M1031" t="s">
        <v>80</v>
      </c>
      <c r="N1031" t="s">
        <v>48</v>
      </c>
      <c r="O1031">
        <v>2.1</v>
      </c>
      <c r="P1031" t="s">
        <v>49</v>
      </c>
    </row>
    <row r="1032" spans="1:16" x14ac:dyDescent="0.3">
      <c r="A1032" t="s">
        <v>2678</v>
      </c>
      <c r="B1032" s="1">
        <v>2.0406249999999997E-2</v>
      </c>
      <c r="C1032" s="1">
        <v>2.0406249999999997E-2</v>
      </c>
      <c r="D1032" t="s">
        <v>16</v>
      </c>
      <c r="E1032" t="s">
        <v>726</v>
      </c>
      <c r="F1032" t="s">
        <v>121</v>
      </c>
      <c r="G1032" t="s">
        <v>19</v>
      </c>
      <c r="H1032" t="s">
        <v>20</v>
      </c>
      <c r="I1032" t="s">
        <v>59</v>
      </c>
      <c r="J1032">
        <v>11</v>
      </c>
      <c r="K1032">
        <v>23</v>
      </c>
      <c r="L1032">
        <v>0</v>
      </c>
      <c r="M1032" t="s">
        <v>2679</v>
      </c>
      <c r="N1032" t="s">
        <v>23</v>
      </c>
      <c r="O1032">
        <v>1.3</v>
      </c>
      <c r="P1032" t="s">
        <v>32</v>
      </c>
    </row>
    <row r="1033" spans="1:16" x14ac:dyDescent="0.3">
      <c r="A1033" t="s">
        <v>2680</v>
      </c>
      <c r="B1033" s="1">
        <v>2.0406249999999997E-2</v>
      </c>
      <c r="C1033" s="1">
        <v>2.0406249999999997E-2</v>
      </c>
      <c r="D1033" t="s">
        <v>16</v>
      </c>
      <c r="E1033" t="s">
        <v>337</v>
      </c>
      <c r="F1033" t="s">
        <v>18</v>
      </c>
      <c r="G1033" t="s">
        <v>53</v>
      </c>
      <c r="H1033" t="s">
        <v>20</v>
      </c>
      <c r="I1033" t="s">
        <v>54</v>
      </c>
      <c r="J1033">
        <v>11</v>
      </c>
      <c r="K1033">
        <v>38</v>
      </c>
      <c r="L1033">
        <v>0</v>
      </c>
      <c r="M1033" t="s">
        <v>87</v>
      </c>
      <c r="N1033" t="s">
        <v>23</v>
      </c>
      <c r="O1033">
        <v>4.7</v>
      </c>
      <c r="P1033" t="s">
        <v>4658</v>
      </c>
    </row>
    <row r="1034" spans="1:16" x14ac:dyDescent="0.3">
      <c r="A1034" t="s">
        <v>2681</v>
      </c>
      <c r="B1034" s="1">
        <v>2.0406249999999997E-2</v>
      </c>
      <c r="C1034" s="1">
        <v>2.0406249999999997E-2</v>
      </c>
      <c r="D1034" t="s">
        <v>16</v>
      </c>
      <c r="E1034" t="s">
        <v>2682</v>
      </c>
      <c r="F1034" t="s">
        <v>121</v>
      </c>
      <c r="G1034" t="s">
        <v>45</v>
      </c>
      <c r="H1034" t="s">
        <v>46</v>
      </c>
      <c r="I1034" t="s">
        <v>54</v>
      </c>
      <c r="J1034">
        <v>1</v>
      </c>
      <c r="K1034">
        <v>44</v>
      </c>
      <c r="L1034">
        <v>0</v>
      </c>
      <c r="M1034" t="s">
        <v>2402</v>
      </c>
      <c r="N1034" t="s">
        <v>48</v>
      </c>
      <c r="O1034">
        <v>2.8</v>
      </c>
      <c r="P1034" t="s">
        <v>4658</v>
      </c>
    </row>
    <row r="1035" spans="1:16" x14ac:dyDescent="0.3">
      <c r="A1035" t="s">
        <v>2683</v>
      </c>
      <c r="B1035" s="1">
        <v>2.0406249999999997E-2</v>
      </c>
      <c r="C1035" s="1">
        <v>2.0406249999999997E-2</v>
      </c>
      <c r="D1035" t="s">
        <v>16</v>
      </c>
      <c r="E1035" t="s">
        <v>2684</v>
      </c>
      <c r="F1035" t="s">
        <v>18</v>
      </c>
      <c r="G1035" t="s">
        <v>31</v>
      </c>
      <c r="H1035" t="s">
        <v>20</v>
      </c>
      <c r="I1035" t="s">
        <v>29</v>
      </c>
      <c r="J1035">
        <v>9</v>
      </c>
      <c r="K1035">
        <v>4</v>
      </c>
      <c r="L1035">
        <v>0</v>
      </c>
      <c r="M1035" t="s">
        <v>1920</v>
      </c>
      <c r="N1035" t="s">
        <v>23</v>
      </c>
      <c r="O1035">
        <v>3</v>
      </c>
      <c r="P1035" t="s">
        <v>32</v>
      </c>
    </row>
    <row r="1036" spans="1:16" x14ac:dyDescent="0.3">
      <c r="A1036" t="s">
        <v>2685</v>
      </c>
      <c r="B1036" s="1">
        <v>2.0406249999999997E-2</v>
      </c>
      <c r="C1036">
        <v>0</v>
      </c>
      <c r="D1036" t="s">
        <v>73</v>
      </c>
      <c r="E1036" t="s">
        <v>1350</v>
      </c>
      <c r="F1036" t="s">
        <v>143</v>
      </c>
      <c r="G1036" t="s">
        <v>45</v>
      </c>
      <c r="H1036" t="s">
        <v>67</v>
      </c>
      <c r="I1036" t="s">
        <v>40</v>
      </c>
      <c r="J1036">
        <v>10</v>
      </c>
      <c r="K1036">
        <v>0</v>
      </c>
      <c r="L1036">
        <v>0</v>
      </c>
      <c r="M1036" t="s">
        <v>175</v>
      </c>
      <c r="N1036" t="s">
        <v>23</v>
      </c>
      <c r="O1036">
        <v>0</v>
      </c>
      <c r="P1036" t="s">
        <v>32</v>
      </c>
    </row>
    <row r="1037" spans="1:16" x14ac:dyDescent="0.3">
      <c r="A1037" t="s">
        <v>2686</v>
      </c>
      <c r="B1037" s="1">
        <v>2.0406249999999997E-2</v>
      </c>
      <c r="C1037" s="1">
        <v>2.0406249999999997E-2</v>
      </c>
      <c r="D1037" t="s">
        <v>16</v>
      </c>
      <c r="E1037" t="s">
        <v>2687</v>
      </c>
      <c r="F1037" t="s">
        <v>75</v>
      </c>
      <c r="G1037" t="s">
        <v>53</v>
      </c>
      <c r="H1037" t="s">
        <v>67</v>
      </c>
      <c r="I1037" t="s">
        <v>29</v>
      </c>
      <c r="J1037">
        <v>1</v>
      </c>
      <c r="K1037">
        <v>37</v>
      </c>
      <c r="L1037">
        <v>0</v>
      </c>
      <c r="M1037" t="s">
        <v>2688</v>
      </c>
      <c r="N1037" t="s">
        <v>37</v>
      </c>
      <c r="O1037">
        <v>4.0999999999999996</v>
      </c>
      <c r="P1037" t="s">
        <v>4658</v>
      </c>
    </row>
    <row r="1038" spans="1:16" x14ac:dyDescent="0.3">
      <c r="A1038" t="s">
        <v>2689</v>
      </c>
      <c r="B1038" s="1">
        <v>2.0406249999999997E-2</v>
      </c>
      <c r="C1038" s="1">
        <v>2.0406249999999997E-2</v>
      </c>
      <c r="D1038" t="s">
        <v>16</v>
      </c>
      <c r="E1038" t="s">
        <v>2690</v>
      </c>
      <c r="F1038" t="s">
        <v>75</v>
      </c>
      <c r="G1038" t="s">
        <v>45</v>
      </c>
      <c r="H1038" t="s">
        <v>20</v>
      </c>
      <c r="I1038" t="s">
        <v>29</v>
      </c>
      <c r="J1038">
        <v>7</v>
      </c>
      <c r="K1038">
        <v>42</v>
      </c>
      <c r="L1038">
        <v>0</v>
      </c>
      <c r="M1038" t="s">
        <v>479</v>
      </c>
      <c r="N1038" t="s">
        <v>48</v>
      </c>
      <c r="O1038">
        <v>3.4</v>
      </c>
      <c r="P1038" t="s">
        <v>32</v>
      </c>
    </row>
    <row r="1039" spans="1:16" x14ac:dyDescent="0.3">
      <c r="A1039" t="s">
        <v>2691</v>
      </c>
      <c r="B1039" s="1">
        <v>2.0406249999999997E-2</v>
      </c>
      <c r="C1039" s="1">
        <v>2.0406249999999997E-2</v>
      </c>
      <c r="D1039" t="s">
        <v>16</v>
      </c>
      <c r="E1039" t="s">
        <v>2692</v>
      </c>
      <c r="F1039" t="s">
        <v>52</v>
      </c>
      <c r="G1039" t="s">
        <v>63</v>
      </c>
      <c r="H1039" t="s">
        <v>67</v>
      </c>
      <c r="I1039" t="s">
        <v>59</v>
      </c>
      <c r="J1039">
        <v>1</v>
      </c>
      <c r="K1039">
        <v>29</v>
      </c>
      <c r="L1039">
        <v>0</v>
      </c>
      <c r="M1039" t="s">
        <v>2693</v>
      </c>
      <c r="N1039" t="s">
        <v>31</v>
      </c>
      <c r="O1039">
        <v>3.5</v>
      </c>
      <c r="P1039" t="s">
        <v>4658</v>
      </c>
    </row>
    <row r="1040" spans="1:16" x14ac:dyDescent="0.3">
      <c r="A1040" t="s">
        <v>2694</v>
      </c>
      <c r="B1040" s="1">
        <v>2.0406249999999997E-2</v>
      </c>
      <c r="C1040" s="1">
        <v>2.0406249999999997E-2</v>
      </c>
      <c r="D1040" t="s">
        <v>16</v>
      </c>
      <c r="E1040" t="s">
        <v>2695</v>
      </c>
      <c r="F1040" t="s">
        <v>58</v>
      </c>
      <c r="G1040" t="s">
        <v>45</v>
      </c>
      <c r="H1040" t="s">
        <v>35</v>
      </c>
      <c r="I1040" t="s">
        <v>29</v>
      </c>
      <c r="J1040">
        <v>12</v>
      </c>
      <c r="K1040">
        <v>26</v>
      </c>
      <c r="L1040">
        <v>0</v>
      </c>
      <c r="M1040" t="s">
        <v>2696</v>
      </c>
      <c r="N1040" t="s">
        <v>31</v>
      </c>
      <c r="O1040">
        <v>3.2</v>
      </c>
      <c r="P1040" t="s">
        <v>32</v>
      </c>
    </row>
    <row r="1041" spans="1:16" x14ac:dyDescent="0.3">
      <c r="A1041" t="s">
        <v>2697</v>
      </c>
      <c r="B1041" s="1">
        <v>2.0406249999999997E-2</v>
      </c>
      <c r="C1041">
        <v>0</v>
      </c>
      <c r="D1041" t="s">
        <v>73</v>
      </c>
      <c r="E1041" t="s">
        <v>2698</v>
      </c>
      <c r="F1041" t="s">
        <v>75</v>
      </c>
      <c r="G1041" t="s">
        <v>28</v>
      </c>
      <c r="H1041" t="s">
        <v>46</v>
      </c>
      <c r="I1041" t="s">
        <v>40</v>
      </c>
      <c r="J1041">
        <v>3</v>
      </c>
      <c r="K1041">
        <v>0</v>
      </c>
      <c r="L1041">
        <v>2</v>
      </c>
      <c r="M1041" t="s">
        <v>1252</v>
      </c>
      <c r="N1041" t="s">
        <v>23</v>
      </c>
      <c r="O1041">
        <v>0</v>
      </c>
      <c r="P1041" t="s">
        <v>49</v>
      </c>
    </row>
    <row r="1042" spans="1:16" x14ac:dyDescent="0.3">
      <c r="A1042" t="s">
        <v>2699</v>
      </c>
      <c r="B1042" s="1">
        <v>2.0406249999999997E-2</v>
      </c>
      <c r="C1042">
        <v>0</v>
      </c>
      <c r="D1042" t="s">
        <v>73</v>
      </c>
      <c r="E1042" t="s">
        <v>2404</v>
      </c>
      <c r="F1042" t="s">
        <v>18</v>
      </c>
      <c r="G1042" t="s">
        <v>63</v>
      </c>
      <c r="H1042" t="s">
        <v>67</v>
      </c>
      <c r="I1042" t="s">
        <v>59</v>
      </c>
      <c r="J1042">
        <v>5</v>
      </c>
      <c r="K1042">
        <v>0</v>
      </c>
      <c r="L1042">
        <v>1</v>
      </c>
      <c r="M1042" t="s">
        <v>494</v>
      </c>
      <c r="N1042" t="s">
        <v>31</v>
      </c>
      <c r="O1042">
        <v>0</v>
      </c>
      <c r="P1042" t="s">
        <v>4658</v>
      </c>
    </row>
    <row r="1043" spans="1:16" x14ac:dyDescent="0.3">
      <c r="A1043" t="s">
        <v>2700</v>
      </c>
      <c r="B1043" s="1">
        <v>2.0406249999999997E-2</v>
      </c>
      <c r="C1043">
        <v>0</v>
      </c>
      <c r="D1043" t="s">
        <v>73</v>
      </c>
      <c r="E1043" t="s">
        <v>2701</v>
      </c>
      <c r="F1043" t="s">
        <v>27</v>
      </c>
      <c r="G1043" t="s">
        <v>53</v>
      </c>
      <c r="H1043" t="s">
        <v>35</v>
      </c>
      <c r="I1043" t="s">
        <v>29</v>
      </c>
      <c r="J1043">
        <v>5</v>
      </c>
      <c r="K1043">
        <v>0</v>
      </c>
      <c r="L1043">
        <v>1</v>
      </c>
      <c r="M1043" t="s">
        <v>2702</v>
      </c>
      <c r="N1043" t="s">
        <v>42</v>
      </c>
      <c r="O1043">
        <v>0</v>
      </c>
      <c r="P1043" t="s">
        <v>32</v>
      </c>
    </row>
    <row r="1044" spans="1:16" x14ac:dyDescent="0.3">
      <c r="A1044" t="s">
        <v>2703</v>
      </c>
      <c r="B1044" s="1">
        <v>2.0406249999999997E-2</v>
      </c>
      <c r="C1044" s="1">
        <v>2.0406249999999997E-2</v>
      </c>
      <c r="D1044" t="s">
        <v>16</v>
      </c>
      <c r="E1044" t="s">
        <v>2704</v>
      </c>
      <c r="F1044" t="s">
        <v>18</v>
      </c>
      <c r="G1044" t="s">
        <v>28</v>
      </c>
      <c r="H1044" t="s">
        <v>35</v>
      </c>
      <c r="I1044" t="s">
        <v>54</v>
      </c>
      <c r="J1044">
        <v>5</v>
      </c>
      <c r="K1044">
        <v>36</v>
      </c>
      <c r="L1044">
        <v>0</v>
      </c>
      <c r="M1044" t="s">
        <v>267</v>
      </c>
      <c r="N1044" t="s">
        <v>37</v>
      </c>
      <c r="O1044">
        <v>3.5</v>
      </c>
      <c r="P1044" t="s">
        <v>4658</v>
      </c>
    </row>
    <row r="1045" spans="1:16" x14ac:dyDescent="0.3">
      <c r="A1045" t="s">
        <v>2705</v>
      </c>
      <c r="B1045" s="1">
        <v>2.0406249999999997E-2</v>
      </c>
      <c r="C1045" s="1">
        <v>2.0406249999999997E-2</v>
      </c>
      <c r="D1045" t="s">
        <v>16</v>
      </c>
      <c r="E1045" t="s">
        <v>2706</v>
      </c>
      <c r="F1045" t="s">
        <v>121</v>
      </c>
      <c r="G1045" t="s">
        <v>63</v>
      </c>
      <c r="H1045" t="s">
        <v>20</v>
      </c>
      <c r="I1045" t="s">
        <v>59</v>
      </c>
      <c r="J1045">
        <v>5</v>
      </c>
      <c r="K1045">
        <v>47</v>
      </c>
      <c r="L1045">
        <v>0</v>
      </c>
      <c r="M1045" t="s">
        <v>2707</v>
      </c>
      <c r="N1045" t="s">
        <v>48</v>
      </c>
      <c r="O1045">
        <v>1.9</v>
      </c>
      <c r="P1045" t="s">
        <v>32</v>
      </c>
    </row>
    <row r="1046" spans="1:16" x14ac:dyDescent="0.3">
      <c r="A1046" t="s">
        <v>2708</v>
      </c>
      <c r="B1046" s="1">
        <v>2.0406249999999997E-2</v>
      </c>
      <c r="C1046" s="1">
        <v>2.0406249999999997E-2</v>
      </c>
      <c r="D1046" t="s">
        <v>16</v>
      </c>
      <c r="E1046" t="s">
        <v>2709</v>
      </c>
      <c r="F1046" t="s">
        <v>18</v>
      </c>
      <c r="G1046" t="s">
        <v>31</v>
      </c>
      <c r="H1046" t="s">
        <v>35</v>
      </c>
      <c r="I1046" t="s">
        <v>54</v>
      </c>
      <c r="J1046">
        <v>9</v>
      </c>
      <c r="K1046">
        <v>42</v>
      </c>
      <c r="L1046">
        <v>0</v>
      </c>
      <c r="M1046" t="s">
        <v>2216</v>
      </c>
      <c r="N1046" t="s">
        <v>23</v>
      </c>
      <c r="O1046">
        <v>4.2</v>
      </c>
      <c r="P1046" t="s">
        <v>49</v>
      </c>
    </row>
    <row r="1047" spans="1:16" x14ac:dyDescent="0.3">
      <c r="A1047" t="s">
        <v>2710</v>
      </c>
      <c r="B1047" s="1">
        <v>2.0406249999999997E-2</v>
      </c>
      <c r="C1047" s="1">
        <v>2.0406249999999997E-2</v>
      </c>
      <c r="D1047" t="s">
        <v>16</v>
      </c>
      <c r="E1047" t="s">
        <v>610</v>
      </c>
      <c r="F1047" t="s">
        <v>83</v>
      </c>
      <c r="G1047" t="s">
        <v>53</v>
      </c>
      <c r="H1047" t="s">
        <v>20</v>
      </c>
      <c r="I1047" t="s">
        <v>29</v>
      </c>
      <c r="J1047">
        <v>8</v>
      </c>
      <c r="K1047">
        <v>6</v>
      </c>
      <c r="L1047">
        <v>0</v>
      </c>
      <c r="M1047" t="s">
        <v>678</v>
      </c>
      <c r="N1047" t="s">
        <v>48</v>
      </c>
      <c r="O1047">
        <v>4.5999999999999996</v>
      </c>
      <c r="P1047" t="s">
        <v>24</v>
      </c>
    </row>
    <row r="1048" spans="1:16" x14ac:dyDescent="0.3">
      <c r="A1048" t="s">
        <v>2711</v>
      </c>
      <c r="B1048" s="1">
        <v>2.0406249999999997E-2</v>
      </c>
      <c r="C1048">
        <v>0</v>
      </c>
      <c r="D1048" t="s">
        <v>73</v>
      </c>
      <c r="E1048" t="s">
        <v>391</v>
      </c>
      <c r="F1048" t="s">
        <v>75</v>
      </c>
      <c r="G1048" t="s">
        <v>45</v>
      </c>
      <c r="H1048" t="s">
        <v>67</v>
      </c>
      <c r="I1048" t="s">
        <v>29</v>
      </c>
      <c r="J1048">
        <v>1</v>
      </c>
      <c r="K1048">
        <v>0</v>
      </c>
      <c r="L1048">
        <v>3</v>
      </c>
      <c r="M1048" t="s">
        <v>2712</v>
      </c>
      <c r="N1048" t="s">
        <v>23</v>
      </c>
      <c r="O1048">
        <v>0</v>
      </c>
      <c r="P1048" t="s">
        <v>49</v>
      </c>
    </row>
    <row r="1049" spans="1:16" x14ac:dyDescent="0.3">
      <c r="A1049" t="s">
        <v>2713</v>
      </c>
      <c r="B1049" s="1">
        <v>2.0406249999999997E-2</v>
      </c>
      <c r="C1049" s="1">
        <v>2.0406249999999997E-2</v>
      </c>
      <c r="D1049" t="s">
        <v>16</v>
      </c>
      <c r="E1049" t="s">
        <v>2714</v>
      </c>
      <c r="F1049" t="s">
        <v>27</v>
      </c>
      <c r="G1049" t="s">
        <v>28</v>
      </c>
      <c r="H1049" t="s">
        <v>20</v>
      </c>
      <c r="I1049" t="s">
        <v>40</v>
      </c>
      <c r="J1049">
        <v>2</v>
      </c>
      <c r="K1049">
        <v>22</v>
      </c>
      <c r="L1049">
        <v>0</v>
      </c>
      <c r="M1049" t="s">
        <v>2715</v>
      </c>
      <c r="N1049" t="s">
        <v>48</v>
      </c>
      <c r="O1049">
        <v>4.0999999999999996</v>
      </c>
      <c r="P1049" t="s">
        <v>24</v>
      </c>
    </row>
    <row r="1050" spans="1:16" x14ac:dyDescent="0.3">
      <c r="A1050" t="s">
        <v>2716</v>
      </c>
      <c r="B1050" s="1">
        <v>2.0406249999999997E-2</v>
      </c>
      <c r="C1050" s="1">
        <v>2.0406249999999997E-2</v>
      </c>
      <c r="D1050" t="s">
        <v>16</v>
      </c>
      <c r="E1050" t="s">
        <v>1449</v>
      </c>
      <c r="F1050" t="s">
        <v>75</v>
      </c>
      <c r="G1050" t="s">
        <v>53</v>
      </c>
      <c r="H1050" t="s">
        <v>20</v>
      </c>
      <c r="I1050" t="s">
        <v>40</v>
      </c>
      <c r="J1050">
        <v>1</v>
      </c>
      <c r="K1050">
        <v>48</v>
      </c>
      <c r="L1050">
        <v>0</v>
      </c>
      <c r="M1050" t="s">
        <v>2717</v>
      </c>
      <c r="N1050" t="s">
        <v>37</v>
      </c>
      <c r="O1050">
        <v>2.9</v>
      </c>
      <c r="P1050" t="s">
        <v>32</v>
      </c>
    </row>
    <row r="1051" spans="1:16" x14ac:dyDescent="0.3">
      <c r="A1051" t="s">
        <v>2718</v>
      </c>
      <c r="B1051" s="1">
        <v>2.0406249999999997E-2</v>
      </c>
      <c r="C1051">
        <v>0</v>
      </c>
      <c r="D1051" t="s">
        <v>73</v>
      </c>
      <c r="E1051" t="s">
        <v>2719</v>
      </c>
      <c r="F1051" t="s">
        <v>83</v>
      </c>
      <c r="G1051" t="s">
        <v>19</v>
      </c>
      <c r="H1051" t="s">
        <v>35</v>
      </c>
      <c r="I1051" t="s">
        <v>59</v>
      </c>
      <c r="J1051">
        <v>8</v>
      </c>
      <c r="K1051">
        <v>0</v>
      </c>
      <c r="L1051">
        <v>0</v>
      </c>
      <c r="M1051" t="s">
        <v>1692</v>
      </c>
      <c r="N1051" t="s">
        <v>37</v>
      </c>
      <c r="O1051">
        <v>0</v>
      </c>
      <c r="P1051" t="s">
        <v>4658</v>
      </c>
    </row>
    <row r="1052" spans="1:16" x14ac:dyDescent="0.3">
      <c r="A1052" t="s">
        <v>2720</v>
      </c>
      <c r="B1052" s="1">
        <v>2.0406249999999997E-2</v>
      </c>
      <c r="C1052" s="1">
        <v>2.0406249999999997E-2</v>
      </c>
      <c r="D1052" t="s">
        <v>16</v>
      </c>
      <c r="E1052" t="s">
        <v>2721</v>
      </c>
      <c r="F1052" t="s">
        <v>58</v>
      </c>
      <c r="G1052" t="s">
        <v>19</v>
      </c>
      <c r="H1052" t="s">
        <v>35</v>
      </c>
      <c r="I1052" t="s">
        <v>21</v>
      </c>
      <c r="J1052">
        <v>2</v>
      </c>
      <c r="K1052">
        <v>38</v>
      </c>
      <c r="L1052">
        <v>0</v>
      </c>
      <c r="M1052" t="s">
        <v>303</v>
      </c>
      <c r="N1052" t="s">
        <v>23</v>
      </c>
      <c r="O1052">
        <v>2</v>
      </c>
      <c r="P1052" t="s">
        <v>49</v>
      </c>
    </row>
    <row r="1053" spans="1:16" x14ac:dyDescent="0.3">
      <c r="A1053" t="s">
        <v>2722</v>
      </c>
      <c r="B1053" s="1">
        <v>2.0406249999999997E-2</v>
      </c>
      <c r="C1053" s="1">
        <v>2.0406249999999997E-2</v>
      </c>
      <c r="D1053" t="s">
        <v>16</v>
      </c>
      <c r="E1053" t="s">
        <v>2723</v>
      </c>
      <c r="F1053" t="s">
        <v>121</v>
      </c>
      <c r="G1053" t="s">
        <v>63</v>
      </c>
      <c r="H1053" t="s">
        <v>20</v>
      </c>
      <c r="I1053" t="s">
        <v>40</v>
      </c>
      <c r="J1053">
        <v>5</v>
      </c>
      <c r="K1053">
        <v>11</v>
      </c>
      <c r="L1053">
        <v>0</v>
      </c>
      <c r="M1053" t="s">
        <v>1621</v>
      </c>
      <c r="N1053" t="s">
        <v>48</v>
      </c>
      <c r="O1053">
        <v>4</v>
      </c>
      <c r="P1053" t="s">
        <v>4658</v>
      </c>
    </row>
    <row r="1054" spans="1:16" x14ac:dyDescent="0.3">
      <c r="A1054" t="s">
        <v>2724</v>
      </c>
      <c r="B1054" s="1">
        <v>2.0406249999999997E-2</v>
      </c>
      <c r="C1054" s="1">
        <v>2.0406249999999997E-2</v>
      </c>
      <c r="D1054" t="s">
        <v>16</v>
      </c>
      <c r="E1054" t="s">
        <v>2725</v>
      </c>
      <c r="F1054" t="s">
        <v>58</v>
      </c>
      <c r="G1054" t="s">
        <v>45</v>
      </c>
      <c r="H1054" t="s">
        <v>67</v>
      </c>
      <c r="I1054" t="s">
        <v>40</v>
      </c>
      <c r="J1054">
        <v>8</v>
      </c>
      <c r="K1054">
        <v>42</v>
      </c>
      <c r="L1054">
        <v>0</v>
      </c>
      <c r="M1054" t="s">
        <v>2726</v>
      </c>
      <c r="N1054" t="s">
        <v>48</v>
      </c>
      <c r="O1054">
        <v>2.8</v>
      </c>
      <c r="P1054" t="s">
        <v>4658</v>
      </c>
    </row>
    <row r="1055" spans="1:16" x14ac:dyDescent="0.3">
      <c r="A1055" t="s">
        <v>2727</v>
      </c>
      <c r="B1055" s="1">
        <v>2.0406249999999997E-2</v>
      </c>
      <c r="C1055" s="1">
        <v>2.0406249999999997E-2</v>
      </c>
      <c r="D1055" t="s">
        <v>16</v>
      </c>
      <c r="E1055" t="s">
        <v>2728</v>
      </c>
      <c r="F1055" t="s">
        <v>121</v>
      </c>
      <c r="G1055" t="s">
        <v>63</v>
      </c>
      <c r="H1055" t="s">
        <v>67</v>
      </c>
      <c r="I1055" t="s">
        <v>40</v>
      </c>
      <c r="J1055">
        <v>10</v>
      </c>
      <c r="K1055">
        <v>39</v>
      </c>
      <c r="L1055">
        <v>0</v>
      </c>
      <c r="M1055" t="s">
        <v>1101</v>
      </c>
      <c r="N1055" t="s">
        <v>42</v>
      </c>
      <c r="O1055">
        <v>1.5</v>
      </c>
      <c r="P1055" t="s">
        <v>24</v>
      </c>
    </row>
    <row r="1056" spans="1:16" x14ac:dyDescent="0.3">
      <c r="A1056" t="s">
        <v>2729</v>
      </c>
      <c r="B1056" s="1">
        <v>2.0406249999999997E-2</v>
      </c>
      <c r="C1056" s="1">
        <v>2.0406249999999997E-2</v>
      </c>
      <c r="D1056" t="s">
        <v>16</v>
      </c>
      <c r="E1056" t="s">
        <v>2730</v>
      </c>
      <c r="F1056" t="s">
        <v>75</v>
      </c>
      <c r="G1056" t="s">
        <v>53</v>
      </c>
      <c r="H1056" t="s">
        <v>20</v>
      </c>
      <c r="I1056" t="s">
        <v>54</v>
      </c>
      <c r="J1056">
        <v>2</v>
      </c>
      <c r="K1056">
        <v>22</v>
      </c>
      <c r="L1056">
        <v>0</v>
      </c>
      <c r="M1056" t="s">
        <v>330</v>
      </c>
      <c r="N1056" t="s">
        <v>42</v>
      </c>
      <c r="O1056">
        <v>5</v>
      </c>
      <c r="P1056" t="s">
        <v>49</v>
      </c>
    </row>
    <row r="1057" spans="1:16" x14ac:dyDescent="0.3">
      <c r="A1057" t="s">
        <v>2731</v>
      </c>
      <c r="B1057" s="1">
        <v>2.0406249999999997E-2</v>
      </c>
      <c r="C1057" s="1">
        <v>2.0406249999999997E-2</v>
      </c>
      <c r="D1057" t="s">
        <v>16</v>
      </c>
      <c r="E1057" t="s">
        <v>2732</v>
      </c>
      <c r="F1057" t="s">
        <v>143</v>
      </c>
      <c r="G1057" t="s">
        <v>31</v>
      </c>
      <c r="H1057" t="s">
        <v>20</v>
      </c>
      <c r="I1057" t="s">
        <v>40</v>
      </c>
      <c r="J1057">
        <v>12</v>
      </c>
      <c r="K1057">
        <v>22</v>
      </c>
      <c r="L1057">
        <v>0</v>
      </c>
      <c r="M1057" t="s">
        <v>1056</v>
      </c>
      <c r="N1057" t="s">
        <v>37</v>
      </c>
      <c r="O1057">
        <v>4.3</v>
      </c>
      <c r="P1057" t="s">
        <v>77</v>
      </c>
    </row>
    <row r="1058" spans="1:16" x14ac:dyDescent="0.3">
      <c r="A1058" t="s">
        <v>2733</v>
      </c>
      <c r="B1058" s="1">
        <v>2.0406249999999997E-2</v>
      </c>
      <c r="C1058" s="1">
        <v>2.0406249999999997E-2</v>
      </c>
      <c r="D1058" t="s">
        <v>16</v>
      </c>
      <c r="E1058" t="s">
        <v>2734</v>
      </c>
      <c r="F1058" t="s">
        <v>83</v>
      </c>
      <c r="G1058" t="s">
        <v>45</v>
      </c>
      <c r="H1058" t="s">
        <v>67</v>
      </c>
      <c r="I1058" t="s">
        <v>21</v>
      </c>
      <c r="J1058">
        <v>4</v>
      </c>
      <c r="K1058">
        <v>21</v>
      </c>
      <c r="L1058">
        <v>0</v>
      </c>
      <c r="M1058" t="s">
        <v>2037</v>
      </c>
      <c r="N1058" t="s">
        <v>31</v>
      </c>
      <c r="O1058">
        <v>1.4</v>
      </c>
      <c r="P1058" t="s">
        <v>4658</v>
      </c>
    </row>
    <row r="1059" spans="1:16" x14ac:dyDescent="0.3">
      <c r="A1059" t="s">
        <v>2735</v>
      </c>
      <c r="B1059" s="1">
        <v>2.0406249999999997E-2</v>
      </c>
      <c r="C1059" s="1">
        <v>2.0406249999999997E-2</v>
      </c>
      <c r="D1059" t="s">
        <v>16</v>
      </c>
      <c r="E1059" t="s">
        <v>2736</v>
      </c>
      <c r="F1059" t="s">
        <v>18</v>
      </c>
      <c r="G1059" t="s">
        <v>45</v>
      </c>
      <c r="H1059" t="s">
        <v>20</v>
      </c>
      <c r="I1059" t="s">
        <v>40</v>
      </c>
      <c r="J1059">
        <v>3</v>
      </c>
      <c r="K1059">
        <v>47</v>
      </c>
      <c r="L1059">
        <v>0</v>
      </c>
      <c r="M1059" t="s">
        <v>2454</v>
      </c>
      <c r="N1059" t="s">
        <v>31</v>
      </c>
      <c r="O1059">
        <v>4.2</v>
      </c>
      <c r="P1059" t="s">
        <v>32</v>
      </c>
    </row>
    <row r="1060" spans="1:16" x14ac:dyDescent="0.3">
      <c r="A1060" t="s">
        <v>2737</v>
      </c>
      <c r="B1060" s="1">
        <v>2.0406249999999997E-2</v>
      </c>
      <c r="C1060" s="1">
        <v>2.0406249999999997E-2</v>
      </c>
      <c r="D1060" t="s">
        <v>16</v>
      </c>
      <c r="E1060" t="s">
        <v>2738</v>
      </c>
      <c r="F1060" t="s">
        <v>83</v>
      </c>
      <c r="G1060" t="s">
        <v>53</v>
      </c>
      <c r="H1060" t="s">
        <v>35</v>
      </c>
      <c r="I1060" t="s">
        <v>29</v>
      </c>
      <c r="J1060">
        <v>4</v>
      </c>
      <c r="K1060">
        <v>43</v>
      </c>
      <c r="L1060">
        <v>0</v>
      </c>
      <c r="M1060" t="s">
        <v>2739</v>
      </c>
      <c r="N1060" t="s">
        <v>23</v>
      </c>
      <c r="O1060">
        <v>2.5</v>
      </c>
      <c r="P1060" t="s">
        <v>4658</v>
      </c>
    </row>
    <row r="1061" spans="1:16" x14ac:dyDescent="0.3">
      <c r="A1061" t="s">
        <v>2740</v>
      </c>
      <c r="B1061" s="1">
        <v>2.0406249999999997E-2</v>
      </c>
      <c r="C1061" s="1">
        <v>2.0406249999999997E-2</v>
      </c>
      <c r="D1061" t="s">
        <v>16</v>
      </c>
      <c r="E1061" t="s">
        <v>2741</v>
      </c>
      <c r="F1061" t="s">
        <v>121</v>
      </c>
      <c r="G1061" t="s">
        <v>19</v>
      </c>
      <c r="H1061" t="s">
        <v>20</v>
      </c>
      <c r="I1061" t="s">
        <v>40</v>
      </c>
      <c r="J1061">
        <v>8</v>
      </c>
      <c r="K1061">
        <v>16</v>
      </c>
      <c r="L1061">
        <v>0</v>
      </c>
      <c r="M1061" t="s">
        <v>2742</v>
      </c>
      <c r="N1061" t="s">
        <v>42</v>
      </c>
      <c r="O1061">
        <v>2.2999999999999998</v>
      </c>
      <c r="P1061" t="s">
        <v>77</v>
      </c>
    </row>
    <row r="1062" spans="1:16" x14ac:dyDescent="0.3">
      <c r="A1062" t="s">
        <v>2743</v>
      </c>
      <c r="B1062" s="1">
        <v>2.0406249999999997E-2</v>
      </c>
      <c r="C1062" s="1">
        <v>2.0406249999999997E-2</v>
      </c>
      <c r="D1062" t="s">
        <v>16</v>
      </c>
      <c r="E1062" t="s">
        <v>2744</v>
      </c>
      <c r="F1062" t="s">
        <v>83</v>
      </c>
      <c r="G1062" t="s">
        <v>45</v>
      </c>
      <c r="H1062" t="s">
        <v>67</v>
      </c>
      <c r="I1062" t="s">
        <v>40</v>
      </c>
      <c r="J1062">
        <v>4</v>
      </c>
      <c r="K1062">
        <v>47</v>
      </c>
      <c r="L1062">
        <v>0</v>
      </c>
      <c r="M1062" t="s">
        <v>2745</v>
      </c>
      <c r="N1062" t="s">
        <v>48</v>
      </c>
      <c r="O1062">
        <v>3.1</v>
      </c>
      <c r="P1062" t="s">
        <v>4658</v>
      </c>
    </row>
    <row r="1063" spans="1:16" x14ac:dyDescent="0.3">
      <c r="A1063" t="s">
        <v>2746</v>
      </c>
      <c r="B1063" s="1">
        <v>2.0406249999999997E-2</v>
      </c>
      <c r="C1063">
        <v>0</v>
      </c>
      <c r="D1063" t="s">
        <v>73</v>
      </c>
      <c r="E1063" t="s">
        <v>2747</v>
      </c>
      <c r="F1063" t="s">
        <v>52</v>
      </c>
      <c r="G1063" t="s">
        <v>53</v>
      </c>
      <c r="H1063" t="s">
        <v>35</v>
      </c>
      <c r="I1063" t="s">
        <v>29</v>
      </c>
      <c r="J1063">
        <v>1</v>
      </c>
      <c r="K1063">
        <v>0</v>
      </c>
      <c r="L1063">
        <v>3</v>
      </c>
      <c r="M1063" t="s">
        <v>2000</v>
      </c>
      <c r="N1063" t="s">
        <v>48</v>
      </c>
      <c r="O1063">
        <v>0</v>
      </c>
      <c r="P1063" t="s">
        <v>4658</v>
      </c>
    </row>
    <row r="1064" spans="1:16" x14ac:dyDescent="0.3">
      <c r="A1064" t="s">
        <v>2748</v>
      </c>
      <c r="B1064" s="1">
        <v>2.0406249999999997E-2</v>
      </c>
      <c r="C1064" s="1">
        <v>2.0406249999999997E-2</v>
      </c>
      <c r="D1064" t="s">
        <v>16</v>
      </c>
      <c r="E1064" t="s">
        <v>2749</v>
      </c>
      <c r="F1064" t="s">
        <v>121</v>
      </c>
      <c r="G1064" t="s">
        <v>63</v>
      </c>
      <c r="H1064" t="s">
        <v>35</v>
      </c>
      <c r="I1064" t="s">
        <v>59</v>
      </c>
      <c r="J1064">
        <v>1</v>
      </c>
      <c r="K1064">
        <v>12</v>
      </c>
      <c r="L1064">
        <v>0</v>
      </c>
      <c r="M1064" t="s">
        <v>2750</v>
      </c>
      <c r="N1064" t="s">
        <v>23</v>
      </c>
      <c r="O1064">
        <v>4.3</v>
      </c>
      <c r="P1064" t="s">
        <v>77</v>
      </c>
    </row>
    <row r="1065" spans="1:16" x14ac:dyDescent="0.3">
      <c r="A1065" t="s">
        <v>2751</v>
      </c>
      <c r="B1065" s="1">
        <v>2.0406249999999997E-2</v>
      </c>
      <c r="C1065" s="1">
        <v>2.0406249999999997E-2</v>
      </c>
      <c r="D1065" t="s">
        <v>16</v>
      </c>
      <c r="E1065" t="s">
        <v>2752</v>
      </c>
      <c r="F1065" t="s">
        <v>75</v>
      </c>
      <c r="G1065" t="s">
        <v>28</v>
      </c>
      <c r="H1065" t="s">
        <v>35</v>
      </c>
      <c r="I1065" t="s">
        <v>54</v>
      </c>
      <c r="J1065">
        <v>4</v>
      </c>
      <c r="K1065">
        <v>41</v>
      </c>
      <c r="L1065">
        <v>0</v>
      </c>
      <c r="M1065" t="s">
        <v>608</v>
      </c>
      <c r="N1065" t="s">
        <v>48</v>
      </c>
      <c r="O1065">
        <v>1</v>
      </c>
      <c r="P1065" t="s">
        <v>4658</v>
      </c>
    </row>
    <row r="1066" spans="1:16" x14ac:dyDescent="0.3">
      <c r="A1066" t="s">
        <v>2753</v>
      </c>
      <c r="B1066" s="1">
        <v>2.0406249999999997E-2</v>
      </c>
      <c r="C1066" s="1">
        <v>2.0406249999999997E-2</v>
      </c>
      <c r="D1066" t="s">
        <v>16</v>
      </c>
      <c r="E1066" t="s">
        <v>2754</v>
      </c>
      <c r="F1066" t="s">
        <v>83</v>
      </c>
      <c r="G1066" t="s">
        <v>19</v>
      </c>
      <c r="H1066" t="s">
        <v>35</v>
      </c>
      <c r="I1066" t="s">
        <v>54</v>
      </c>
      <c r="J1066">
        <v>2</v>
      </c>
      <c r="K1066">
        <v>20</v>
      </c>
      <c r="L1066">
        <v>0</v>
      </c>
      <c r="M1066" t="s">
        <v>2702</v>
      </c>
      <c r="N1066" t="s">
        <v>37</v>
      </c>
      <c r="O1066">
        <v>3.3</v>
      </c>
      <c r="P1066" t="s">
        <v>32</v>
      </c>
    </row>
    <row r="1067" spans="1:16" x14ac:dyDescent="0.3">
      <c r="A1067" t="s">
        <v>2755</v>
      </c>
      <c r="B1067" s="1">
        <v>2.0406249999999997E-2</v>
      </c>
      <c r="C1067" s="1">
        <v>2.0406249999999997E-2</v>
      </c>
      <c r="D1067" t="s">
        <v>16</v>
      </c>
      <c r="E1067" t="s">
        <v>2756</v>
      </c>
      <c r="F1067" t="s">
        <v>83</v>
      </c>
      <c r="G1067" t="s">
        <v>45</v>
      </c>
      <c r="H1067" t="s">
        <v>35</v>
      </c>
      <c r="I1067" t="s">
        <v>54</v>
      </c>
      <c r="J1067">
        <v>1</v>
      </c>
      <c r="K1067">
        <v>27</v>
      </c>
      <c r="L1067">
        <v>0</v>
      </c>
      <c r="M1067" t="s">
        <v>2757</v>
      </c>
      <c r="N1067" t="s">
        <v>37</v>
      </c>
      <c r="O1067">
        <v>1.5</v>
      </c>
      <c r="P1067" t="s">
        <v>32</v>
      </c>
    </row>
    <row r="1068" spans="1:16" x14ac:dyDescent="0.3">
      <c r="A1068" t="s">
        <v>2758</v>
      </c>
      <c r="B1068" s="1">
        <v>2.0406249999999997E-2</v>
      </c>
      <c r="C1068" s="1">
        <v>2.0406249999999997E-2</v>
      </c>
      <c r="D1068" t="s">
        <v>16</v>
      </c>
      <c r="E1068" t="s">
        <v>2759</v>
      </c>
      <c r="F1068" t="s">
        <v>27</v>
      </c>
      <c r="G1068" t="s">
        <v>28</v>
      </c>
      <c r="H1068" t="s">
        <v>67</v>
      </c>
      <c r="I1068" t="s">
        <v>21</v>
      </c>
      <c r="J1068">
        <v>2</v>
      </c>
      <c r="K1068">
        <v>7</v>
      </c>
      <c r="L1068">
        <v>0</v>
      </c>
      <c r="M1068" t="s">
        <v>199</v>
      </c>
      <c r="N1068" t="s">
        <v>48</v>
      </c>
      <c r="O1068">
        <v>2.6</v>
      </c>
      <c r="P1068" t="s">
        <v>32</v>
      </c>
    </row>
    <row r="1069" spans="1:16" x14ac:dyDescent="0.3">
      <c r="A1069" t="s">
        <v>2760</v>
      </c>
      <c r="B1069" s="1">
        <v>2.0406249999999997E-2</v>
      </c>
      <c r="C1069" s="1">
        <v>2.0406249999999997E-2</v>
      </c>
      <c r="D1069" t="s">
        <v>16</v>
      </c>
      <c r="E1069" t="s">
        <v>2761</v>
      </c>
      <c r="F1069" t="s">
        <v>75</v>
      </c>
      <c r="G1069" t="s">
        <v>19</v>
      </c>
      <c r="H1069" t="s">
        <v>20</v>
      </c>
      <c r="I1069" t="s">
        <v>40</v>
      </c>
      <c r="J1069">
        <v>6</v>
      </c>
      <c r="K1069">
        <v>10</v>
      </c>
      <c r="L1069">
        <v>0</v>
      </c>
      <c r="M1069" t="s">
        <v>938</v>
      </c>
      <c r="N1069" t="s">
        <v>37</v>
      </c>
      <c r="O1069">
        <v>3.5</v>
      </c>
      <c r="P1069" t="s">
        <v>32</v>
      </c>
    </row>
    <row r="1070" spans="1:16" x14ac:dyDescent="0.3">
      <c r="A1070" t="s">
        <v>2762</v>
      </c>
      <c r="B1070" s="1">
        <v>2.0406249999999997E-2</v>
      </c>
      <c r="C1070" s="1">
        <v>2.0406249999999997E-2</v>
      </c>
      <c r="D1070" t="s">
        <v>16</v>
      </c>
      <c r="E1070" t="s">
        <v>1560</v>
      </c>
      <c r="F1070" t="s">
        <v>52</v>
      </c>
      <c r="G1070" t="s">
        <v>53</v>
      </c>
      <c r="H1070" t="s">
        <v>46</v>
      </c>
      <c r="I1070" t="s">
        <v>54</v>
      </c>
      <c r="J1070">
        <v>12</v>
      </c>
      <c r="K1070">
        <v>29</v>
      </c>
      <c r="L1070">
        <v>0</v>
      </c>
      <c r="M1070" t="s">
        <v>2763</v>
      </c>
      <c r="N1070" t="s">
        <v>31</v>
      </c>
      <c r="O1070">
        <v>1.3</v>
      </c>
      <c r="P1070" t="s">
        <v>32</v>
      </c>
    </row>
    <row r="1071" spans="1:16" x14ac:dyDescent="0.3">
      <c r="A1071" t="s">
        <v>2764</v>
      </c>
      <c r="B1071" s="1">
        <v>2.0406249999999997E-2</v>
      </c>
      <c r="C1071" s="1">
        <v>2.0406249999999997E-2</v>
      </c>
      <c r="D1071" t="s">
        <v>16</v>
      </c>
      <c r="E1071" t="s">
        <v>2765</v>
      </c>
      <c r="F1071" t="s">
        <v>18</v>
      </c>
      <c r="G1071" t="s">
        <v>63</v>
      </c>
      <c r="H1071" t="s">
        <v>35</v>
      </c>
      <c r="I1071" t="s">
        <v>59</v>
      </c>
      <c r="J1071">
        <v>11</v>
      </c>
      <c r="K1071">
        <v>11</v>
      </c>
      <c r="L1071">
        <v>0</v>
      </c>
      <c r="M1071" t="s">
        <v>1807</v>
      </c>
      <c r="N1071" t="s">
        <v>42</v>
      </c>
      <c r="O1071">
        <v>1</v>
      </c>
      <c r="P1071" t="s">
        <v>4658</v>
      </c>
    </row>
    <row r="1072" spans="1:16" x14ac:dyDescent="0.3">
      <c r="A1072" t="s">
        <v>2766</v>
      </c>
      <c r="B1072" s="1">
        <v>2.0406249999999997E-2</v>
      </c>
      <c r="C1072" s="1">
        <v>2.0406249999999997E-2</v>
      </c>
      <c r="D1072" t="s">
        <v>16</v>
      </c>
      <c r="E1072" t="s">
        <v>2767</v>
      </c>
      <c r="F1072" t="s">
        <v>52</v>
      </c>
      <c r="G1072" t="s">
        <v>63</v>
      </c>
      <c r="H1072" t="s">
        <v>20</v>
      </c>
      <c r="I1072" t="s">
        <v>54</v>
      </c>
      <c r="J1072">
        <v>4</v>
      </c>
      <c r="K1072">
        <v>48</v>
      </c>
      <c r="L1072">
        <v>0</v>
      </c>
      <c r="M1072" t="s">
        <v>2768</v>
      </c>
      <c r="N1072" t="s">
        <v>42</v>
      </c>
      <c r="O1072">
        <v>4.2</v>
      </c>
      <c r="P1072" t="s">
        <v>24</v>
      </c>
    </row>
    <row r="1073" spans="1:16" x14ac:dyDescent="0.3">
      <c r="A1073" t="s">
        <v>2769</v>
      </c>
      <c r="B1073" s="1">
        <v>2.0406249999999997E-2</v>
      </c>
      <c r="C1073" s="1">
        <v>2.0406249999999997E-2</v>
      </c>
      <c r="D1073" t="s">
        <v>16</v>
      </c>
      <c r="E1073" t="s">
        <v>2770</v>
      </c>
      <c r="F1073" t="s">
        <v>83</v>
      </c>
      <c r="G1073" t="s">
        <v>31</v>
      </c>
      <c r="H1073" t="s">
        <v>35</v>
      </c>
      <c r="I1073" t="s">
        <v>54</v>
      </c>
      <c r="J1073">
        <v>6</v>
      </c>
      <c r="K1073">
        <v>40</v>
      </c>
      <c r="L1073">
        <v>0</v>
      </c>
      <c r="M1073" t="s">
        <v>2771</v>
      </c>
      <c r="N1073" t="s">
        <v>37</v>
      </c>
      <c r="O1073">
        <v>2.4</v>
      </c>
      <c r="P1073" t="s">
        <v>4658</v>
      </c>
    </row>
    <row r="1074" spans="1:16" x14ac:dyDescent="0.3">
      <c r="A1074" t="s">
        <v>2772</v>
      </c>
      <c r="B1074" s="1">
        <v>2.0406249999999997E-2</v>
      </c>
      <c r="C1074" s="1">
        <v>2.0406249999999997E-2</v>
      </c>
      <c r="D1074" t="s">
        <v>16</v>
      </c>
      <c r="E1074" t="s">
        <v>2773</v>
      </c>
      <c r="F1074" t="s">
        <v>121</v>
      </c>
      <c r="G1074" t="s">
        <v>31</v>
      </c>
      <c r="H1074" t="s">
        <v>35</v>
      </c>
      <c r="I1074" t="s">
        <v>40</v>
      </c>
      <c r="J1074">
        <v>11</v>
      </c>
      <c r="K1074">
        <v>2</v>
      </c>
      <c r="L1074">
        <v>0</v>
      </c>
      <c r="M1074" t="s">
        <v>1730</v>
      </c>
      <c r="N1074" t="s">
        <v>23</v>
      </c>
      <c r="O1074">
        <v>2.4</v>
      </c>
      <c r="P1074" t="s">
        <v>49</v>
      </c>
    </row>
    <row r="1075" spans="1:16" x14ac:dyDescent="0.3">
      <c r="A1075" t="s">
        <v>2774</v>
      </c>
      <c r="B1075" s="1">
        <v>2.0406249999999997E-2</v>
      </c>
      <c r="C1075" s="1">
        <v>2.0406249999999997E-2</v>
      </c>
      <c r="D1075" t="s">
        <v>16</v>
      </c>
      <c r="E1075" t="s">
        <v>2775</v>
      </c>
      <c r="F1075" t="s">
        <v>75</v>
      </c>
      <c r="G1075" t="s">
        <v>28</v>
      </c>
      <c r="H1075" t="s">
        <v>67</v>
      </c>
      <c r="I1075" t="s">
        <v>21</v>
      </c>
      <c r="J1075">
        <v>6</v>
      </c>
      <c r="K1075">
        <v>40</v>
      </c>
      <c r="L1075">
        <v>0</v>
      </c>
      <c r="M1075" t="s">
        <v>1278</v>
      </c>
      <c r="N1075" t="s">
        <v>37</v>
      </c>
      <c r="O1075">
        <v>4.8</v>
      </c>
      <c r="P1075" t="s">
        <v>4658</v>
      </c>
    </row>
    <row r="1076" spans="1:16" x14ac:dyDescent="0.3">
      <c r="A1076" t="s">
        <v>2776</v>
      </c>
      <c r="B1076" s="1">
        <v>2.0406249999999997E-2</v>
      </c>
      <c r="C1076" s="1">
        <v>2.0406249999999997E-2</v>
      </c>
      <c r="D1076" t="s">
        <v>16</v>
      </c>
      <c r="E1076" t="s">
        <v>1100</v>
      </c>
      <c r="F1076" t="s">
        <v>18</v>
      </c>
      <c r="G1076" t="s">
        <v>31</v>
      </c>
      <c r="H1076" t="s">
        <v>35</v>
      </c>
      <c r="I1076" t="s">
        <v>59</v>
      </c>
      <c r="J1076">
        <v>6</v>
      </c>
      <c r="K1076">
        <v>23</v>
      </c>
      <c r="L1076">
        <v>0</v>
      </c>
      <c r="M1076" t="s">
        <v>406</v>
      </c>
      <c r="N1076" t="s">
        <v>37</v>
      </c>
      <c r="O1076">
        <v>2.4</v>
      </c>
      <c r="P1076" t="s">
        <v>32</v>
      </c>
    </row>
    <row r="1077" spans="1:16" x14ac:dyDescent="0.3">
      <c r="A1077" t="s">
        <v>2777</v>
      </c>
      <c r="B1077" s="1">
        <v>2.0406249999999997E-2</v>
      </c>
      <c r="C1077" s="1">
        <v>2.0406249999999997E-2</v>
      </c>
      <c r="D1077" t="s">
        <v>16</v>
      </c>
      <c r="E1077" t="s">
        <v>1666</v>
      </c>
      <c r="F1077" t="s">
        <v>121</v>
      </c>
      <c r="G1077" t="s">
        <v>19</v>
      </c>
      <c r="H1077" t="s">
        <v>35</v>
      </c>
      <c r="I1077" t="s">
        <v>59</v>
      </c>
      <c r="J1077">
        <v>6</v>
      </c>
      <c r="K1077">
        <v>28</v>
      </c>
      <c r="L1077">
        <v>0</v>
      </c>
      <c r="M1077" t="s">
        <v>605</v>
      </c>
      <c r="N1077" t="s">
        <v>37</v>
      </c>
      <c r="O1077">
        <v>3.5</v>
      </c>
      <c r="P1077" t="s">
        <v>4658</v>
      </c>
    </row>
    <row r="1078" spans="1:16" x14ac:dyDescent="0.3">
      <c r="A1078" t="s">
        <v>2778</v>
      </c>
      <c r="B1078" s="1">
        <v>2.0406249999999997E-2</v>
      </c>
      <c r="C1078" s="1">
        <v>2.0406249999999997E-2</v>
      </c>
      <c r="D1078" t="s">
        <v>16</v>
      </c>
      <c r="E1078" t="s">
        <v>2779</v>
      </c>
      <c r="F1078" t="s">
        <v>143</v>
      </c>
      <c r="G1078" t="s">
        <v>19</v>
      </c>
      <c r="H1078" t="s">
        <v>46</v>
      </c>
      <c r="I1078" t="s">
        <v>54</v>
      </c>
      <c r="J1078">
        <v>2</v>
      </c>
      <c r="K1078">
        <v>24</v>
      </c>
      <c r="L1078">
        <v>0</v>
      </c>
      <c r="M1078" t="s">
        <v>279</v>
      </c>
      <c r="N1078" t="s">
        <v>31</v>
      </c>
      <c r="O1078">
        <v>4.4000000000000004</v>
      </c>
      <c r="P1078" t="s">
        <v>24</v>
      </c>
    </row>
    <row r="1079" spans="1:16" x14ac:dyDescent="0.3">
      <c r="A1079" t="s">
        <v>2780</v>
      </c>
      <c r="B1079" s="1">
        <v>2.0406249999999997E-2</v>
      </c>
      <c r="C1079" s="1">
        <v>2.0406249999999997E-2</v>
      </c>
      <c r="D1079" t="s">
        <v>16</v>
      </c>
      <c r="E1079" t="s">
        <v>2781</v>
      </c>
      <c r="F1079" t="s">
        <v>143</v>
      </c>
      <c r="G1079" t="s">
        <v>63</v>
      </c>
      <c r="H1079" t="s">
        <v>46</v>
      </c>
      <c r="I1079" t="s">
        <v>21</v>
      </c>
      <c r="J1079">
        <v>11</v>
      </c>
      <c r="K1079">
        <v>18</v>
      </c>
      <c r="L1079">
        <v>0</v>
      </c>
      <c r="M1079" t="s">
        <v>494</v>
      </c>
      <c r="N1079" t="s">
        <v>37</v>
      </c>
      <c r="O1079">
        <v>3.4</v>
      </c>
      <c r="P1079" t="s">
        <v>49</v>
      </c>
    </row>
    <row r="1080" spans="1:16" x14ac:dyDescent="0.3">
      <c r="A1080" t="s">
        <v>2782</v>
      </c>
      <c r="B1080" s="1">
        <v>2.0406249999999997E-2</v>
      </c>
      <c r="C1080" s="1">
        <v>2.0406249999999997E-2</v>
      </c>
      <c r="D1080" t="s">
        <v>16</v>
      </c>
      <c r="E1080" t="s">
        <v>2783</v>
      </c>
      <c r="F1080" t="s">
        <v>27</v>
      </c>
      <c r="G1080" t="s">
        <v>31</v>
      </c>
      <c r="H1080" t="s">
        <v>20</v>
      </c>
      <c r="I1080" t="s">
        <v>40</v>
      </c>
      <c r="J1080">
        <v>10</v>
      </c>
      <c r="K1080">
        <v>28</v>
      </c>
      <c r="L1080">
        <v>0</v>
      </c>
      <c r="M1080" t="s">
        <v>730</v>
      </c>
      <c r="N1080" t="s">
        <v>48</v>
      </c>
      <c r="O1080">
        <v>4</v>
      </c>
      <c r="P1080" t="s">
        <v>24</v>
      </c>
    </row>
    <row r="1081" spans="1:16" x14ac:dyDescent="0.3">
      <c r="A1081" t="s">
        <v>2784</v>
      </c>
      <c r="B1081" s="1">
        <v>2.0406249999999997E-2</v>
      </c>
      <c r="C1081" s="1">
        <v>2.0406249999999997E-2</v>
      </c>
      <c r="D1081" t="s">
        <v>16</v>
      </c>
      <c r="E1081" t="s">
        <v>2785</v>
      </c>
      <c r="F1081" t="s">
        <v>75</v>
      </c>
      <c r="G1081" t="s">
        <v>28</v>
      </c>
      <c r="H1081" t="s">
        <v>46</v>
      </c>
      <c r="I1081" t="s">
        <v>40</v>
      </c>
      <c r="J1081">
        <v>3</v>
      </c>
      <c r="K1081">
        <v>32</v>
      </c>
      <c r="L1081">
        <v>0</v>
      </c>
      <c r="M1081" t="s">
        <v>623</v>
      </c>
      <c r="N1081" t="s">
        <v>42</v>
      </c>
      <c r="O1081">
        <v>4.0999999999999996</v>
      </c>
      <c r="P1081" t="s">
        <v>49</v>
      </c>
    </row>
    <row r="1082" spans="1:16" x14ac:dyDescent="0.3">
      <c r="A1082" t="s">
        <v>2786</v>
      </c>
      <c r="B1082" s="1">
        <v>2.0406249999999997E-2</v>
      </c>
      <c r="C1082" s="1">
        <v>2.0406249999999997E-2</v>
      </c>
      <c r="D1082" t="s">
        <v>16</v>
      </c>
      <c r="E1082" t="s">
        <v>2787</v>
      </c>
      <c r="F1082" t="s">
        <v>75</v>
      </c>
      <c r="G1082" t="s">
        <v>19</v>
      </c>
      <c r="H1082" t="s">
        <v>20</v>
      </c>
      <c r="I1082" t="s">
        <v>54</v>
      </c>
      <c r="J1082">
        <v>12</v>
      </c>
      <c r="K1082">
        <v>40</v>
      </c>
      <c r="L1082">
        <v>0</v>
      </c>
      <c r="M1082" t="s">
        <v>60</v>
      </c>
      <c r="N1082" t="s">
        <v>42</v>
      </c>
      <c r="O1082">
        <v>1.9</v>
      </c>
      <c r="P1082" t="s">
        <v>77</v>
      </c>
    </row>
    <row r="1083" spans="1:16" x14ac:dyDescent="0.3">
      <c r="A1083" t="s">
        <v>2788</v>
      </c>
      <c r="B1083" s="1">
        <v>2.0406249999999997E-2</v>
      </c>
      <c r="C1083" s="1">
        <v>2.0406249999999997E-2</v>
      </c>
      <c r="D1083" t="s">
        <v>16</v>
      </c>
      <c r="E1083" t="s">
        <v>2789</v>
      </c>
      <c r="F1083" t="s">
        <v>27</v>
      </c>
      <c r="G1083" t="s">
        <v>53</v>
      </c>
      <c r="H1083" t="s">
        <v>67</v>
      </c>
      <c r="I1083" t="s">
        <v>21</v>
      </c>
      <c r="J1083">
        <v>7</v>
      </c>
      <c r="K1083">
        <v>20</v>
      </c>
      <c r="L1083">
        <v>0</v>
      </c>
      <c r="M1083" t="s">
        <v>2790</v>
      </c>
      <c r="N1083" t="s">
        <v>31</v>
      </c>
      <c r="O1083">
        <v>2.5</v>
      </c>
      <c r="P1083" t="s">
        <v>77</v>
      </c>
    </row>
    <row r="1084" spans="1:16" x14ac:dyDescent="0.3">
      <c r="A1084" t="s">
        <v>2791</v>
      </c>
      <c r="B1084" s="1">
        <v>2.0406249999999997E-2</v>
      </c>
      <c r="C1084" s="1">
        <v>2.0406249999999997E-2</v>
      </c>
      <c r="D1084" t="s">
        <v>16</v>
      </c>
      <c r="E1084" t="s">
        <v>2123</v>
      </c>
      <c r="F1084" t="s">
        <v>75</v>
      </c>
      <c r="G1084" t="s">
        <v>28</v>
      </c>
      <c r="H1084" t="s">
        <v>35</v>
      </c>
      <c r="I1084" t="s">
        <v>59</v>
      </c>
      <c r="J1084">
        <v>3</v>
      </c>
      <c r="K1084">
        <v>23</v>
      </c>
      <c r="L1084">
        <v>0</v>
      </c>
      <c r="M1084" t="s">
        <v>1516</v>
      </c>
      <c r="N1084" t="s">
        <v>23</v>
      </c>
      <c r="O1084">
        <v>2.7</v>
      </c>
      <c r="P1084" t="s">
        <v>4658</v>
      </c>
    </row>
    <row r="1085" spans="1:16" x14ac:dyDescent="0.3">
      <c r="A1085" t="s">
        <v>2792</v>
      </c>
      <c r="B1085" s="1">
        <v>2.0406249999999997E-2</v>
      </c>
      <c r="C1085" s="1">
        <v>2.0406249999999997E-2</v>
      </c>
      <c r="D1085" t="s">
        <v>16</v>
      </c>
      <c r="E1085" t="s">
        <v>2793</v>
      </c>
      <c r="F1085" t="s">
        <v>121</v>
      </c>
      <c r="G1085" t="s">
        <v>19</v>
      </c>
      <c r="H1085" t="s">
        <v>20</v>
      </c>
      <c r="I1085" t="s">
        <v>29</v>
      </c>
      <c r="J1085">
        <v>5</v>
      </c>
      <c r="K1085">
        <v>29</v>
      </c>
      <c r="L1085">
        <v>0</v>
      </c>
      <c r="M1085" t="s">
        <v>105</v>
      </c>
      <c r="N1085" t="s">
        <v>42</v>
      </c>
      <c r="O1085">
        <v>4.5</v>
      </c>
      <c r="P1085" t="s">
        <v>4658</v>
      </c>
    </row>
    <row r="1086" spans="1:16" x14ac:dyDescent="0.3">
      <c r="A1086" t="s">
        <v>2794</v>
      </c>
      <c r="B1086" s="1">
        <v>2.0406249999999997E-2</v>
      </c>
      <c r="C1086" s="1">
        <v>2.0406249999999997E-2</v>
      </c>
      <c r="D1086" t="s">
        <v>16</v>
      </c>
      <c r="E1086" t="s">
        <v>2795</v>
      </c>
      <c r="F1086" t="s">
        <v>75</v>
      </c>
      <c r="G1086" t="s">
        <v>53</v>
      </c>
      <c r="H1086" t="s">
        <v>20</v>
      </c>
      <c r="I1086" t="s">
        <v>29</v>
      </c>
      <c r="J1086">
        <v>4</v>
      </c>
      <c r="K1086">
        <v>18</v>
      </c>
      <c r="L1086">
        <v>0</v>
      </c>
      <c r="M1086" t="s">
        <v>2796</v>
      </c>
      <c r="N1086" t="s">
        <v>23</v>
      </c>
      <c r="O1086">
        <v>1.1000000000000001</v>
      </c>
      <c r="P1086" t="s">
        <v>49</v>
      </c>
    </row>
    <row r="1087" spans="1:16" x14ac:dyDescent="0.3">
      <c r="A1087" t="s">
        <v>2797</v>
      </c>
      <c r="B1087" s="1">
        <v>2.0406249999999997E-2</v>
      </c>
      <c r="C1087" s="1">
        <v>2.0406249999999997E-2</v>
      </c>
      <c r="D1087" t="s">
        <v>16</v>
      </c>
      <c r="E1087" t="s">
        <v>2798</v>
      </c>
      <c r="F1087" t="s">
        <v>121</v>
      </c>
      <c r="G1087" t="s">
        <v>45</v>
      </c>
      <c r="H1087" t="s">
        <v>46</v>
      </c>
      <c r="I1087" t="s">
        <v>54</v>
      </c>
      <c r="J1087">
        <v>3</v>
      </c>
      <c r="K1087">
        <v>28</v>
      </c>
      <c r="L1087">
        <v>0</v>
      </c>
      <c r="M1087" t="s">
        <v>261</v>
      </c>
      <c r="N1087" t="s">
        <v>48</v>
      </c>
      <c r="O1087">
        <v>2.1</v>
      </c>
      <c r="P1087" t="s">
        <v>77</v>
      </c>
    </row>
    <row r="1088" spans="1:16" x14ac:dyDescent="0.3">
      <c r="A1088" t="s">
        <v>2799</v>
      </c>
      <c r="B1088" s="1">
        <v>2.0406249999999997E-2</v>
      </c>
      <c r="C1088" s="1">
        <v>2.0406249999999997E-2</v>
      </c>
      <c r="D1088" t="s">
        <v>16</v>
      </c>
      <c r="E1088" t="s">
        <v>2800</v>
      </c>
      <c r="F1088" t="s">
        <v>58</v>
      </c>
      <c r="G1088" t="s">
        <v>31</v>
      </c>
      <c r="H1088" t="s">
        <v>20</v>
      </c>
      <c r="I1088" t="s">
        <v>29</v>
      </c>
      <c r="J1088">
        <v>12</v>
      </c>
      <c r="K1088">
        <v>40</v>
      </c>
      <c r="L1088">
        <v>0</v>
      </c>
      <c r="M1088" t="s">
        <v>2801</v>
      </c>
      <c r="N1088" t="s">
        <v>23</v>
      </c>
      <c r="O1088">
        <v>3.3</v>
      </c>
      <c r="P1088" t="s">
        <v>77</v>
      </c>
    </row>
    <row r="1089" spans="1:16" x14ac:dyDescent="0.3">
      <c r="A1089" t="s">
        <v>2802</v>
      </c>
      <c r="B1089" s="1">
        <v>2.0406249999999997E-2</v>
      </c>
      <c r="C1089" s="1">
        <v>2.0406249999999997E-2</v>
      </c>
      <c r="D1089" t="s">
        <v>16</v>
      </c>
      <c r="E1089" t="s">
        <v>2803</v>
      </c>
      <c r="F1089" t="s">
        <v>83</v>
      </c>
      <c r="G1089" t="s">
        <v>28</v>
      </c>
      <c r="H1089" t="s">
        <v>20</v>
      </c>
      <c r="I1089" t="s">
        <v>59</v>
      </c>
      <c r="J1089">
        <v>11</v>
      </c>
      <c r="K1089">
        <v>21</v>
      </c>
      <c r="L1089">
        <v>0</v>
      </c>
      <c r="M1089" t="s">
        <v>2804</v>
      </c>
      <c r="N1089" t="s">
        <v>48</v>
      </c>
      <c r="O1089">
        <v>2.9</v>
      </c>
      <c r="P1089" t="s">
        <v>24</v>
      </c>
    </row>
    <row r="1090" spans="1:16" x14ac:dyDescent="0.3">
      <c r="A1090" t="s">
        <v>2805</v>
      </c>
      <c r="B1090" s="1">
        <v>2.0406249999999997E-2</v>
      </c>
      <c r="C1090" s="1">
        <v>2.0406249999999997E-2</v>
      </c>
      <c r="D1090" t="s">
        <v>16</v>
      </c>
      <c r="E1090" t="s">
        <v>2806</v>
      </c>
      <c r="F1090" t="s">
        <v>18</v>
      </c>
      <c r="G1090" t="s">
        <v>45</v>
      </c>
      <c r="H1090" t="s">
        <v>67</v>
      </c>
      <c r="I1090" t="s">
        <v>29</v>
      </c>
      <c r="J1090">
        <v>6</v>
      </c>
      <c r="K1090">
        <v>43</v>
      </c>
      <c r="L1090">
        <v>0</v>
      </c>
      <c r="M1090" t="s">
        <v>898</v>
      </c>
      <c r="N1090" t="s">
        <v>37</v>
      </c>
      <c r="O1090">
        <v>3.3</v>
      </c>
      <c r="P1090" t="s">
        <v>32</v>
      </c>
    </row>
    <row r="1091" spans="1:16" x14ac:dyDescent="0.3">
      <c r="A1091" t="s">
        <v>2807</v>
      </c>
      <c r="B1091" s="1">
        <v>2.0406249999999997E-2</v>
      </c>
      <c r="C1091" s="1">
        <v>2.0406249999999997E-2</v>
      </c>
      <c r="D1091" t="s">
        <v>16</v>
      </c>
      <c r="E1091" t="s">
        <v>2808</v>
      </c>
      <c r="F1091" t="s">
        <v>143</v>
      </c>
      <c r="G1091" t="s">
        <v>19</v>
      </c>
      <c r="H1091" t="s">
        <v>20</v>
      </c>
      <c r="I1091" t="s">
        <v>54</v>
      </c>
      <c r="J1091">
        <v>11</v>
      </c>
      <c r="K1091">
        <v>23</v>
      </c>
      <c r="L1091">
        <v>0</v>
      </c>
      <c r="M1091" t="s">
        <v>190</v>
      </c>
      <c r="N1091" t="s">
        <v>37</v>
      </c>
      <c r="O1091">
        <v>1.7</v>
      </c>
      <c r="P1091" t="s">
        <v>49</v>
      </c>
    </row>
    <row r="1092" spans="1:16" x14ac:dyDescent="0.3">
      <c r="A1092" t="s">
        <v>2809</v>
      </c>
      <c r="B1092" s="1">
        <v>2.0406249999999997E-2</v>
      </c>
      <c r="C1092">
        <v>0</v>
      </c>
      <c r="D1092" t="s">
        <v>73</v>
      </c>
      <c r="E1092" t="s">
        <v>2810</v>
      </c>
      <c r="F1092" t="s">
        <v>52</v>
      </c>
      <c r="G1092" t="s">
        <v>19</v>
      </c>
      <c r="H1092" t="s">
        <v>35</v>
      </c>
      <c r="I1092" t="s">
        <v>21</v>
      </c>
      <c r="J1092">
        <v>9</v>
      </c>
      <c r="K1092">
        <v>0</v>
      </c>
      <c r="L1092">
        <v>2</v>
      </c>
      <c r="M1092" t="s">
        <v>184</v>
      </c>
      <c r="N1092" t="s">
        <v>48</v>
      </c>
      <c r="O1092">
        <v>0</v>
      </c>
      <c r="P1092" t="s">
        <v>32</v>
      </c>
    </row>
    <row r="1093" spans="1:16" x14ac:dyDescent="0.3">
      <c r="A1093" t="s">
        <v>2811</v>
      </c>
      <c r="B1093" s="1">
        <v>2.0406249999999997E-2</v>
      </c>
      <c r="C1093" s="1">
        <v>2.0406249999999997E-2</v>
      </c>
      <c r="D1093" t="s">
        <v>16</v>
      </c>
      <c r="E1093" t="s">
        <v>2812</v>
      </c>
      <c r="F1093" t="s">
        <v>52</v>
      </c>
      <c r="G1093" t="s">
        <v>45</v>
      </c>
      <c r="H1093" t="s">
        <v>20</v>
      </c>
      <c r="I1093" t="s">
        <v>29</v>
      </c>
      <c r="J1093">
        <v>8</v>
      </c>
      <c r="K1093">
        <v>6</v>
      </c>
      <c r="L1093">
        <v>0</v>
      </c>
      <c r="M1093" t="s">
        <v>2813</v>
      </c>
      <c r="N1093" t="s">
        <v>37</v>
      </c>
      <c r="O1093">
        <v>3.4</v>
      </c>
      <c r="P1093" t="s">
        <v>49</v>
      </c>
    </row>
    <row r="1094" spans="1:16" x14ac:dyDescent="0.3">
      <c r="A1094" t="s">
        <v>2814</v>
      </c>
      <c r="B1094" s="1">
        <v>2.0406249999999997E-2</v>
      </c>
      <c r="C1094" s="1">
        <v>2.0406249999999997E-2</v>
      </c>
      <c r="D1094" t="s">
        <v>16</v>
      </c>
      <c r="E1094" t="s">
        <v>2815</v>
      </c>
      <c r="F1094" t="s">
        <v>83</v>
      </c>
      <c r="G1094" t="s">
        <v>19</v>
      </c>
      <c r="H1094" t="s">
        <v>67</v>
      </c>
      <c r="I1094" t="s">
        <v>54</v>
      </c>
      <c r="J1094">
        <v>7</v>
      </c>
      <c r="K1094">
        <v>36</v>
      </c>
      <c r="L1094">
        <v>0</v>
      </c>
      <c r="M1094" t="s">
        <v>2816</v>
      </c>
      <c r="N1094" t="s">
        <v>31</v>
      </c>
      <c r="O1094">
        <v>1.6</v>
      </c>
      <c r="P1094" t="s">
        <v>49</v>
      </c>
    </row>
    <row r="1095" spans="1:16" x14ac:dyDescent="0.3">
      <c r="A1095" t="s">
        <v>2817</v>
      </c>
      <c r="B1095" s="1">
        <v>2.0406249999999997E-2</v>
      </c>
      <c r="C1095" s="1">
        <v>2.0406249999999997E-2</v>
      </c>
      <c r="D1095" t="s">
        <v>16</v>
      </c>
      <c r="E1095" t="s">
        <v>2818</v>
      </c>
      <c r="F1095" t="s">
        <v>143</v>
      </c>
      <c r="G1095" t="s">
        <v>28</v>
      </c>
      <c r="H1095" t="s">
        <v>67</v>
      </c>
      <c r="I1095" t="s">
        <v>40</v>
      </c>
      <c r="J1095">
        <v>5</v>
      </c>
      <c r="K1095">
        <v>17</v>
      </c>
      <c r="L1095">
        <v>0</v>
      </c>
      <c r="M1095" t="s">
        <v>800</v>
      </c>
      <c r="N1095" t="s">
        <v>42</v>
      </c>
      <c r="O1095">
        <v>3.5</v>
      </c>
      <c r="P1095" t="s">
        <v>32</v>
      </c>
    </row>
    <row r="1096" spans="1:16" x14ac:dyDescent="0.3">
      <c r="A1096" t="s">
        <v>2819</v>
      </c>
      <c r="B1096" s="1">
        <v>2.0406249999999997E-2</v>
      </c>
      <c r="C1096" s="1">
        <v>2.0406249999999997E-2</v>
      </c>
      <c r="D1096" t="s">
        <v>16</v>
      </c>
      <c r="E1096" t="s">
        <v>2820</v>
      </c>
      <c r="F1096" t="s">
        <v>18</v>
      </c>
      <c r="G1096" t="s">
        <v>19</v>
      </c>
      <c r="H1096" t="s">
        <v>35</v>
      </c>
      <c r="I1096" t="s">
        <v>21</v>
      </c>
      <c r="J1096">
        <v>12</v>
      </c>
      <c r="K1096">
        <v>7</v>
      </c>
      <c r="L1096">
        <v>0</v>
      </c>
      <c r="M1096" t="s">
        <v>2821</v>
      </c>
      <c r="N1096" t="s">
        <v>31</v>
      </c>
      <c r="O1096">
        <v>1.5</v>
      </c>
      <c r="P1096" t="s">
        <v>49</v>
      </c>
    </row>
    <row r="1097" spans="1:16" x14ac:dyDescent="0.3">
      <c r="A1097" t="s">
        <v>2822</v>
      </c>
      <c r="B1097" s="1">
        <v>2.0406249999999997E-2</v>
      </c>
      <c r="C1097" s="1">
        <v>2.0406249999999997E-2</v>
      </c>
      <c r="D1097" t="s">
        <v>16</v>
      </c>
      <c r="E1097" t="s">
        <v>2823</v>
      </c>
      <c r="F1097" t="s">
        <v>143</v>
      </c>
      <c r="G1097" t="s">
        <v>28</v>
      </c>
      <c r="H1097" t="s">
        <v>35</v>
      </c>
      <c r="I1097" t="s">
        <v>21</v>
      </c>
      <c r="J1097">
        <v>6</v>
      </c>
      <c r="K1097">
        <v>9</v>
      </c>
      <c r="L1097">
        <v>0</v>
      </c>
      <c r="M1097" t="s">
        <v>2373</v>
      </c>
      <c r="N1097" t="s">
        <v>42</v>
      </c>
      <c r="O1097">
        <v>1.2</v>
      </c>
      <c r="P1097" t="s">
        <v>32</v>
      </c>
    </row>
    <row r="1098" spans="1:16" x14ac:dyDescent="0.3">
      <c r="A1098" t="s">
        <v>2824</v>
      </c>
      <c r="B1098" s="1">
        <v>2.0406249999999997E-2</v>
      </c>
      <c r="C1098">
        <v>0</v>
      </c>
      <c r="D1098" t="s">
        <v>73</v>
      </c>
      <c r="E1098" t="s">
        <v>2825</v>
      </c>
      <c r="F1098" t="s">
        <v>75</v>
      </c>
      <c r="G1098" t="s">
        <v>19</v>
      </c>
      <c r="H1098" t="s">
        <v>67</v>
      </c>
      <c r="I1098" t="s">
        <v>54</v>
      </c>
      <c r="J1098">
        <v>7</v>
      </c>
      <c r="K1098">
        <v>0</v>
      </c>
      <c r="L1098">
        <v>3</v>
      </c>
      <c r="M1098" t="s">
        <v>134</v>
      </c>
      <c r="N1098" t="s">
        <v>23</v>
      </c>
      <c r="O1098">
        <v>0</v>
      </c>
      <c r="P1098" t="s">
        <v>77</v>
      </c>
    </row>
    <row r="1099" spans="1:16" x14ac:dyDescent="0.3">
      <c r="A1099" t="s">
        <v>2826</v>
      </c>
      <c r="B1099" s="1">
        <v>2.0406249999999997E-2</v>
      </c>
      <c r="C1099">
        <v>0</v>
      </c>
      <c r="D1099" t="s">
        <v>146</v>
      </c>
      <c r="E1099" t="s">
        <v>2395</v>
      </c>
      <c r="F1099" t="s">
        <v>52</v>
      </c>
      <c r="G1099" t="s">
        <v>28</v>
      </c>
      <c r="H1099" t="s">
        <v>20</v>
      </c>
      <c r="I1099" t="s">
        <v>54</v>
      </c>
      <c r="J1099">
        <v>6</v>
      </c>
      <c r="K1099">
        <v>0</v>
      </c>
      <c r="L1099">
        <v>0</v>
      </c>
      <c r="M1099" t="s">
        <v>2827</v>
      </c>
      <c r="N1099" t="s">
        <v>37</v>
      </c>
      <c r="O1099">
        <v>0</v>
      </c>
      <c r="P1099" t="s">
        <v>4658</v>
      </c>
    </row>
    <row r="1100" spans="1:16" x14ac:dyDescent="0.3">
      <c r="A1100" t="s">
        <v>2828</v>
      </c>
      <c r="B1100" s="1">
        <v>2.0406249999999997E-2</v>
      </c>
      <c r="C1100" s="1">
        <v>2.0406249999999997E-2</v>
      </c>
      <c r="D1100" t="s">
        <v>16</v>
      </c>
      <c r="E1100" t="s">
        <v>2829</v>
      </c>
      <c r="F1100" t="s">
        <v>83</v>
      </c>
      <c r="G1100" t="s">
        <v>31</v>
      </c>
      <c r="H1100" t="s">
        <v>46</v>
      </c>
      <c r="I1100" t="s">
        <v>21</v>
      </c>
      <c r="J1100">
        <v>12</v>
      </c>
      <c r="K1100">
        <v>1</v>
      </c>
      <c r="L1100">
        <v>0</v>
      </c>
      <c r="M1100" t="s">
        <v>2707</v>
      </c>
      <c r="N1100" t="s">
        <v>42</v>
      </c>
      <c r="O1100">
        <v>2.2999999999999998</v>
      </c>
      <c r="P1100" t="s">
        <v>77</v>
      </c>
    </row>
    <row r="1101" spans="1:16" x14ac:dyDescent="0.3">
      <c r="A1101" t="s">
        <v>2830</v>
      </c>
      <c r="B1101" s="1">
        <v>2.0406249999999997E-2</v>
      </c>
      <c r="C1101" s="1">
        <v>2.0406249999999997E-2</v>
      </c>
      <c r="D1101" t="s">
        <v>16</v>
      </c>
      <c r="E1101" t="s">
        <v>2831</v>
      </c>
      <c r="F1101" t="s">
        <v>143</v>
      </c>
      <c r="G1101" t="s">
        <v>53</v>
      </c>
      <c r="H1101" t="s">
        <v>67</v>
      </c>
      <c r="I1101" t="s">
        <v>54</v>
      </c>
      <c r="J1101">
        <v>9</v>
      </c>
      <c r="K1101">
        <v>13</v>
      </c>
      <c r="L1101">
        <v>0</v>
      </c>
      <c r="M1101" t="s">
        <v>2832</v>
      </c>
      <c r="N1101" t="s">
        <v>42</v>
      </c>
      <c r="O1101">
        <v>3.2</v>
      </c>
      <c r="P1101" t="s">
        <v>77</v>
      </c>
    </row>
    <row r="1102" spans="1:16" x14ac:dyDescent="0.3">
      <c r="A1102" t="s">
        <v>2833</v>
      </c>
      <c r="B1102" s="1">
        <v>2.0406249999999997E-2</v>
      </c>
      <c r="C1102">
        <v>0</v>
      </c>
      <c r="D1102" t="s">
        <v>73</v>
      </c>
      <c r="E1102" t="s">
        <v>2834</v>
      </c>
      <c r="F1102" t="s">
        <v>83</v>
      </c>
      <c r="G1102" t="s">
        <v>19</v>
      </c>
      <c r="H1102" t="s">
        <v>46</v>
      </c>
      <c r="I1102" t="s">
        <v>21</v>
      </c>
      <c r="J1102">
        <v>10</v>
      </c>
      <c r="K1102">
        <v>0</v>
      </c>
      <c r="L1102">
        <v>3</v>
      </c>
      <c r="M1102" t="s">
        <v>2835</v>
      </c>
      <c r="N1102" t="s">
        <v>37</v>
      </c>
      <c r="O1102">
        <v>0</v>
      </c>
      <c r="P1102" t="s">
        <v>49</v>
      </c>
    </row>
    <row r="1103" spans="1:16" x14ac:dyDescent="0.3">
      <c r="A1103" t="s">
        <v>2836</v>
      </c>
      <c r="B1103" s="1">
        <v>2.0406249999999997E-2</v>
      </c>
      <c r="C1103" s="1">
        <v>2.0406249999999997E-2</v>
      </c>
      <c r="D1103" t="s">
        <v>16</v>
      </c>
      <c r="E1103" t="s">
        <v>2837</v>
      </c>
      <c r="F1103" t="s">
        <v>75</v>
      </c>
      <c r="G1103" t="s">
        <v>63</v>
      </c>
      <c r="H1103" t="s">
        <v>20</v>
      </c>
      <c r="I1103" t="s">
        <v>54</v>
      </c>
      <c r="J1103">
        <v>12</v>
      </c>
      <c r="K1103">
        <v>7</v>
      </c>
      <c r="L1103">
        <v>0</v>
      </c>
      <c r="M1103" t="s">
        <v>2838</v>
      </c>
      <c r="N1103" t="s">
        <v>23</v>
      </c>
      <c r="O1103">
        <v>3.4</v>
      </c>
      <c r="P1103" t="s">
        <v>77</v>
      </c>
    </row>
    <row r="1104" spans="1:16" x14ac:dyDescent="0.3">
      <c r="A1104" t="s">
        <v>2839</v>
      </c>
      <c r="B1104" s="1">
        <v>2.0406249999999997E-2</v>
      </c>
      <c r="C1104" s="1">
        <v>2.0406249999999997E-2</v>
      </c>
      <c r="D1104" t="s">
        <v>16</v>
      </c>
      <c r="E1104" t="s">
        <v>2072</v>
      </c>
      <c r="F1104" t="s">
        <v>75</v>
      </c>
      <c r="G1104" t="s">
        <v>63</v>
      </c>
      <c r="H1104" t="s">
        <v>35</v>
      </c>
      <c r="I1104" t="s">
        <v>21</v>
      </c>
      <c r="J1104">
        <v>3</v>
      </c>
      <c r="K1104">
        <v>8</v>
      </c>
      <c r="L1104">
        <v>0</v>
      </c>
      <c r="M1104" t="s">
        <v>1664</v>
      </c>
      <c r="N1104" t="s">
        <v>23</v>
      </c>
      <c r="O1104">
        <v>1.6</v>
      </c>
      <c r="P1104" t="s">
        <v>24</v>
      </c>
    </row>
    <row r="1105" spans="1:16" x14ac:dyDescent="0.3">
      <c r="A1105" t="s">
        <v>2840</v>
      </c>
      <c r="B1105" s="1">
        <v>2.0406249999999997E-2</v>
      </c>
      <c r="C1105" s="1">
        <v>2.0406249999999997E-2</v>
      </c>
      <c r="D1105" t="s">
        <v>16</v>
      </c>
      <c r="E1105" t="s">
        <v>2841</v>
      </c>
      <c r="F1105" t="s">
        <v>75</v>
      </c>
      <c r="G1105" t="s">
        <v>53</v>
      </c>
      <c r="H1105" t="s">
        <v>46</v>
      </c>
      <c r="I1105" t="s">
        <v>40</v>
      </c>
      <c r="J1105">
        <v>12</v>
      </c>
      <c r="K1105">
        <v>4</v>
      </c>
      <c r="L1105">
        <v>0</v>
      </c>
      <c r="M1105" t="s">
        <v>2842</v>
      </c>
      <c r="N1105" t="s">
        <v>48</v>
      </c>
      <c r="O1105">
        <v>1.5</v>
      </c>
      <c r="P1105" t="s">
        <v>49</v>
      </c>
    </row>
    <row r="1106" spans="1:16" x14ac:dyDescent="0.3">
      <c r="A1106" t="s">
        <v>2843</v>
      </c>
      <c r="B1106" s="1">
        <v>2.0406249999999997E-2</v>
      </c>
      <c r="C1106" s="1">
        <v>2.0406249999999997E-2</v>
      </c>
      <c r="D1106" t="s">
        <v>16</v>
      </c>
      <c r="E1106" t="s">
        <v>2844</v>
      </c>
      <c r="F1106" t="s">
        <v>75</v>
      </c>
      <c r="G1106" t="s">
        <v>19</v>
      </c>
      <c r="H1106" t="s">
        <v>67</v>
      </c>
      <c r="I1106" t="s">
        <v>54</v>
      </c>
      <c r="J1106">
        <v>11</v>
      </c>
      <c r="K1106">
        <v>38</v>
      </c>
      <c r="L1106">
        <v>0</v>
      </c>
      <c r="M1106" t="s">
        <v>669</v>
      </c>
      <c r="N1106" t="s">
        <v>48</v>
      </c>
      <c r="O1106">
        <v>4.2</v>
      </c>
      <c r="P1106" t="s">
        <v>32</v>
      </c>
    </row>
    <row r="1107" spans="1:16" x14ac:dyDescent="0.3">
      <c r="A1107" t="s">
        <v>2845</v>
      </c>
      <c r="B1107" s="1">
        <v>2.0406249999999997E-2</v>
      </c>
      <c r="C1107" s="1">
        <v>2.0406249999999997E-2</v>
      </c>
      <c r="D1107" t="s">
        <v>16</v>
      </c>
      <c r="E1107" t="s">
        <v>2846</v>
      </c>
      <c r="F1107" t="s">
        <v>83</v>
      </c>
      <c r="G1107" t="s">
        <v>19</v>
      </c>
      <c r="H1107" t="s">
        <v>35</v>
      </c>
      <c r="I1107" t="s">
        <v>54</v>
      </c>
      <c r="J1107">
        <v>6</v>
      </c>
      <c r="K1107">
        <v>29</v>
      </c>
      <c r="L1107">
        <v>0</v>
      </c>
      <c r="M1107" t="s">
        <v>635</v>
      </c>
      <c r="N1107" t="s">
        <v>23</v>
      </c>
      <c r="O1107">
        <v>2.8</v>
      </c>
      <c r="P1107" t="s">
        <v>32</v>
      </c>
    </row>
    <row r="1108" spans="1:16" x14ac:dyDescent="0.3">
      <c r="A1108" t="s">
        <v>2847</v>
      </c>
      <c r="B1108" s="1">
        <v>2.0406249999999997E-2</v>
      </c>
      <c r="C1108" s="1">
        <v>2.0406249999999997E-2</v>
      </c>
      <c r="D1108" t="s">
        <v>16</v>
      </c>
      <c r="E1108" t="s">
        <v>2848</v>
      </c>
      <c r="F1108" t="s">
        <v>18</v>
      </c>
      <c r="G1108" t="s">
        <v>45</v>
      </c>
      <c r="H1108" t="s">
        <v>20</v>
      </c>
      <c r="I1108" t="s">
        <v>29</v>
      </c>
      <c r="J1108">
        <v>10</v>
      </c>
      <c r="K1108">
        <v>32</v>
      </c>
      <c r="L1108">
        <v>0</v>
      </c>
      <c r="M1108" t="s">
        <v>1598</v>
      </c>
      <c r="N1108" t="s">
        <v>42</v>
      </c>
      <c r="O1108">
        <v>3.7</v>
      </c>
      <c r="P1108" t="s">
        <v>4658</v>
      </c>
    </row>
    <row r="1109" spans="1:16" x14ac:dyDescent="0.3">
      <c r="A1109" t="s">
        <v>2849</v>
      </c>
      <c r="B1109" s="1">
        <v>2.0406249999999997E-2</v>
      </c>
      <c r="C1109" s="1">
        <v>2.0406249999999997E-2</v>
      </c>
      <c r="D1109" t="s">
        <v>16</v>
      </c>
      <c r="E1109" t="s">
        <v>2850</v>
      </c>
      <c r="F1109" t="s">
        <v>75</v>
      </c>
      <c r="G1109" t="s">
        <v>28</v>
      </c>
      <c r="H1109" t="s">
        <v>67</v>
      </c>
      <c r="I1109" t="s">
        <v>54</v>
      </c>
      <c r="J1109">
        <v>6</v>
      </c>
      <c r="K1109">
        <v>21</v>
      </c>
      <c r="L1109">
        <v>0</v>
      </c>
      <c r="M1109" t="s">
        <v>2851</v>
      </c>
      <c r="N1109" t="s">
        <v>31</v>
      </c>
      <c r="O1109">
        <v>1.2</v>
      </c>
      <c r="P1109" t="s">
        <v>49</v>
      </c>
    </row>
    <row r="1110" spans="1:16" x14ac:dyDescent="0.3">
      <c r="A1110" t="s">
        <v>2852</v>
      </c>
      <c r="B1110" s="1">
        <v>2.0406249999999997E-2</v>
      </c>
      <c r="C1110" s="1">
        <v>2.0406249999999997E-2</v>
      </c>
      <c r="D1110" t="s">
        <v>16</v>
      </c>
      <c r="E1110" t="s">
        <v>2853</v>
      </c>
      <c r="F1110" t="s">
        <v>18</v>
      </c>
      <c r="G1110" t="s">
        <v>19</v>
      </c>
      <c r="H1110" t="s">
        <v>35</v>
      </c>
      <c r="I1110" t="s">
        <v>59</v>
      </c>
      <c r="J1110">
        <v>5</v>
      </c>
      <c r="K1110">
        <v>44</v>
      </c>
      <c r="L1110">
        <v>0</v>
      </c>
      <c r="M1110" t="s">
        <v>850</v>
      </c>
      <c r="N1110" t="s">
        <v>23</v>
      </c>
      <c r="O1110">
        <v>3.5</v>
      </c>
      <c r="P1110" t="s">
        <v>77</v>
      </c>
    </row>
    <row r="1111" spans="1:16" x14ac:dyDescent="0.3">
      <c r="A1111" t="s">
        <v>2854</v>
      </c>
      <c r="B1111" s="1">
        <v>2.0406249999999997E-2</v>
      </c>
      <c r="C1111" s="1">
        <v>2.0406249999999997E-2</v>
      </c>
      <c r="D1111" t="s">
        <v>16</v>
      </c>
      <c r="E1111" t="s">
        <v>2855</v>
      </c>
      <c r="F1111" t="s">
        <v>58</v>
      </c>
      <c r="G1111" t="s">
        <v>31</v>
      </c>
      <c r="H1111" t="s">
        <v>46</v>
      </c>
      <c r="I1111" t="s">
        <v>54</v>
      </c>
      <c r="J1111">
        <v>3</v>
      </c>
      <c r="K1111">
        <v>6</v>
      </c>
      <c r="L1111">
        <v>0</v>
      </c>
      <c r="M1111" t="s">
        <v>1720</v>
      </c>
      <c r="N1111" t="s">
        <v>42</v>
      </c>
      <c r="O1111">
        <v>4.9000000000000004</v>
      </c>
      <c r="P1111" t="s">
        <v>77</v>
      </c>
    </row>
    <row r="1112" spans="1:16" x14ac:dyDescent="0.3">
      <c r="A1112" t="s">
        <v>2856</v>
      </c>
      <c r="B1112" s="1">
        <v>2.0406249999999997E-2</v>
      </c>
      <c r="C1112" s="1">
        <v>2.0406249999999997E-2</v>
      </c>
      <c r="D1112" t="s">
        <v>16</v>
      </c>
      <c r="E1112" t="s">
        <v>2857</v>
      </c>
      <c r="F1112" t="s">
        <v>121</v>
      </c>
      <c r="G1112" t="s">
        <v>53</v>
      </c>
      <c r="H1112" t="s">
        <v>20</v>
      </c>
      <c r="I1112" t="s">
        <v>59</v>
      </c>
      <c r="J1112">
        <v>4</v>
      </c>
      <c r="K1112">
        <v>41</v>
      </c>
      <c r="L1112">
        <v>0</v>
      </c>
      <c r="M1112" t="s">
        <v>1927</v>
      </c>
      <c r="N1112" t="s">
        <v>23</v>
      </c>
      <c r="O1112">
        <v>1.8</v>
      </c>
      <c r="P1112" t="s">
        <v>32</v>
      </c>
    </row>
    <row r="1113" spans="1:16" x14ac:dyDescent="0.3">
      <c r="A1113" t="s">
        <v>2858</v>
      </c>
      <c r="B1113" s="1">
        <v>2.0406249999999997E-2</v>
      </c>
      <c r="C1113" s="1">
        <v>2.0406249999999997E-2</v>
      </c>
      <c r="D1113" t="s">
        <v>16</v>
      </c>
      <c r="E1113" t="s">
        <v>2859</v>
      </c>
      <c r="F1113" t="s">
        <v>83</v>
      </c>
      <c r="G1113" t="s">
        <v>63</v>
      </c>
      <c r="H1113" t="s">
        <v>35</v>
      </c>
      <c r="I1113" t="s">
        <v>40</v>
      </c>
      <c r="J1113">
        <v>4</v>
      </c>
      <c r="K1113">
        <v>26</v>
      </c>
      <c r="L1113">
        <v>0</v>
      </c>
      <c r="M1113" t="s">
        <v>1117</v>
      </c>
      <c r="N1113" t="s">
        <v>31</v>
      </c>
      <c r="O1113">
        <v>3.1</v>
      </c>
      <c r="P1113" t="s">
        <v>77</v>
      </c>
    </row>
    <row r="1114" spans="1:16" x14ac:dyDescent="0.3">
      <c r="A1114" t="s">
        <v>2860</v>
      </c>
      <c r="B1114" s="1">
        <v>2.0406249999999997E-2</v>
      </c>
      <c r="C1114" s="1">
        <v>2.0406249999999997E-2</v>
      </c>
      <c r="D1114" t="s">
        <v>16</v>
      </c>
      <c r="E1114" t="s">
        <v>2861</v>
      </c>
      <c r="F1114" t="s">
        <v>58</v>
      </c>
      <c r="G1114" t="s">
        <v>53</v>
      </c>
      <c r="H1114" t="s">
        <v>67</v>
      </c>
      <c r="I1114" t="s">
        <v>59</v>
      </c>
      <c r="J1114">
        <v>6</v>
      </c>
      <c r="K1114">
        <v>21</v>
      </c>
      <c r="L1114">
        <v>0</v>
      </c>
      <c r="M1114" t="s">
        <v>2862</v>
      </c>
      <c r="N1114" t="s">
        <v>31</v>
      </c>
      <c r="O1114">
        <v>3.5</v>
      </c>
      <c r="P1114" t="s">
        <v>32</v>
      </c>
    </row>
    <row r="1115" spans="1:16" x14ac:dyDescent="0.3">
      <c r="A1115" t="s">
        <v>2863</v>
      </c>
      <c r="B1115" s="1">
        <v>2.0406249999999997E-2</v>
      </c>
      <c r="C1115" s="1">
        <v>2.0406249999999997E-2</v>
      </c>
      <c r="D1115" t="s">
        <v>16</v>
      </c>
      <c r="E1115" t="s">
        <v>2864</v>
      </c>
      <c r="F1115" t="s">
        <v>27</v>
      </c>
      <c r="G1115" t="s">
        <v>53</v>
      </c>
      <c r="H1115" t="s">
        <v>46</v>
      </c>
      <c r="I1115" t="s">
        <v>40</v>
      </c>
      <c r="J1115">
        <v>8</v>
      </c>
      <c r="K1115">
        <v>4</v>
      </c>
      <c r="L1115">
        <v>0</v>
      </c>
      <c r="M1115" t="s">
        <v>641</v>
      </c>
      <c r="N1115" t="s">
        <v>23</v>
      </c>
      <c r="O1115">
        <v>3.6</v>
      </c>
      <c r="P1115" t="s">
        <v>32</v>
      </c>
    </row>
    <row r="1116" spans="1:16" x14ac:dyDescent="0.3">
      <c r="A1116" t="s">
        <v>2865</v>
      </c>
      <c r="B1116" s="1">
        <v>2.0406249999999997E-2</v>
      </c>
      <c r="C1116" s="1">
        <v>2.0406249999999997E-2</v>
      </c>
      <c r="D1116" t="s">
        <v>16</v>
      </c>
      <c r="E1116" t="s">
        <v>2866</v>
      </c>
      <c r="F1116" t="s">
        <v>18</v>
      </c>
      <c r="G1116" t="s">
        <v>45</v>
      </c>
      <c r="H1116" t="s">
        <v>67</v>
      </c>
      <c r="I1116" t="s">
        <v>21</v>
      </c>
      <c r="J1116">
        <v>6</v>
      </c>
      <c r="K1116">
        <v>8</v>
      </c>
      <c r="L1116">
        <v>0</v>
      </c>
      <c r="M1116" t="s">
        <v>594</v>
      </c>
      <c r="N1116" t="s">
        <v>31</v>
      </c>
      <c r="O1116">
        <v>1.6</v>
      </c>
      <c r="P1116" t="s">
        <v>4658</v>
      </c>
    </row>
    <row r="1117" spans="1:16" x14ac:dyDescent="0.3">
      <c r="A1117" t="s">
        <v>2867</v>
      </c>
      <c r="B1117" s="1">
        <v>2.0406249999999997E-2</v>
      </c>
      <c r="C1117" s="1">
        <v>2.0406249999999997E-2</v>
      </c>
      <c r="D1117" t="s">
        <v>16</v>
      </c>
      <c r="E1117" t="s">
        <v>2868</v>
      </c>
      <c r="F1117" t="s">
        <v>121</v>
      </c>
      <c r="G1117" t="s">
        <v>28</v>
      </c>
      <c r="H1117" t="s">
        <v>20</v>
      </c>
      <c r="I1117" t="s">
        <v>54</v>
      </c>
      <c r="J1117">
        <v>8</v>
      </c>
      <c r="K1117">
        <v>36</v>
      </c>
      <c r="L1117">
        <v>0</v>
      </c>
      <c r="M1117" t="s">
        <v>2869</v>
      </c>
      <c r="N1117" t="s">
        <v>48</v>
      </c>
      <c r="O1117">
        <v>1.5</v>
      </c>
      <c r="P1117" t="s">
        <v>49</v>
      </c>
    </row>
    <row r="1118" spans="1:16" x14ac:dyDescent="0.3">
      <c r="A1118" t="s">
        <v>2870</v>
      </c>
      <c r="B1118" s="1">
        <v>2.0406249999999997E-2</v>
      </c>
      <c r="C1118" s="1">
        <v>2.0406249999999997E-2</v>
      </c>
      <c r="D1118" t="s">
        <v>16</v>
      </c>
      <c r="E1118" t="s">
        <v>2871</v>
      </c>
      <c r="F1118" t="s">
        <v>143</v>
      </c>
      <c r="G1118" t="s">
        <v>63</v>
      </c>
      <c r="H1118" t="s">
        <v>67</v>
      </c>
      <c r="I1118" t="s">
        <v>29</v>
      </c>
      <c r="J1118">
        <v>1</v>
      </c>
      <c r="K1118">
        <v>27</v>
      </c>
      <c r="L1118">
        <v>0</v>
      </c>
      <c r="M1118" t="s">
        <v>2872</v>
      </c>
      <c r="N1118" t="s">
        <v>42</v>
      </c>
      <c r="O1118">
        <v>3.8</v>
      </c>
      <c r="P1118" t="s">
        <v>4658</v>
      </c>
    </row>
    <row r="1119" spans="1:16" x14ac:dyDescent="0.3">
      <c r="A1119" t="s">
        <v>2873</v>
      </c>
      <c r="B1119" s="1">
        <v>2.0406249999999997E-2</v>
      </c>
      <c r="C1119" s="1">
        <v>2.0406249999999997E-2</v>
      </c>
      <c r="D1119" t="s">
        <v>16</v>
      </c>
      <c r="E1119" t="s">
        <v>2874</v>
      </c>
      <c r="F1119" t="s">
        <v>52</v>
      </c>
      <c r="G1119" t="s">
        <v>45</v>
      </c>
      <c r="H1119" t="s">
        <v>46</v>
      </c>
      <c r="I1119" t="s">
        <v>54</v>
      </c>
      <c r="J1119">
        <v>9</v>
      </c>
      <c r="K1119">
        <v>10</v>
      </c>
      <c r="L1119">
        <v>0</v>
      </c>
      <c r="M1119" t="s">
        <v>2155</v>
      </c>
      <c r="N1119" t="s">
        <v>31</v>
      </c>
      <c r="O1119">
        <v>2.5</v>
      </c>
      <c r="P1119" t="s">
        <v>77</v>
      </c>
    </row>
    <row r="1120" spans="1:16" x14ac:dyDescent="0.3">
      <c r="A1120" t="s">
        <v>2875</v>
      </c>
      <c r="B1120" s="1">
        <v>2.0406249999999997E-2</v>
      </c>
      <c r="C1120">
        <v>0</v>
      </c>
      <c r="D1120" t="s">
        <v>110</v>
      </c>
      <c r="E1120" t="s">
        <v>2876</v>
      </c>
      <c r="F1120" t="s">
        <v>83</v>
      </c>
      <c r="G1120" t="s">
        <v>31</v>
      </c>
      <c r="H1120" t="s">
        <v>46</v>
      </c>
      <c r="I1120" t="s">
        <v>29</v>
      </c>
      <c r="J1120">
        <v>11</v>
      </c>
      <c r="K1120">
        <v>0</v>
      </c>
      <c r="L1120">
        <v>0</v>
      </c>
      <c r="M1120" t="s">
        <v>2877</v>
      </c>
      <c r="N1120" t="s">
        <v>31</v>
      </c>
      <c r="O1120">
        <v>0</v>
      </c>
      <c r="P1120" t="s">
        <v>4658</v>
      </c>
    </row>
    <row r="1121" spans="1:16" x14ac:dyDescent="0.3">
      <c r="A1121" t="s">
        <v>2878</v>
      </c>
      <c r="B1121" s="1">
        <v>2.0406249999999997E-2</v>
      </c>
      <c r="C1121" s="1">
        <v>2.0406249999999997E-2</v>
      </c>
      <c r="D1121" t="s">
        <v>16</v>
      </c>
      <c r="E1121" t="s">
        <v>2879</v>
      </c>
      <c r="F1121" t="s">
        <v>58</v>
      </c>
      <c r="G1121" t="s">
        <v>19</v>
      </c>
      <c r="H1121" t="s">
        <v>67</v>
      </c>
      <c r="I1121" t="s">
        <v>29</v>
      </c>
      <c r="J1121">
        <v>7</v>
      </c>
      <c r="K1121">
        <v>27</v>
      </c>
      <c r="L1121">
        <v>0</v>
      </c>
      <c r="M1121" t="s">
        <v>875</v>
      </c>
      <c r="N1121" t="s">
        <v>23</v>
      </c>
      <c r="O1121">
        <v>2.2999999999999998</v>
      </c>
      <c r="P1121" t="s">
        <v>77</v>
      </c>
    </row>
    <row r="1122" spans="1:16" x14ac:dyDescent="0.3">
      <c r="A1122" t="s">
        <v>2880</v>
      </c>
      <c r="B1122" s="1">
        <v>2.0406249999999997E-2</v>
      </c>
      <c r="C1122" s="1">
        <v>2.0406249999999997E-2</v>
      </c>
      <c r="D1122" t="s">
        <v>16</v>
      </c>
      <c r="E1122" t="s">
        <v>2881</v>
      </c>
      <c r="F1122" t="s">
        <v>18</v>
      </c>
      <c r="G1122" t="s">
        <v>31</v>
      </c>
      <c r="H1122" t="s">
        <v>20</v>
      </c>
      <c r="I1122" t="s">
        <v>54</v>
      </c>
      <c r="J1122">
        <v>4</v>
      </c>
      <c r="K1122">
        <v>25</v>
      </c>
      <c r="L1122">
        <v>0</v>
      </c>
      <c r="M1122" t="s">
        <v>2136</v>
      </c>
      <c r="N1122" t="s">
        <v>23</v>
      </c>
      <c r="O1122">
        <v>1.7</v>
      </c>
      <c r="P1122" t="s">
        <v>77</v>
      </c>
    </row>
    <row r="1123" spans="1:16" x14ac:dyDescent="0.3">
      <c r="A1123" t="s">
        <v>2882</v>
      </c>
      <c r="B1123" s="1">
        <v>2.0406249999999997E-2</v>
      </c>
      <c r="C1123" s="1">
        <v>2.0406249999999997E-2</v>
      </c>
      <c r="D1123" t="s">
        <v>16</v>
      </c>
      <c r="E1123" t="s">
        <v>2883</v>
      </c>
      <c r="F1123" t="s">
        <v>18</v>
      </c>
      <c r="G1123" t="s">
        <v>63</v>
      </c>
      <c r="H1123" t="s">
        <v>46</v>
      </c>
      <c r="I1123" t="s">
        <v>21</v>
      </c>
      <c r="J1123">
        <v>12</v>
      </c>
      <c r="K1123">
        <v>8</v>
      </c>
      <c r="L1123">
        <v>0</v>
      </c>
      <c r="M1123" t="s">
        <v>435</v>
      </c>
      <c r="N1123" t="s">
        <v>37</v>
      </c>
      <c r="O1123">
        <v>2</v>
      </c>
      <c r="P1123" t="s">
        <v>32</v>
      </c>
    </row>
    <row r="1124" spans="1:16" x14ac:dyDescent="0.3">
      <c r="A1124" t="s">
        <v>2884</v>
      </c>
      <c r="B1124" s="1">
        <v>2.0406249999999997E-2</v>
      </c>
      <c r="C1124">
        <v>0</v>
      </c>
      <c r="D1124" t="s">
        <v>146</v>
      </c>
      <c r="E1124" t="s">
        <v>2885</v>
      </c>
      <c r="F1124" t="s">
        <v>143</v>
      </c>
      <c r="G1124" t="s">
        <v>19</v>
      </c>
      <c r="H1124" t="s">
        <v>20</v>
      </c>
      <c r="I1124" t="s">
        <v>54</v>
      </c>
      <c r="J1124">
        <v>3</v>
      </c>
      <c r="K1124">
        <v>0</v>
      </c>
      <c r="L1124">
        <v>1</v>
      </c>
      <c r="M1124" t="s">
        <v>850</v>
      </c>
      <c r="N1124" t="s">
        <v>37</v>
      </c>
      <c r="O1124">
        <v>0</v>
      </c>
      <c r="P1124" t="s">
        <v>24</v>
      </c>
    </row>
    <row r="1125" spans="1:16" x14ac:dyDescent="0.3">
      <c r="A1125" t="s">
        <v>2886</v>
      </c>
      <c r="B1125" s="1">
        <v>2.0406249999999997E-2</v>
      </c>
      <c r="C1125" s="1">
        <v>2.0406249999999997E-2</v>
      </c>
      <c r="D1125" t="s">
        <v>16</v>
      </c>
      <c r="E1125" t="s">
        <v>2297</v>
      </c>
      <c r="F1125" t="s">
        <v>143</v>
      </c>
      <c r="G1125" t="s">
        <v>31</v>
      </c>
      <c r="H1125" t="s">
        <v>20</v>
      </c>
      <c r="I1125" t="s">
        <v>29</v>
      </c>
      <c r="J1125">
        <v>11</v>
      </c>
      <c r="K1125">
        <v>41</v>
      </c>
      <c r="L1125">
        <v>0</v>
      </c>
      <c r="M1125" t="s">
        <v>71</v>
      </c>
      <c r="N1125" t="s">
        <v>23</v>
      </c>
      <c r="O1125">
        <v>3.9</v>
      </c>
      <c r="P1125" t="s">
        <v>49</v>
      </c>
    </row>
    <row r="1126" spans="1:16" x14ac:dyDescent="0.3">
      <c r="A1126" t="s">
        <v>2887</v>
      </c>
      <c r="B1126" s="1">
        <v>2.0406249999999997E-2</v>
      </c>
      <c r="C1126" s="1">
        <v>2.0406249999999997E-2</v>
      </c>
      <c r="D1126" t="s">
        <v>16</v>
      </c>
      <c r="E1126" t="s">
        <v>2384</v>
      </c>
      <c r="F1126" t="s">
        <v>143</v>
      </c>
      <c r="G1126" t="s">
        <v>63</v>
      </c>
      <c r="H1126" t="s">
        <v>67</v>
      </c>
      <c r="I1126" t="s">
        <v>59</v>
      </c>
      <c r="J1126">
        <v>7</v>
      </c>
      <c r="K1126">
        <v>40</v>
      </c>
      <c r="L1126">
        <v>0</v>
      </c>
      <c r="M1126" t="s">
        <v>2888</v>
      </c>
      <c r="N1126" t="s">
        <v>23</v>
      </c>
      <c r="O1126">
        <v>3</v>
      </c>
      <c r="P1126" t="s">
        <v>24</v>
      </c>
    </row>
    <row r="1127" spans="1:16" x14ac:dyDescent="0.3">
      <c r="A1127" t="s">
        <v>2889</v>
      </c>
      <c r="B1127" s="1">
        <v>2.0406249999999997E-2</v>
      </c>
      <c r="C1127" s="1">
        <v>2.0406249999999997E-2</v>
      </c>
      <c r="D1127" t="s">
        <v>16</v>
      </c>
      <c r="E1127" t="s">
        <v>2890</v>
      </c>
      <c r="F1127" t="s">
        <v>143</v>
      </c>
      <c r="G1127" t="s">
        <v>19</v>
      </c>
      <c r="H1127" t="s">
        <v>67</v>
      </c>
      <c r="I1127" t="s">
        <v>29</v>
      </c>
      <c r="J1127">
        <v>9</v>
      </c>
      <c r="K1127">
        <v>3</v>
      </c>
      <c r="L1127">
        <v>0</v>
      </c>
      <c r="M1127" t="s">
        <v>1692</v>
      </c>
      <c r="N1127" t="s">
        <v>42</v>
      </c>
      <c r="O1127">
        <v>3.9</v>
      </c>
      <c r="P1127" t="s">
        <v>4658</v>
      </c>
    </row>
    <row r="1128" spans="1:16" x14ac:dyDescent="0.3">
      <c r="A1128" t="s">
        <v>2891</v>
      </c>
      <c r="B1128" s="1">
        <v>2.0406249999999997E-2</v>
      </c>
      <c r="C1128">
        <v>0</v>
      </c>
      <c r="D1128" t="s">
        <v>146</v>
      </c>
      <c r="E1128" t="s">
        <v>2892</v>
      </c>
      <c r="F1128" t="s">
        <v>75</v>
      </c>
      <c r="G1128" t="s">
        <v>53</v>
      </c>
      <c r="H1128" t="s">
        <v>35</v>
      </c>
      <c r="I1128" t="s">
        <v>54</v>
      </c>
      <c r="J1128">
        <v>7</v>
      </c>
      <c r="K1128">
        <v>0</v>
      </c>
      <c r="L1128">
        <v>0</v>
      </c>
      <c r="M1128" t="s">
        <v>2893</v>
      </c>
      <c r="N1128" t="s">
        <v>48</v>
      </c>
      <c r="O1128">
        <v>0</v>
      </c>
      <c r="P1128" t="s">
        <v>49</v>
      </c>
    </row>
    <row r="1129" spans="1:16" x14ac:dyDescent="0.3">
      <c r="A1129" t="s">
        <v>2894</v>
      </c>
      <c r="B1129" s="1">
        <v>2.0406249999999997E-2</v>
      </c>
      <c r="C1129" s="1">
        <v>2.0406249999999997E-2</v>
      </c>
      <c r="D1129" t="s">
        <v>16</v>
      </c>
      <c r="E1129" t="s">
        <v>2895</v>
      </c>
      <c r="F1129" t="s">
        <v>121</v>
      </c>
      <c r="G1129" t="s">
        <v>19</v>
      </c>
      <c r="H1129" t="s">
        <v>20</v>
      </c>
      <c r="I1129" t="s">
        <v>54</v>
      </c>
      <c r="J1129">
        <v>4</v>
      </c>
      <c r="K1129">
        <v>44</v>
      </c>
      <c r="L1129">
        <v>0</v>
      </c>
      <c r="M1129" t="s">
        <v>1881</v>
      </c>
      <c r="N1129" t="s">
        <v>37</v>
      </c>
      <c r="O1129">
        <v>2</v>
      </c>
      <c r="P1129" t="s">
        <v>24</v>
      </c>
    </row>
    <row r="1130" spans="1:16" x14ac:dyDescent="0.3">
      <c r="A1130" t="s">
        <v>2896</v>
      </c>
      <c r="B1130" s="1">
        <v>2.0406249999999997E-2</v>
      </c>
      <c r="C1130" s="1">
        <v>2.0406249999999997E-2</v>
      </c>
      <c r="D1130" t="s">
        <v>16</v>
      </c>
      <c r="E1130" t="s">
        <v>2897</v>
      </c>
      <c r="F1130" t="s">
        <v>58</v>
      </c>
      <c r="G1130" t="s">
        <v>45</v>
      </c>
      <c r="H1130" t="s">
        <v>46</v>
      </c>
      <c r="I1130" t="s">
        <v>29</v>
      </c>
      <c r="J1130">
        <v>11</v>
      </c>
      <c r="K1130">
        <v>6</v>
      </c>
      <c r="L1130">
        <v>0</v>
      </c>
      <c r="M1130" t="s">
        <v>646</v>
      </c>
      <c r="N1130" t="s">
        <v>37</v>
      </c>
      <c r="O1130">
        <v>2.2000000000000002</v>
      </c>
      <c r="P1130" t="s">
        <v>77</v>
      </c>
    </row>
    <row r="1131" spans="1:16" x14ac:dyDescent="0.3">
      <c r="A1131" t="s">
        <v>2898</v>
      </c>
      <c r="B1131" s="1">
        <v>2.0406249999999997E-2</v>
      </c>
      <c r="C1131" s="1">
        <v>2.0406249999999997E-2</v>
      </c>
      <c r="D1131" t="s">
        <v>16</v>
      </c>
      <c r="E1131" t="s">
        <v>2899</v>
      </c>
      <c r="F1131" t="s">
        <v>52</v>
      </c>
      <c r="G1131" t="s">
        <v>28</v>
      </c>
      <c r="H1131" t="s">
        <v>67</v>
      </c>
      <c r="I1131" t="s">
        <v>54</v>
      </c>
      <c r="J1131">
        <v>11</v>
      </c>
      <c r="K1131">
        <v>45</v>
      </c>
      <c r="L1131">
        <v>0</v>
      </c>
      <c r="M1131" t="s">
        <v>2900</v>
      </c>
      <c r="N1131" t="s">
        <v>31</v>
      </c>
      <c r="O1131">
        <v>2.7</v>
      </c>
      <c r="P1131" t="s">
        <v>4658</v>
      </c>
    </row>
    <row r="1132" spans="1:16" x14ac:dyDescent="0.3">
      <c r="A1132" t="s">
        <v>2901</v>
      </c>
      <c r="B1132" s="1">
        <v>2.0406249999999997E-2</v>
      </c>
      <c r="C1132" s="1">
        <v>2.0406249999999997E-2</v>
      </c>
      <c r="D1132" t="s">
        <v>16</v>
      </c>
      <c r="E1132" t="s">
        <v>2902</v>
      </c>
      <c r="F1132" t="s">
        <v>52</v>
      </c>
      <c r="G1132" t="s">
        <v>31</v>
      </c>
      <c r="H1132" t="s">
        <v>20</v>
      </c>
      <c r="I1132" t="s">
        <v>40</v>
      </c>
      <c r="J1132">
        <v>5</v>
      </c>
      <c r="K1132">
        <v>12</v>
      </c>
      <c r="L1132">
        <v>0</v>
      </c>
      <c r="M1132" t="s">
        <v>1678</v>
      </c>
      <c r="N1132" t="s">
        <v>42</v>
      </c>
      <c r="O1132">
        <v>3.5</v>
      </c>
      <c r="P1132" t="s">
        <v>77</v>
      </c>
    </row>
    <row r="1133" spans="1:16" x14ac:dyDescent="0.3">
      <c r="A1133" t="s">
        <v>2903</v>
      </c>
      <c r="B1133" s="1">
        <v>2.0406249999999997E-2</v>
      </c>
      <c r="C1133" s="1">
        <v>2.0406249999999997E-2</v>
      </c>
      <c r="D1133" t="s">
        <v>16</v>
      </c>
      <c r="E1133" t="s">
        <v>1591</v>
      </c>
      <c r="F1133" t="s">
        <v>83</v>
      </c>
      <c r="G1133" t="s">
        <v>53</v>
      </c>
      <c r="H1133" t="s">
        <v>35</v>
      </c>
      <c r="I1133" t="s">
        <v>29</v>
      </c>
      <c r="J1133">
        <v>4</v>
      </c>
      <c r="K1133">
        <v>9</v>
      </c>
      <c r="L1133">
        <v>0</v>
      </c>
      <c r="M1133" t="s">
        <v>2904</v>
      </c>
      <c r="N1133" t="s">
        <v>31</v>
      </c>
      <c r="O1133">
        <v>4.2</v>
      </c>
      <c r="P1133" t="s">
        <v>49</v>
      </c>
    </row>
    <row r="1134" spans="1:16" x14ac:dyDescent="0.3">
      <c r="A1134" t="s">
        <v>2905</v>
      </c>
      <c r="B1134" s="1">
        <v>2.0406249999999997E-2</v>
      </c>
      <c r="C1134" s="1">
        <v>2.0406249999999997E-2</v>
      </c>
      <c r="D1134" t="s">
        <v>16</v>
      </c>
      <c r="E1134" t="s">
        <v>2906</v>
      </c>
      <c r="F1134" t="s">
        <v>27</v>
      </c>
      <c r="G1134" t="s">
        <v>31</v>
      </c>
      <c r="H1134" t="s">
        <v>20</v>
      </c>
      <c r="I1134" t="s">
        <v>59</v>
      </c>
      <c r="J1134">
        <v>1</v>
      </c>
      <c r="K1134">
        <v>23</v>
      </c>
      <c r="L1134">
        <v>0</v>
      </c>
      <c r="M1134" t="s">
        <v>1982</v>
      </c>
      <c r="N1134" t="s">
        <v>42</v>
      </c>
      <c r="O1134">
        <v>1.3</v>
      </c>
      <c r="P1134" t="s">
        <v>77</v>
      </c>
    </row>
    <row r="1135" spans="1:16" x14ac:dyDescent="0.3">
      <c r="A1135" t="s">
        <v>2907</v>
      </c>
      <c r="B1135" s="1">
        <v>2.0406249999999997E-2</v>
      </c>
      <c r="C1135" s="1">
        <v>2.0406249999999997E-2</v>
      </c>
      <c r="D1135" t="s">
        <v>16</v>
      </c>
      <c r="E1135" t="s">
        <v>1620</v>
      </c>
      <c r="F1135" t="s">
        <v>143</v>
      </c>
      <c r="G1135" t="s">
        <v>53</v>
      </c>
      <c r="H1135" t="s">
        <v>35</v>
      </c>
      <c r="I1135" t="s">
        <v>54</v>
      </c>
      <c r="J1135">
        <v>6</v>
      </c>
      <c r="K1135">
        <v>1</v>
      </c>
      <c r="L1135">
        <v>0</v>
      </c>
      <c r="M1135" t="s">
        <v>2908</v>
      </c>
      <c r="N1135" t="s">
        <v>23</v>
      </c>
      <c r="O1135">
        <v>1</v>
      </c>
      <c r="P1135" t="s">
        <v>77</v>
      </c>
    </row>
    <row r="1136" spans="1:16" x14ac:dyDescent="0.3">
      <c r="A1136" t="s">
        <v>2909</v>
      </c>
      <c r="B1136" s="1">
        <v>2.0406249999999997E-2</v>
      </c>
      <c r="C1136" s="1">
        <v>2.0406249999999997E-2</v>
      </c>
      <c r="D1136" t="s">
        <v>16</v>
      </c>
      <c r="E1136" t="s">
        <v>2910</v>
      </c>
      <c r="F1136" t="s">
        <v>58</v>
      </c>
      <c r="G1136" t="s">
        <v>45</v>
      </c>
      <c r="H1136" t="s">
        <v>35</v>
      </c>
      <c r="I1136" t="s">
        <v>40</v>
      </c>
      <c r="J1136">
        <v>10</v>
      </c>
      <c r="K1136">
        <v>43</v>
      </c>
      <c r="L1136">
        <v>0</v>
      </c>
      <c r="M1136" t="s">
        <v>2911</v>
      </c>
      <c r="N1136" t="s">
        <v>31</v>
      </c>
      <c r="O1136">
        <v>4.2</v>
      </c>
      <c r="P1136" t="s">
        <v>32</v>
      </c>
    </row>
    <row r="1137" spans="1:16" x14ac:dyDescent="0.3">
      <c r="A1137" t="s">
        <v>2912</v>
      </c>
      <c r="B1137" s="1">
        <v>2.0406249999999997E-2</v>
      </c>
      <c r="C1137" s="1">
        <v>2.0406249999999997E-2</v>
      </c>
      <c r="D1137" t="s">
        <v>16</v>
      </c>
      <c r="E1137" t="s">
        <v>2913</v>
      </c>
      <c r="F1137" t="s">
        <v>58</v>
      </c>
      <c r="G1137" t="s">
        <v>19</v>
      </c>
      <c r="H1137" t="s">
        <v>35</v>
      </c>
      <c r="I1137" t="s">
        <v>59</v>
      </c>
      <c r="J1137">
        <v>11</v>
      </c>
      <c r="K1137">
        <v>20</v>
      </c>
      <c r="L1137">
        <v>0</v>
      </c>
      <c r="M1137" t="s">
        <v>1442</v>
      </c>
      <c r="N1137" t="s">
        <v>31</v>
      </c>
      <c r="O1137">
        <v>2</v>
      </c>
      <c r="P1137" t="s">
        <v>49</v>
      </c>
    </row>
    <row r="1138" spans="1:16" x14ac:dyDescent="0.3">
      <c r="A1138" t="s">
        <v>2914</v>
      </c>
      <c r="B1138" s="1">
        <v>2.0406249999999997E-2</v>
      </c>
      <c r="C1138" s="1">
        <v>2.0406249999999997E-2</v>
      </c>
      <c r="D1138" t="s">
        <v>16</v>
      </c>
      <c r="E1138" t="s">
        <v>2915</v>
      </c>
      <c r="F1138" t="s">
        <v>18</v>
      </c>
      <c r="G1138" t="s">
        <v>19</v>
      </c>
      <c r="H1138" t="s">
        <v>35</v>
      </c>
      <c r="I1138" t="s">
        <v>54</v>
      </c>
      <c r="J1138">
        <v>3</v>
      </c>
      <c r="K1138">
        <v>18</v>
      </c>
      <c r="L1138">
        <v>0</v>
      </c>
      <c r="M1138" t="s">
        <v>435</v>
      </c>
      <c r="N1138" t="s">
        <v>42</v>
      </c>
      <c r="O1138">
        <v>1.3</v>
      </c>
      <c r="P1138" t="s">
        <v>24</v>
      </c>
    </row>
    <row r="1139" spans="1:16" x14ac:dyDescent="0.3">
      <c r="A1139" t="s">
        <v>2916</v>
      </c>
      <c r="B1139" s="1">
        <v>2.0406249999999997E-2</v>
      </c>
      <c r="C1139" s="1">
        <v>2.0406249999999997E-2</v>
      </c>
      <c r="D1139" t="s">
        <v>16</v>
      </c>
      <c r="E1139" t="s">
        <v>2917</v>
      </c>
      <c r="F1139" t="s">
        <v>52</v>
      </c>
      <c r="G1139" t="s">
        <v>19</v>
      </c>
      <c r="H1139" t="s">
        <v>46</v>
      </c>
      <c r="I1139" t="s">
        <v>40</v>
      </c>
      <c r="J1139">
        <v>2</v>
      </c>
      <c r="K1139">
        <v>46</v>
      </c>
      <c r="L1139">
        <v>0</v>
      </c>
      <c r="M1139" t="s">
        <v>800</v>
      </c>
      <c r="N1139" t="s">
        <v>23</v>
      </c>
      <c r="O1139">
        <v>3</v>
      </c>
      <c r="P1139" t="s">
        <v>24</v>
      </c>
    </row>
    <row r="1140" spans="1:16" x14ac:dyDescent="0.3">
      <c r="A1140" t="s">
        <v>2918</v>
      </c>
      <c r="B1140" s="1">
        <v>2.0406249999999997E-2</v>
      </c>
      <c r="C1140" s="1">
        <v>2.0406249999999997E-2</v>
      </c>
      <c r="D1140" t="s">
        <v>16</v>
      </c>
      <c r="E1140" t="s">
        <v>2919</v>
      </c>
      <c r="F1140" t="s">
        <v>121</v>
      </c>
      <c r="G1140" t="s">
        <v>45</v>
      </c>
      <c r="H1140" t="s">
        <v>46</v>
      </c>
      <c r="I1140" t="s">
        <v>21</v>
      </c>
      <c r="J1140">
        <v>9</v>
      </c>
      <c r="K1140">
        <v>6</v>
      </c>
      <c r="L1140">
        <v>0</v>
      </c>
      <c r="M1140" t="s">
        <v>2449</v>
      </c>
      <c r="N1140" t="s">
        <v>31</v>
      </c>
      <c r="O1140">
        <v>3.8</v>
      </c>
      <c r="P1140" t="s">
        <v>49</v>
      </c>
    </row>
    <row r="1141" spans="1:16" x14ac:dyDescent="0.3">
      <c r="A1141" t="s">
        <v>2920</v>
      </c>
      <c r="B1141" s="1">
        <v>2.0406249999999997E-2</v>
      </c>
      <c r="C1141" s="1">
        <v>2.0406249999999997E-2</v>
      </c>
      <c r="D1141" t="s">
        <v>16</v>
      </c>
      <c r="E1141" t="s">
        <v>2921</v>
      </c>
      <c r="F1141" t="s">
        <v>58</v>
      </c>
      <c r="G1141" t="s">
        <v>53</v>
      </c>
      <c r="H1141" t="s">
        <v>35</v>
      </c>
      <c r="I1141" t="s">
        <v>54</v>
      </c>
      <c r="J1141">
        <v>12</v>
      </c>
      <c r="K1141">
        <v>48</v>
      </c>
      <c r="L1141">
        <v>0</v>
      </c>
      <c r="M1141" t="s">
        <v>2922</v>
      </c>
      <c r="N1141" t="s">
        <v>37</v>
      </c>
      <c r="O1141">
        <v>1.9</v>
      </c>
      <c r="P1141" t="s">
        <v>4658</v>
      </c>
    </row>
    <row r="1142" spans="1:16" x14ac:dyDescent="0.3">
      <c r="A1142" t="s">
        <v>2923</v>
      </c>
      <c r="B1142" s="1">
        <v>2.0406249999999997E-2</v>
      </c>
      <c r="C1142" s="1">
        <v>2.0406249999999997E-2</v>
      </c>
      <c r="D1142" t="s">
        <v>16</v>
      </c>
      <c r="E1142" t="s">
        <v>2924</v>
      </c>
      <c r="F1142" t="s">
        <v>58</v>
      </c>
      <c r="G1142" t="s">
        <v>19</v>
      </c>
      <c r="H1142" t="s">
        <v>20</v>
      </c>
      <c r="I1142" t="s">
        <v>54</v>
      </c>
      <c r="J1142">
        <v>7</v>
      </c>
      <c r="K1142">
        <v>15</v>
      </c>
      <c r="L1142">
        <v>0</v>
      </c>
      <c r="M1142" t="s">
        <v>1236</v>
      </c>
      <c r="N1142" t="s">
        <v>23</v>
      </c>
      <c r="O1142">
        <v>2.1</v>
      </c>
      <c r="P1142" t="s">
        <v>24</v>
      </c>
    </row>
    <row r="1143" spans="1:16" x14ac:dyDescent="0.3">
      <c r="A1143" t="s">
        <v>2925</v>
      </c>
      <c r="B1143" s="1">
        <v>2.0406249999999997E-2</v>
      </c>
      <c r="C1143" s="1">
        <v>2.0406249999999997E-2</v>
      </c>
      <c r="D1143" t="s">
        <v>16</v>
      </c>
      <c r="E1143" t="s">
        <v>2926</v>
      </c>
      <c r="F1143" t="s">
        <v>58</v>
      </c>
      <c r="G1143" t="s">
        <v>45</v>
      </c>
      <c r="H1143" t="s">
        <v>46</v>
      </c>
      <c r="I1143" t="s">
        <v>59</v>
      </c>
      <c r="J1143">
        <v>5</v>
      </c>
      <c r="K1143">
        <v>4</v>
      </c>
      <c r="L1143">
        <v>0</v>
      </c>
      <c r="M1143" t="s">
        <v>833</v>
      </c>
      <c r="N1143" t="s">
        <v>31</v>
      </c>
      <c r="O1143">
        <v>2.8</v>
      </c>
      <c r="P1143" t="s">
        <v>24</v>
      </c>
    </row>
    <row r="1144" spans="1:16" x14ac:dyDescent="0.3">
      <c r="A1144" t="s">
        <v>2927</v>
      </c>
      <c r="B1144" s="1">
        <v>2.0406249999999997E-2</v>
      </c>
      <c r="C1144" s="1">
        <v>2.0406249999999997E-2</v>
      </c>
      <c r="D1144" t="s">
        <v>16</v>
      </c>
      <c r="E1144" t="s">
        <v>2928</v>
      </c>
      <c r="F1144" t="s">
        <v>18</v>
      </c>
      <c r="G1144" t="s">
        <v>53</v>
      </c>
      <c r="H1144" t="s">
        <v>35</v>
      </c>
      <c r="I1144" t="s">
        <v>29</v>
      </c>
      <c r="J1144">
        <v>6</v>
      </c>
      <c r="K1144">
        <v>40</v>
      </c>
      <c r="L1144">
        <v>0</v>
      </c>
      <c r="M1144" t="s">
        <v>2929</v>
      </c>
      <c r="N1144" t="s">
        <v>23</v>
      </c>
      <c r="O1144">
        <v>4.7</v>
      </c>
      <c r="P1144" t="s">
        <v>49</v>
      </c>
    </row>
    <row r="1145" spans="1:16" x14ac:dyDescent="0.3">
      <c r="A1145" t="s">
        <v>2930</v>
      </c>
      <c r="B1145" s="1">
        <v>2.0406249999999997E-2</v>
      </c>
      <c r="C1145" s="1">
        <v>2.0406249999999997E-2</v>
      </c>
      <c r="D1145" t="s">
        <v>16</v>
      </c>
      <c r="E1145" t="s">
        <v>2931</v>
      </c>
      <c r="F1145" t="s">
        <v>58</v>
      </c>
      <c r="G1145" t="s">
        <v>28</v>
      </c>
      <c r="H1145" t="s">
        <v>67</v>
      </c>
      <c r="I1145" t="s">
        <v>29</v>
      </c>
      <c r="J1145">
        <v>5</v>
      </c>
      <c r="K1145">
        <v>3</v>
      </c>
      <c r="L1145">
        <v>0</v>
      </c>
      <c r="M1145" t="s">
        <v>2816</v>
      </c>
      <c r="N1145" t="s">
        <v>42</v>
      </c>
      <c r="O1145">
        <v>2.6</v>
      </c>
      <c r="P1145" t="s">
        <v>32</v>
      </c>
    </row>
    <row r="1146" spans="1:16" x14ac:dyDescent="0.3">
      <c r="A1146" t="s">
        <v>2932</v>
      </c>
      <c r="B1146" s="1">
        <v>2.0406249999999997E-2</v>
      </c>
      <c r="C1146" s="1">
        <v>2.0406249999999997E-2</v>
      </c>
      <c r="D1146" t="s">
        <v>16</v>
      </c>
      <c r="E1146" t="s">
        <v>2933</v>
      </c>
      <c r="F1146" t="s">
        <v>83</v>
      </c>
      <c r="G1146" t="s">
        <v>31</v>
      </c>
      <c r="H1146" t="s">
        <v>67</v>
      </c>
      <c r="I1146" t="s">
        <v>29</v>
      </c>
      <c r="J1146">
        <v>11</v>
      </c>
      <c r="K1146">
        <v>7</v>
      </c>
      <c r="L1146">
        <v>0</v>
      </c>
      <c r="M1146" t="s">
        <v>806</v>
      </c>
      <c r="N1146" t="s">
        <v>23</v>
      </c>
      <c r="O1146">
        <v>1.6</v>
      </c>
      <c r="P1146" t="s">
        <v>32</v>
      </c>
    </row>
    <row r="1147" spans="1:16" x14ac:dyDescent="0.3">
      <c r="A1147" t="s">
        <v>2934</v>
      </c>
      <c r="B1147" s="1">
        <v>2.0406249999999997E-2</v>
      </c>
      <c r="C1147" s="1">
        <v>2.0406249999999997E-2</v>
      </c>
      <c r="D1147" t="s">
        <v>16</v>
      </c>
      <c r="E1147" t="s">
        <v>2935</v>
      </c>
      <c r="F1147" t="s">
        <v>83</v>
      </c>
      <c r="G1147" t="s">
        <v>63</v>
      </c>
      <c r="H1147" t="s">
        <v>35</v>
      </c>
      <c r="I1147" t="s">
        <v>59</v>
      </c>
      <c r="J1147">
        <v>12</v>
      </c>
      <c r="K1147">
        <v>22</v>
      </c>
      <c r="L1147">
        <v>0</v>
      </c>
      <c r="M1147" t="s">
        <v>1330</v>
      </c>
      <c r="N1147" t="s">
        <v>23</v>
      </c>
      <c r="O1147">
        <v>1.2</v>
      </c>
      <c r="P1147" t="s">
        <v>77</v>
      </c>
    </row>
    <row r="1148" spans="1:16" x14ac:dyDescent="0.3">
      <c r="A1148" t="s">
        <v>2936</v>
      </c>
      <c r="B1148" s="1">
        <v>2.0406249999999997E-2</v>
      </c>
      <c r="C1148" s="1">
        <v>2.0406249999999997E-2</v>
      </c>
      <c r="D1148" t="s">
        <v>16</v>
      </c>
      <c r="E1148" t="s">
        <v>62</v>
      </c>
      <c r="F1148" t="s">
        <v>75</v>
      </c>
      <c r="G1148" t="s">
        <v>19</v>
      </c>
      <c r="H1148" t="s">
        <v>46</v>
      </c>
      <c r="I1148" t="s">
        <v>29</v>
      </c>
      <c r="J1148">
        <v>6</v>
      </c>
      <c r="K1148">
        <v>24</v>
      </c>
      <c r="L1148">
        <v>0</v>
      </c>
      <c r="M1148" t="s">
        <v>1761</v>
      </c>
      <c r="N1148" t="s">
        <v>37</v>
      </c>
      <c r="O1148">
        <v>2.8</v>
      </c>
      <c r="P1148" t="s">
        <v>77</v>
      </c>
    </row>
    <row r="1149" spans="1:16" x14ac:dyDescent="0.3">
      <c r="A1149" t="s">
        <v>2937</v>
      </c>
      <c r="B1149" s="1">
        <v>2.0406249999999997E-2</v>
      </c>
      <c r="C1149">
        <v>0</v>
      </c>
      <c r="D1149" t="s">
        <v>73</v>
      </c>
      <c r="E1149" t="s">
        <v>2938</v>
      </c>
      <c r="F1149" t="s">
        <v>52</v>
      </c>
      <c r="G1149" t="s">
        <v>53</v>
      </c>
      <c r="H1149" t="s">
        <v>67</v>
      </c>
      <c r="I1149" t="s">
        <v>21</v>
      </c>
      <c r="J1149">
        <v>11</v>
      </c>
      <c r="K1149">
        <v>0</v>
      </c>
      <c r="L1149">
        <v>1</v>
      </c>
      <c r="M1149" t="s">
        <v>2184</v>
      </c>
      <c r="N1149" t="s">
        <v>42</v>
      </c>
      <c r="O1149">
        <v>0</v>
      </c>
      <c r="P1149" t="s">
        <v>4658</v>
      </c>
    </row>
    <row r="1150" spans="1:16" x14ac:dyDescent="0.3">
      <c r="A1150" t="s">
        <v>2939</v>
      </c>
      <c r="B1150" s="1">
        <v>2.0406249999999997E-2</v>
      </c>
      <c r="C1150" s="1">
        <v>2.0406249999999997E-2</v>
      </c>
      <c r="D1150" t="s">
        <v>16</v>
      </c>
      <c r="E1150" t="s">
        <v>2940</v>
      </c>
      <c r="F1150" t="s">
        <v>121</v>
      </c>
      <c r="G1150" t="s">
        <v>45</v>
      </c>
      <c r="H1150" t="s">
        <v>67</v>
      </c>
      <c r="I1150" t="s">
        <v>54</v>
      </c>
      <c r="J1150">
        <v>9</v>
      </c>
      <c r="K1150">
        <v>29</v>
      </c>
      <c r="L1150">
        <v>0</v>
      </c>
      <c r="M1150" t="s">
        <v>812</v>
      </c>
      <c r="N1150" t="s">
        <v>37</v>
      </c>
      <c r="O1150">
        <v>2.5</v>
      </c>
      <c r="P1150" t="s">
        <v>24</v>
      </c>
    </row>
    <row r="1151" spans="1:16" x14ac:dyDescent="0.3">
      <c r="A1151" t="s">
        <v>2941</v>
      </c>
      <c r="B1151" s="1">
        <v>2.0406249999999997E-2</v>
      </c>
      <c r="C1151" s="1">
        <v>2.0406249999999997E-2</v>
      </c>
      <c r="D1151" t="s">
        <v>16</v>
      </c>
      <c r="E1151" t="s">
        <v>2942</v>
      </c>
      <c r="F1151" t="s">
        <v>18</v>
      </c>
      <c r="G1151" t="s">
        <v>19</v>
      </c>
      <c r="H1151" t="s">
        <v>35</v>
      </c>
      <c r="I1151" t="s">
        <v>54</v>
      </c>
      <c r="J1151">
        <v>7</v>
      </c>
      <c r="K1151">
        <v>35</v>
      </c>
      <c r="L1151">
        <v>0</v>
      </c>
      <c r="M1151" t="s">
        <v>2943</v>
      </c>
      <c r="N1151" t="s">
        <v>42</v>
      </c>
      <c r="O1151">
        <v>2.2999999999999998</v>
      </c>
      <c r="P1151" t="s">
        <v>4658</v>
      </c>
    </row>
    <row r="1152" spans="1:16" x14ac:dyDescent="0.3">
      <c r="A1152" t="s">
        <v>2944</v>
      </c>
      <c r="B1152" s="1">
        <v>2.0406249999999997E-2</v>
      </c>
      <c r="C1152" s="1">
        <v>2.0406249999999997E-2</v>
      </c>
      <c r="D1152" t="s">
        <v>16</v>
      </c>
      <c r="E1152" t="s">
        <v>2945</v>
      </c>
      <c r="F1152" t="s">
        <v>75</v>
      </c>
      <c r="G1152" t="s">
        <v>31</v>
      </c>
      <c r="H1152" t="s">
        <v>35</v>
      </c>
      <c r="I1152" t="s">
        <v>54</v>
      </c>
      <c r="J1152">
        <v>10</v>
      </c>
      <c r="K1152">
        <v>43</v>
      </c>
      <c r="L1152">
        <v>0</v>
      </c>
      <c r="M1152" t="s">
        <v>741</v>
      </c>
      <c r="N1152" t="s">
        <v>48</v>
      </c>
      <c r="O1152">
        <v>1.9</v>
      </c>
      <c r="P1152" t="s">
        <v>24</v>
      </c>
    </row>
    <row r="1153" spans="1:16" x14ac:dyDescent="0.3">
      <c r="A1153" t="s">
        <v>2946</v>
      </c>
      <c r="B1153" s="1">
        <v>2.0406249999999997E-2</v>
      </c>
      <c r="C1153" s="1">
        <v>2.0406249999999997E-2</v>
      </c>
      <c r="D1153" t="s">
        <v>16</v>
      </c>
      <c r="E1153" t="s">
        <v>2947</v>
      </c>
      <c r="F1153" t="s">
        <v>58</v>
      </c>
      <c r="G1153" t="s">
        <v>28</v>
      </c>
      <c r="H1153" t="s">
        <v>20</v>
      </c>
      <c r="I1153" t="s">
        <v>29</v>
      </c>
      <c r="J1153">
        <v>5</v>
      </c>
      <c r="K1153">
        <v>28</v>
      </c>
      <c r="L1153">
        <v>0</v>
      </c>
      <c r="M1153" t="s">
        <v>2278</v>
      </c>
      <c r="N1153" t="s">
        <v>23</v>
      </c>
      <c r="O1153">
        <v>5</v>
      </c>
      <c r="P1153" t="s">
        <v>49</v>
      </c>
    </row>
    <row r="1154" spans="1:16" x14ac:dyDescent="0.3">
      <c r="A1154" t="s">
        <v>2948</v>
      </c>
      <c r="B1154" s="1">
        <v>2.0406249999999997E-2</v>
      </c>
      <c r="C1154" s="1">
        <v>2.0406249999999997E-2</v>
      </c>
      <c r="D1154" t="s">
        <v>16</v>
      </c>
      <c r="E1154" t="s">
        <v>2949</v>
      </c>
      <c r="F1154" t="s">
        <v>58</v>
      </c>
      <c r="G1154" t="s">
        <v>45</v>
      </c>
      <c r="H1154" t="s">
        <v>46</v>
      </c>
      <c r="I1154" t="s">
        <v>21</v>
      </c>
      <c r="J1154">
        <v>5</v>
      </c>
      <c r="K1154">
        <v>20</v>
      </c>
      <c r="L1154">
        <v>0</v>
      </c>
      <c r="M1154" t="s">
        <v>347</v>
      </c>
      <c r="N1154" t="s">
        <v>37</v>
      </c>
      <c r="O1154">
        <v>1.2</v>
      </c>
      <c r="P1154" t="s">
        <v>24</v>
      </c>
    </row>
    <row r="1155" spans="1:16" x14ac:dyDescent="0.3">
      <c r="A1155" t="s">
        <v>2950</v>
      </c>
      <c r="B1155" s="1">
        <v>2.0406249999999997E-2</v>
      </c>
      <c r="C1155" s="1">
        <v>2.0406249999999997E-2</v>
      </c>
      <c r="D1155" t="s">
        <v>16</v>
      </c>
      <c r="E1155" t="s">
        <v>2951</v>
      </c>
      <c r="F1155" t="s">
        <v>143</v>
      </c>
      <c r="G1155" t="s">
        <v>19</v>
      </c>
      <c r="H1155" t="s">
        <v>46</v>
      </c>
      <c r="I1155" t="s">
        <v>21</v>
      </c>
      <c r="J1155">
        <v>3</v>
      </c>
      <c r="K1155">
        <v>38</v>
      </c>
      <c r="L1155">
        <v>0</v>
      </c>
      <c r="M1155" t="s">
        <v>930</v>
      </c>
      <c r="N1155" t="s">
        <v>42</v>
      </c>
      <c r="O1155">
        <v>1.7</v>
      </c>
      <c r="P1155" t="s">
        <v>24</v>
      </c>
    </row>
    <row r="1156" spans="1:16" x14ac:dyDescent="0.3">
      <c r="A1156" t="s">
        <v>2952</v>
      </c>
      <c r="B1156" s="1">
        <v>2.0406249999999997E-2</v>
      </c>
      <c r="C1156" s="1">
        <v>2.0406249999999997E-2</v>
      </c>
      <c r="D1156" t="s">
        <v>16</v>
      </c>
      <c r="E1156" t="s">
        <v>2953</v>
      </c>
      <c r="F1156" t="s">
        <v>27</v>
      </c>
      <c r="G1156" t="s">
        <v>31</v>
      </c>
      <c r="H1156" t="s">
        <v>67</v>
      </c>
      <c r="I1156" t="s">
        <v>21</v>
      </c>
      <c r="J1156">
        <v>4</v>
      </c>
      <c r="K1156">
        <v>15</v>
      </c>
      <c r="L1156">
        <v>0</v>
      </c>
      <c r="M1156" t="s">
        <v>1601</v>
      </c>
      <c r="N1156" t="s">
        <v>42</v>
      </c>
      <c r="O1156">
        <v>3.9</v>
      </c>
      <c r="P1156" t="s">
        <v>24</v>
      </c>
    </row>
    <row r="1157" spans="1:16" x14ac:dyDescent="0.3">
      <c r="A1157" t="s">
        <v>2954</v>
      </c>
      <c r="B1157" s="1">
        <v>2.0406249999999997E-2</v>
      </c>
      <c r="C1157" s="1">
        <v>2.0406249999999997E-2</v>
      </c>
      <c r="D1157" t="s">
        <v>16</v>
      </c>
      <c r="E1157" t="s">
        <v>2563</v>
      </c>
      <c r="F1157" t="s">
        <v>121</v>
      </c>
      <c r="G1157" t="s">
        <v>63</v>
      </c>
      <c r="H1157" t="s">
        <v>35</v>
      </c>
      <c r="I1157" t="s">
        <v>59</v>
      </c>
      <c r="J1157">
        <v>10</v>
      </c>
      <c r="K1157">
        <v>5</v>
      </c>
      <c r="L1157">
        <v>0</v>
      </c>
      <c r="M1157" t="s">
        <v>333</v>
      </c>
      <c r="N1157" t="s">
        <v>42</v>
      </c>
      <c r="O1157">
        <v>2.5</v>
      </c>
      <c r="P1157" t="s">
        <v>24</v>
      </c>
    </row>
    <row r="1158" spans="1:16" x14ac:dyDescent="0.3">
      <c r="A1158" t="s">
        <v>2955</v>
      </c>
      <c r="B1158" s="1">
        <v>2.0406249999999997E-2</v>
      </c>
      <c r="C1158" s="1">
        <v>2.0406249999999997E-2</v>
      </c>
      <c r="D1158" t="s">
        <v>16</v>
      </c>
      <c r="E1158" t="s">
        <v>2956</v>
      </c>
      <c r="F1158" t="s">
        <v>58</v>
      </c>
      <c r="G1158" t="s">
        <v>63</v>
      </c>
      <c r="H1158" t="s">
        <v>67</v>
      </c>
      <c r="I1158" t="s">
        <v>59</v>
      </c>
      <c r="J1158">
        <v>3</v>
      </c>
      <c r="K1158">
        <v>25</v>
      </c>
      <c r="L1158">
        <v>0</v>
      </c>
      <c r="M1158" t="s">
        <v>333</v>
      </c>
      <c r="N1158" t="s">
        <v>23</v>
      </c>
      <c r="O1158">
        <v>4.5999999999999996</v>
      </c>
      <c r="P1158" t="s">
        <v>49</v>
      </c>
    </row>
    <row r="1159" spans="1:16" x14ac:dyDescent="0.3">
      <c r="A1159" t="s">
        <v>2957</v>
      </c>
      <c r="B1159" s="1">
        <v>2.0406249999999997E-2</v>
      </c>
      <c r="C1159" s="1">
        <v>2.0406249999999997E-2</v>
      </c>
      <c r="D1159" t="s">
        <v>16</v>
      </c>
      <c r="E1159" t="s">
        <v>2958</v>
      </c>
      <c r="F1159" t="s">
        <v>18</v>
      </c>
      <c r="G1159" t="s">
        <v>31</v>
      </c>
      <c r="H1159" t="s">
        <v>46</v>
      </c>
      <c r="I1159" t="s">
        <v>59</v>
      </c>
      <c r="J1159">
        <v>8</v>
      </c>
      <c r="K1159">
        <v>40</v>
      </c>
      <c r="L1159">
        <v>0</v>
      </c>
      <c r="M1159" t="s">
        <v>80</v>
      </c>
      <c r="N1159" t="s">
        <v>31</v>
      </c>
      <c r="O1159">
        <v>4.5999999999999996</v>
      </c>
      <c r="P1159" t="s">
        <v>77</v>
      </c>
    </row>
    <row r="1160" spans="1:16" x14ac:dyDescent="0.3">
      <c r="A1160" t="s">
        <v>2959</v>
      </c>
      <c r="B1160" s="1">
        <v>2.0406249999999997E-2</v>
      </c>
      <c r="C1160">
        <v>0</v>
      </c>
      <c r="D1160" t="s">
        <v>146</v>
      </c>
      <c r="E1160" t="s">
        <v>1150</v>
      </c>
      <c r="F1160" t="s">
        <v>83</v>
      </c>
      <c r="G1160" t="s">
        <v>28</v>
      </c>
      <c r="H1160" t="s">
        <v>20</v>
      </c>
      <c r="I1160" t="s">
        <v>29</v>
      </c>
      <c r="J1160">
        <v>2</v>
      </c>
      <c r="K1160">
        <v>0</v>
      </c>
      <c r="L1160">
        <v>3</v>
      </c>
      <c r="M1160" t="s">
        <v>2960</v>
      </c>
      <c r="N1160" t="s">
        <v>31</v>
      </c>
      <c r="O1160">
        <v>0</v>
      </c>
      <c r="P1160" t="s">
        <v>24</v>
      </c>
    </row>
    <row r="1161" spans="1:16" x14ac:dyDescent="0.3">
      <c r="A1161" t="s">
        <v>2961</v>
      </c>
      <c r="B1161" s="1">
        <v>2.0406249999999997E-2</v>
      </c>
      <c r="C1161" s="1">
        <v>2.0406249999999997E-2</v>
      </c>
      <c r="D1161" t="s">
        <v>16</v>
      </c>
      <c r="E1161" t="s">
        <v>2962</v>
      </c>
      <c r="F1161" t="s">
        <v>83</v>
      </c>
      <c r="G1161" t="s">
        <v>19</v>
      </c>
      <c r="H1161" t="s">
        <v>67</v>
      </c>
      <c r="I1161" t="s">
        <v>59</v>
      </c>
      <c r="J1161">
        <v>7</v>
      </c>
      <c r="K1161">
        <v>23</v>
      </c>
      <c r="L1161">
        <v>0</v>
      </c>
      <c r="M1161" t="s">
        <v>131</v>
      </c>
      <c r="N1161" t="s">
        <v>31</v>
      </c>
      <c r="O1161">
        <v>4.9000000000000004</v>
      </c>
      <c r="P1161" t="s">
        <v>77</v>
      </c>
    </row>
    <row r="1162" spans="1:16" x14ac:dyDescent="0.3">
      <c r="A1162" t="s">
        <v>2963</v>
      </c>
      <c r="B1162" s="1">
        <v>2.0406249999999997E-2</v>
      </c>
      <c r="C1162" s="1">
        <v>2.0406249999999997E-2</v>
      </c>
      <c r="D1162" t="s">
        <v>16</v>
      </c>
      <c r="E1162" t="s">
        <v>2964</v>
      </c>
      <c r="F1162" t="s">
        <v>27</v>
      </c>
      <c r="G1162" t="s">
        <v>53</v>
      </c>
      <c r="H1162" t="s">
        <v>46</v>
      </c>
      <c r="I1162" t="s">
        <v>21</v>
      </c>
      <c r="J1162">
        <v>7</v>
      </c>
      <c r="K1162">
        <v>17</v>
      </c>
      <c r="L1162">
        <v>0</v>
      </c>
      <c r="M1162" t="s">
        <v>2965</v>
      </c>
      <c r="N1162" t="s">
        <v>31</v>
      </c>
      <c r="O1162">
        <v>2.1</v>
      </c>
      <c r="P1162" t="s">
        <v>4658</v>
      </c>
    </row>
    <row r="1163" spans="1:16" x14ac:dyDescent="0.3">
      <c r="A1163" t="s">
        <v>2966</v>
      </c>
      <c r="B1163" s="1">
        <v>2.0406249999999997E-2</v>
      </c>
      <c r="C1163" s="1">
        <v>2.0406249999999997E-2</v>
      </c>
      <c r="D1163" t="s">
        <v>16</v>
      </c>
      <c r="E1163" t="s">
        <v>2318</v>
      </c>
      <c r="F1163" t="s">
        <v>52</v>
      </c>
      <c r="G1163" t="s">
        <v>28</v>
      </c>
      <c r="H1163" t="s">
        <v>67</v>
      </c>
      <c r="I1163" t="s">
        <v>21</v>
      </c>
      <c r="J1163">
        <v>1</v>
      </c>
      <c r="K1163">
        <v>37</v>
      </c>
      <c r="L1163">
        <v>0</v>
      </c>
      <c r="M1163" t="s">
        <v>1657</v>
      </c>
      <c r="N1163" t="s">
        <v>23</v>
      </c>
      <c r="O1163">
        <v>3.4</v>
      </c>
      <c r="P1163" t="s">
        <v>4658</v>
      </c>
    </row>
    <row r="1164" spans="1:16" x14ac:dyDescent="0.3">
      <c r="A1164" t="s">
        <v>2967</v>
      </c>
      <c r="B1164" s="1">
        <v>2.0406249999999997E-2</v>
      </c>
      <c r="C1164" s="1">
        <v>2.0406249999999997E-2</v>
      </c>
      <c r="D1164" t="s">
        <v>16</v>
      </c>
      <c r="E1164" t="s">
        <v>2968</v>
      </c>
      <c r="F1164" t="s">
        <v>18</v>
      </c>
      <c r="G1164" t="s">
        <v>53</v>
      </c>
      <c r="H1164" t="s">
        <v>20</v>
      </c>
      <c r="I1164" t="s">
        <v>29</v>
      </c>
      <c r="J1164">
        <v>10</v>
      </c>
      <c r="K1164">
        <v>44</v>
      </c>
      <c r="L1164">
        <v>0</v>
      </c>
      <c r="M1164" t="s">
        <v>2640</v>
      </c>
      <c r="N1164" t="s">
        <v>31</v>
      </c>
      <c r="O1164">
        <v>2.2999999999999998</v>
      </c>
      <c r="P1164" t="s">
        <v>77</v>
      </c>
    </row>
    <row r="1165" spans="1:16" x14ac:dyDescent="0.3">
      <c r="A1165" t="s">
        <v>2969</v>
      </c>
      <c r="B1165" s="1">
        <v>2.0406249999999997E-2</v>
      </c>
      <c r="C1165" s="1">
        <v>2.0406249999999997E-2</v>
      </c>
      <c r="D1165" t="s">
        <v>16</v>
      </c>
      <c r="E1165" t="s">
        <v>2970</v>
      </c>
      <c r="F1165" t="s">
        <v>75</v>
      </c>
      <c r="G1165" t="s">
        <v>45</v>
      </c>
      <c r="H1165" t="s">
        <v>20</v>
      </c>
      <c r="I1165" t="s">
        <v>21</v>
      </c>
      <c r="J1165">
        <v>7</v>
      </c>
      <c r="K1165">
        <v>2</v>
      </c>
      <c r="L1165">
        <v>0</v>
      </c>
      <c r="M1165" t="s">
        <v>2971</v>
      </c>
      <c r="N1165" t="s">
        <v>37</v>
      </c>
      <c r="O1165">
        <v>3</v>
      </c>
      <c r="P1165" t="s">
        <v>32</v>
      </c>
    </row>
    <row r="1166" spans="1:16" x14ac:dyDescent="0.3">
      <c r="A1166" t="s">
        <v>2972</v>
      </c>
      <c r="B1166" s="1">
        <v>2.0406249999999997E-2</v>
      </c>
      <c r="C1166" s="1">
        <v>2.0406249999999997E-2</v>
      </c>
      <c r="D1166" t="s">
        <v>16</v>
      </c>
      <c r="E1166" t="s">
        <v>2973</v>
      </c>
      <c r="F1166" t="s">
        <v>52</v>
      </c>
      <c r="G1166" t="s">
        <v>63</v>
      </c>
      <c r="H1166" t="s">
        <v>46</v>
      </c>
      <c r="I1166" t="s">
        <v>29</v>
      </c>
      <c r="J1166">
        <v>12</v>
      </c>
      <c r="K1166">
        <v>4</v>
      </c>
      <c r="L1166">
        <v>0</v>
      </c>
      <c r="M1166" t="s">
        <v>2974</v>
      </c>
      <c r="N1166" t="s">
        <v>42</v>
      </c>
      <c r="O1166">
        <v>1.7</v>
      </c>
      <c r="P1166" t="s">
        <v>24</v>
      </c>
    </row>
    <row r="1167" spans="1:16" x14ac:dyDescent="0.3">
      <c r="A1167" t="s">
        <v>2975</v>
      </c>
      <c r="B1167" s="1">
        <v>2.0406249999999997E-2</v>
      </c>
      <c r="C1167" s="1">
        <v>2.0406249999999997E-2</v>
      </c>
      <c r="D1167" t="s">
        <v>16</v>
      </c>
      <c r="E1167" t="s">
        <v>2976</v>
      </c>
      <c r="F1167" t="s">
        <v>121</v>
      </c>
      <c r="G1167" t="s">
        <v>63</v>
      </c>
      <c r="H1167" t="s">
        <v>35</v>
      </c>
      <c r="I1167" t="s">
        <v>40</v>
      </c>
      <c r="J1167">
        <v>2</v>
      </c>
      <c r="K1167">
        <v>48</v>
      </c>
      <c r="L1167">
        <v>0</v>
      </c>
      <c r="M1167" t="s">
        <v>1092</v>
      </c>
      <c r="N1167" t="s">
        <v>37</v>
      </c>
      <c r="O1167">
        <v>2.2999999999999998</v>
      </c>
      <c r="P1167" t="s">
        <v>32</v>
      </c>
    </row>
    <row r="1168" spans="1:16" x14ac:dyDescent="0.3">
      <c r="A1168" t="s">
        <v>2977</v>
      </c>
      <c r="B1168" s="1">
        <v>2.0406249999999997E-2</v>
      </c>
      <c r="C1168" s="1">
        <v>2.0406249999999997E-2</v>
      </c>
      <c r="D1168" t="s">
        <v>16</v>
      </c>
      <c r="E1168" t="s">
        <v>2978</v>
      </c>
      <c r="F1168" t="s">
        <v>27</v>
      </c>
      <c r="G1168" t="s">
        <v>63</v>
      </c>
      <c r="H1168" t="s">
        <v>46</v>
      </c>
      <c r="I1168" t="s">
        <v>29</v>
      </c>
      <c r="J1168">
        <v>2</v>
      </c>
      <c r="K1168">
        <v>15</v>
      </c>
      <c r="L1168">
        <v>0</v>
      </c>
      <c r="M1168" t="s">
        <v>60</v>
      </c>
      <c r="N1168" t="s">
        <v>48</v>
      </c>
      <c r="O1168">
        <v>2.4</v>
      </c>
      <c r="P1168" t="s">
        <v>49</v>
      </c>
    </row>
    <row r="1169" spans="1:16" x14ac:dyDescent="0.3">
      <c r="A1169" t="s">
        <v>2979</v>
      </c>
      <c r="B1169" s="1">
        <v>2.0406249999999997E-2</v>
      </c>
      <c r="C1169" s="1">
        <v>2.0406249999999997E-2</v>
      </c>
      <c r="D1169" t="s">
        <v>16</v>
      </c>
      <c r="E1169" t="s">
        <v>2980</v>
      </c>
      <c r="F1169" t="s">
        <v>27</v>
      </c>
      <c r="G1169" t="s">
        <v>28</v>
      </c>
      <c r="H1169" t="s">
        <v>67</v>
      </c>
      <c r="I1169" t="s">
        <v>21</v>
      </c>
      <c r="J1169">
        <v>8</v>
      </c>
      <c r="K1169">
        <v>44</v>
      </c>
      <c r="L1169">
        <v>0</v>
      </c>
      <c r="M1169" t="s">
        <v>2981</v>
      </c>
      <c r="N1169" t="s">
        <v>23</v>
      </c>
      <c r="O1169">
        <v>4.3</v>
      </c>
      <c r="P1169" t="s">
        <v>32</v>
      </c>
    </row>
    <row r="1170" spans="1:16" x14ac:dyDescent="0.3">
      <c r="A1170" t="s">
        <v>2982</v>
      </c>
      <c r="B1170" s="1">
        <v>2.0406249999999997E-2</v>
      </c>
      <c r="C1170" s="1">
        <v>2.0406249999999997E-2</v>
      </c>
      <c r="D1170" t="s">
        <v>16</v>
      </c>
      <c r="E1170" t="s">
        <v>2338</v>
      </c>
      <c r="F1170" t="s">
        <v>52</v>
      </c>
      <c r="G1170" t="s">
        <v>31</v>
      </c>
      <c r="H1170" t="s">
        <v>20</v>
      </c>
      <c r="I1170" t="s">
        <v>59</v>
      </c>
      <c r="J1170">
        <v>12</v>
      </c>
      <c r="K1170">
        <v>1</v>
      </c>
      <c r="L1170">
        <v>0</v>
      </c>
      <c r="M1170" t="s">
        <v>1878</v>
      </c>
      <c r="N1170" t="s">
        <v>37</v>
      </c>
      <c r="O1170">
        <v>1.3</v>
      </c>
      <c r="P1170" t="s">
        <v>4658</v>
      </c>
    </row>
    <row r="1171" spans="1:16" x14ac:dyDescent="0.3">
      <c r="A1171" t="s">
        <v>2983</v>
      </c>
      <c r="B1171" s="1">
        <v>2.0406249999999997E-2</v>
      </c>
      <c r="C1171" s="1">
        <v>2.0406249999999997E-2</v>
      </c>
      <c r="D1171" t="s">
        <v>16</v>
      </c>
      <c r="E1171" t="s">
        <v>2984</v>
      </c>
      <c r="F1171" t="s">
        <v>18</v>
      </c>
      <c r="G1171" t="s">
        <v>63</v>
      </c>
      <c r="H1171" t="s">
        <v>46</v>
      </c>
      <c r="I1171" t="s">
        <v>21</v>
      </c>
      <c r="J1171">
        <v>10</v>
      </c>
      <c r="K1171">
        <v>16</v>
      </c>
      <c r="L1171">
        <v>0</v>
      </c>
      <c r="M1171" t="s">
        <v>1223</v>
      </c>
      <c r="N1171" t="s">
        <v>23</v>
      </c>
      <c r="O1171">
        <v>1.5</v>
      </c>
      <c r="P1171" t="s">
        <v>32</v>
      </c>
    </row>
    <row r="1172" spans="1:16" x14ac:dyDescent="0.3">
      <c r="A1172" t="s">
        <v>2985</v>
      </c>
      <c r="B1172" s="1">
        <v>2.0406249999999997E-2</v>
      </c>
      <c r="C1172" s="1">
        <v>2.0406249999999997E-2</v>
      </c>
      <c r="D1172" t="s">
        <v>16</v>
      </c>
      <c r="E1172" t="s">
        <v>2986</v>
      </c>
      <c r="F1172" t="s">
        <v>75</v>
      </c>
      <c r="G1172" t="s">
        <v>63</v>
      </c>
      <c r="H1172" t="s">
        <v>46</v>
      </c>
      <c r="I1172" t="s">
        <v>54</v>
      </c>
      <c r="J1172">
        <v>2</v>
      </c>
      <c r="K1172">
        <v>43</v>
      </c>
      <c r="L1172">
        <v>0</v>
      </c>
      <c r="M1172" t="s">
        <v>2987</v>
      </c>
      <c r="N1172" t="s">
        <v>48</v>
      </c>
      <c r="O1172">
        <v>4.0999999999999996</v>
      </c>
      <c r="P1172" t="s">
        <v>24</v>
      </c>
    </row>
    <row r="1173" spans="1:16" x14ac:dyDescent="0.3">
      <c r="A1173" t="s">
        <v>2988</v>
      </c>
      <c r="B1173" s="1">
        <v>2.0406249999999997E-2</v>
      </c>
      <c r="C1173" s="1">
        <v>2.0406249999999997E-2</v>
      </c>
      <c r="D1173" t="s">
        <v>16</v>
      </c>
      <c r="E1173" t="s">
        <v>2989</v>
      </c>
      <c r="F1173" t="s">
        <v>27</v>
      </c>
      <c r="G1173" t="s">
        <v>31</v>
      </c>
      <c r="H1173" t="s">
        <v>67</v>
      </c>
      <c r="I1173" t="s">
        <v>40</v>
      </c>
      <c r="J1173">
        <v>1</v>
      </c>
      <c r="K1173">
        <v>2</v>
      </c>
      <c r="L1173">
        <v>0</v>
      </c>
      <c r="M1173" t="s">
        <v>1621</v>
      </c>
      <c r="N1173" t="s">
        <v>42</v>
      </c>
      <c r="O1173">
        <v>2.1</v>
      </c>
      <c r="P1173" t="s">
        <v>4658</v>
      </c>
    </row>
    <row r="1174" spans="1:16" x14ac:dyDescent="0.3">
      <c r="A1174" t="s">
        <v>2990</v>
      </c>
      <c r="B1174" s="1">
        <v>2.0406249999999997E-2</v>
      </c>
      <c r="C1174" s="1">
        <v>2.0406249999999997E-2</v>
      </c>
      <c r="D1174" t="s">
        <v>16</v>
      </c>
      <c r="E1174" t="s">
        <v>2991</v>
      </c>
      <c r="F1174" t="s">
        <v>121</v>
      </c>
      <c r="G1174" t="s">
        <v>45</v>
      </c>
      <c r="H1174" t="s">
        <v>46</v>
      </c>
      <c r="I1174" t="s">
        <v>21</v>
      </c>
      <c r="J1174">
        <v>11</v>
      </c>
      <c r="K1174">
        <v>33</v>
      </c>
      <c r="L1174">
        <v>0</v>
      </c>
      <c r="M1174" t="s">
        <v>1268</v>
      </c>
      <c r="N1174" t="s">
        <v>42</v>
      </c>
      <c r="O1174">
        <v>1.7</v>
      </c>
      <c r="P1174" t="s">
        <v>77</v>
      </c>
    </row>
    <row r="1175" spans="1:16" x14ac:dyDescent="0.3">
      <c r="A1175" t="s">
        <v>2992</v>
      </c>
      <c r="B1175" s="1">
        <v>2.0406249999999997E-2</v>
      </c>
      <c r="C1175" s="1">
        <v>2.0406249999999997E-2</v>
      </c>
      <c r="D1175" t="s">
        <v>16</v>
      </c>
      <c r="E1175" t="s">
        <v>2993</v>
      </c>
      <c r="F1175" t="s">
        <v>143</v>
      </c>
      <c r="G1175" t="s">
        <v>28</v>
      </c>
      <c r="H1175" t="s">
        <v>20</v>
      </c>
      <c r="I1175" t="s">
        <v>59</v>
      </c>
      <c r="J1175">
        <v>12</v>
      </c>
      <c r="K1175">
        <v>36</v>
      </c>
      <c r="L1175">
        <v>0</v>
      </c>
      <c r="M1175" t="s">
        <v>2446</v>
      </c>
      <c r="N1175" t="s">
        <v>48</v>
      </c>
      <c r="O1175">
        <v>1.8</v>
      </c>
      <c r="P1175" t="s">
        <v>49</v>
      </c>
    </row>
    <row r="1176" spans="1:16" x14ac:dyDescent="0.3">
      <c r="A1176" t="s">
        <v>2994</v>
      </c>
      <c r="B1176" s="1">
        <v>2.0406249999999997E-2</v>
      </c>
      <c r="C1176" s="1">
        <v>2.0406249999999997E-2</v>
      </c>
      <c r="D1176" t="s">
        <v>16</v>
      </c>
      <c r="E1176" t="s">
        <v>2995</v>
      </c>
      <c r="F1176" t="s">
        <v>121</v>
      </c>
      <c r="G1176" t="s">
        <v>19</v>
      </c>
      <c r="H1176" t="s">
        <v>46</v>
      </c>
      <c r="I1176" t="s">
        <v>40</v>
      </c>
      <c r="J1176">
        <v>11</v>
      </c>
      <c r="K1176">
        <v>3</v>
      </c>
      <c r="L1176">
        <v>0</v>
      </c>
      <c r="M1176" t="s">
        <v>2331</v>
      </c>
      <c r="N1176" t="s">
        <v>37</v>
      </c>
      <c r="O1176">
        <v>4.2</v>
      </c>
      <c r="P1176" t="s">
        <v>32</v>
      </c>
    </row>
    <row r="1177" spans="1:16" x14ac:dyDescent="0.3">
      <c r="A1177" t="s">
        <v>2996</v>
      </c>
      <c r="B1177" s="1">
        <v>2.0406249999999997E-2</v>
      </c>
      <c r="C1177" s="1">
        <v>2.0406249999999997E-2</v>
      </c>
      <c r="D1177" t="s">
        <v>16</v>
      </c>
      <c r="E1177" t="s">
        <v>2997</v>
      </c>
      <c r="F1177" t="s">
        <v>143</v>
      </c>
      <c r="G1177" t="s">
        <v>63</v>
      </c>
      <c r="H1177" t="s">
        <v>35</v>
      </c>
      <c r="I1177" t="s">
        <v>59</v>
      </c>
      <c r="J1177">
        <v>1</v>
      </c>
      <c r="K1177">
        <v>22</v>
      </c>
      <c r="L1177">
        <v>0</v>
      </c>
      <c r="M1177" t="s">
        <v>2998</v>
      </c>
      <c r="N1177" t="s">
        <v>42</v>
      </c>
      <c r="O1177">
        <v>4.5</v>
      </c>
      <c r="P1177" t="s">
        <v>24</v>
      </c>
    </row>
    <row r="1178" spans="1:16" x14ac:dyDescent="0.3">
      <c r="A1178" t="s">
        <v>2999</v>
      </c>
      <c r="B1178" s="1">
        <v>2.0406249999999997E-2</v>
      </c>
      <c r="C1178" s="1">
        <v>2.0406249999999997E-2</v>
      </c>
      <c r="D1178" t="s">
        <v>16</v>
      </c>
      <c r="E1178" t="s">
        <v>3000</v>
      </c>
      <c r="F1178" t="s">
        <v>83</v>
      </c>
      <c r="G1178" t="s">
        <v>53</v>
      </c>
      <c r="H1178" t="s">
        <v>46</v>
      </c>
      <c r="I1178" t="s">
        <v>54</v>
      </c>
      <c r="J1178">
        <v>1</v>
      </c>
      <c r="K1178">
        <v>15</v>
      </c>
      <c r="L1178">
        <v>0</v>
      </c>
      <c r="M1178" t="s">
        <v>888</v>
      </c>
      <c r="N1178" t="s">
        <v>37</v>
      </c>
      <c r="O1178">
        <v>1.4</v>
      </c>
      <c r="P1178" t="s">
        <v>4658</v>
      </c>
    </row>
    <row r="1179" spans="1:16" x14ac:dyDescent="0.3">
      <c r="A1179" t="s">
        <v>3001</v>
      </c>
      <c r="B1179" s="1">
        <v>2.0406249999999997E-2</v>
      </c>
      <c r="C1179" s="1">
        <v>2.0406249999999997E-2</v>
      </c>
      <c r="D1179" t="s">
        <v>16</v>
      </c>
      <c r="E1179" t="s">
        <v>3002</v>
      </c>
      <c r="F1179" t="s">
        <v>121</v>
      </c>
      <c r="G1179" t="s">
        <v>63</v>
      </c>
      <c r="H1179" t="s">
        <v>46</v>
      </c>
      <c r="I1179" t="s">
        <v>21</v>
      </c>
      <c r="J1179">
        <v>5</v>
      </c>
      <c r="K1179">
        <v>42</v>
      </c>
      <c r="L1179">
        <v>0</v>
      </c>
      <c r="M1179" t="s">
        <v>3003</v>
      </c>
      <c r="N1179" t="s">
        <v>23</v>
      </c>
      <c r="O1179">
        <v>4.2</v>
      </c>
      <c r="P1179" t="s">
        <v>49</v>
      </c>
    </row>
    <row r="1180" spans="1:16" x14ac:dyDescent="0.3">
      <c r="A1180" t="s">
        <v>3004</v>
      </c>
      <c r="B1180" s="1">
        <v>2.0406249999999997E-2</v>
      </c>
      <c r="C1180" s="1">
        <v>2.0406249999999997E-2</v>
      </c>
      <c r="D1180" t="s">
        <v>16</v>
      </c>
      <c r="E1180" t="s">
        <v>3005</v>
      </c>
      <c r="F1180" t="s">
        <v>83</v>
      </c>
      <c r="G1180" t="s">
        <v>19</v>
      </c>
      <c r="H1180" t="s">
        <v>35</v>
      </c>
      <c r="I1180" t="s">
        <v>54</v>
      </c>
      <c r="J1180">
        <v>3</v>
      </c>
      <c r="K1180">
        <v>16</v>
      </c>
      <c r="L1180">
        <v>0</v>
      </c>
      <c r="M1180" t="s">
        <v>3006</v>
      </c>
      <c r="N1180" t="s">
        <v>42</v>
      </c>
      <c r="O1180">
        <v>1.8</v>
      </c>
      <c r="P1180" t="s">
        <v>24</v>
      </c>
    </row>
    <row r="1181" spans="1:16" x14ac:dyDescent="0.3">
      <c r="A1181" t="s">
        <v>3007</v>
      </c>
      <c r="B1181" s="1">
        <v>2.0406249999999997E-2</v>
      </c>
      <c r="C1181" s="1">
        <v>2.0406249999999997E-2</v>
      </c>
      <c r="D1181" t="s">
        <v>16</v>
      </c>
      <c r="E1181" t="s">
        <v>3008</v>
      </c>
      <c r="F1181" t="s">
        <v>121</v>
      </c>
      <c r="G1181" t="s">
        <v>53</v>
      </c>
      <c r="H1181" t="s">
        <v>67</v>
      </c>
      <c r="I1181" t="s">
        <v>29</v>
      </c>
      <c r="J1181">
        <v>9</v>
      </c>
      <c r="K1181">
        <v>42</v>
      </c>
      <c r="L1181">
        <v>0</v>
      </c>
      <c r="M1181" t="s">
        <v>3009</v>
      </c>
      <c r="N1181" t="s">
        <v>42</v>
      </c>
      <c r="O1181">
        <v>4.9000000000000004</v>
      </c>
      <c r="P1181" t="s">
        <v>4658</v>
      </c>
    </row>
    <row r="1182" spans="1:16" x14ac:dyDescent="0.3">
      <c r="A1182" t="s">
        <v>3010</v>
      </c>
      <c r="B1182" s="1">
        <v>2.0406249999999997E-2</v>
      </c>
      <c r="C1182" s="1">
        <v>2.0406249999999997E-2</v>
      </c>
      <c r="D1182" t="s">
        <v>16</v>
      </c>
      <c r="E1182" t="s">
        <v>3011</v>
      </c>
      <c r="F1182" t="s">
        <v>58</v>
      </c>
      <c r="G1182" t="s">
        <v>63</v>
      </c>
      <c r="H1182" t="s">
        <v>35</v>
      </c>
      <c r="I1182" t="s">
        <v>54</v>
      </c>
      <c r="J1182">
        <v>7</v>
      </c>
      <c r="K1182">
        <v>39</v>
      </c>
      <c r="L1182">
        <v>0</v>
      </c>
      <c r="M1182" t="s">
        <v>2712</v>
      </c>
      <c r="N1182" t="s">
        <v>48</v>
      </c>
      <c r="O1182">
        <v>4.5</v>
      </c>
      <c r="P1182" t="s">
        <v>24</v>
      </c>
    </row>
    <row r="1183" spans="1:16" x14ac:dyDescent="0.3">
      <c r="A1183" t="s">
        <v>3012</v>
      </c>
      <c r="B1183" s="1">
        <v>2.0406249999999997E-2</v>
      </c>
      <c r="C1183" s="1">
        <v>2.0406249999999997E-2</v>
      </c>
      <c r="D1183" t="s">
        <v>16</v>
      </c>
      <c r="E1183" t="s">
        <v>3013</v>
      </c>
      <c r="F1183" t="s">
        <v>18</v>
      </c>
      <c r="G1183" t="s">
        <v>31</v>
      </c>
      <c r="H1183" t="s">
        <v>35</v>
      </c>
      <c r="I1183" t="s">
        <v>54</v>
      </c>
      <c r="J1183">
        <v>1</v>
      </c>
      <c r="K1183">
        <v>29</v>
      </c>
      <c r="L1183">
        <v>0</v>
      </c>
      <c r="M1183" t="s">
        <v>669</v>
      </c>
      <c r="N1183" t="s">
        <v>48</v>
      </c>
      <c r="O1183">
        <v>2.6</v>
      </c>
      <c r="P1183" t="s">
        <v>4658</v>
      </c>
    </row>
    <row r="1184" spans="1:16" x14ac:dyDescent="0.3">
      <c r="A1184" t="s">
        <v>3014</v>
      </c>
      <c r="B1184" s="1">
        <v>2.0406249999999997E-2</v>
      </c>
      <c r="C1184" s="1">
        <v>2.0406249999999997E-2</v>
      </c>
      <c r="D1184" t="s">
        <v>16</v>
      </c>
      <c r="E1184" t="s">
        <v>3015</v>
      </c>
      <c r="F1184" t="s">
        <v>83</v>
      </c>
      <c r="G1184" t="s">
        <v>31</v>
      </c>
      <c r="H1184" t="s">
        <v>35</v>
      </c>
      <c r="I1184" t="s">
        <v>40</v>
      </c>
      <c r="J1184">
        <v>10</v>
      </c>
      <c r="K1184">
        <v>26</v>
      </c>
      <c r="L1184">
        <v>0</v>
      </c>
      <c r="M1184" t="s">
        <v>1236</v>
      </c>
      <c r="N1184" t="s">
        <v>42</v>
      </c>
      <c r="O1184">
        <v>4.5999999999999996</v>
      </c>
      <c r="P1184" t="s">
        <v>77</v>
      </c>
    </row>
    <row r="1185" spans="1:16" x14ac:dyDescent="0.3">
      <c r="A1185" t="s">
        <v>3016</v>
      </c>
      <c r="B1185" s="1">
        <v>2.0406249999999997E-2</v>
      </c>
      <c r="C1185" s="1">
        <v>2.0406249999999997E-2</v>
      </c>
      <c r="D1185" t="s">
        <v>16</v>
      </c>
      <c r="E1185" t="s">
        <v>3017</v>
      </c>
      <c r="F1185" t="s">
        <v>143</v>
      </c>
      <c r="G1185" t="s">
        <v>19</v>
      </c>
      <c r="H1185" t="s">
        <v>20</v>
      </c>
      <c r="I1185" t="s">
        <v>59</v>
      </c>
      <c r="J1185">
        <v>12</v>
      </c>
      <c r="K1185">
        <v>5</v>
      </c>
      <c r="L1185">
        <v>0</v>
      </c>
      <c r="M1185" t="s">
        <v>1753</v>
      </c>
      <c r="N1185" t="s">
        <v>48</v>
      </c>
      <c r="O1185">
        <v>2.2000000000000002</v>
      </c>
      <c r="P1185" t="s">
        <v>24</v>
      </c>
    </row>
    <row r="1186" spans="1:16" x14ac:dyDescent="0.3">
      <c r="A1186" t="s">
        <v>3018</v>
      </c>
      <c r="B1186" s="1">
        <v>2.0406249999999997E-2</v>
      </c>
      <c r="C1186" s="1">
        <v>2.0406249999999997E-2</v>
      </c>
      <c r="D1186" t="s">
        <v>16</v>
      </c>
      <c r="E1186" t="s">
        <v>3019</v>
      </c>
      <c r="F1186" t="s">
        <v>52</v>
      </c>
      <c r="G1186" t="s">
        <v>28</v>
      </c>
      <c r="H1186" t="s">
        <v>67</v>
      </c>
      <c r="I1186" t="s">
        <v>54</v>
      </c>
      <c r="J1186">
        <v>11</v>
      </c>
      <c r="K1186">
        <v>38</v>
      </c>
      <c r="L1186">
        <v>0</v>
      </c>
      <c r="M1186" t="s">
        <v>1875</v>
      </c>
      <c r="N1186" t="s">
        <v>23</v>
      </c>
      <c r="O1186">
        <v>1.5</v>
      </c>
      <c r="P1186" t="s">
        <v>49</v>
      </c>
    </row>
    <row r="1187" spans="1:16" x14ac:dyDescent="0.3">
      <c r="A1187" t="s">
        <v>3020</v>
      </c>
      <c r="B1187" s="1">
        <v>2.0406249999999997E-2</v>
      </c>
      <c r="C1187" s="1">
        <v>2.0406249999999997E-2</v>
      </c>
      <c r="D1187" t="s">
        <v>16</v>
      </c>
      <c r="E1187" t="s">
        <v>3021</v>
      </c>
      <c r="F1187" t="s">
        <v>58</v>
      </c>
      <c r="G1187" t="s">
        <v>63</v>
      </c>
      <c r="H1187" t="s">
        <v>35</v>
      </c>
      <c r="I1187" t="s">
        <v>29</v>
      </c>
      <c r="J1187">
        <v>1</v>
      </c>
      <c r="K1187">
        <v>32</v>
      </c>
      <c r="L1187">
        <v>0</v>
      </c>
      <c r="M1187" t="s">
        <v>392</v>
      </c>
      <c r="N1187" t="s">
        <v>42</v>
      </c>
      <c r="O1187">
        <v>2.6</v>
      </c>
      <c r="P1187" t="s">
        <v>32</v>
      </c>
    </row>
    <row r="1188" spans="1:16" x14ac:dyDescent="0.3">
      <c r="A1188" t="s">
        <v>3022</v>
      </c>
      <c r="B1188" s="1">
        <v>2.0406249999999997E-2</v>
      </c>
      <c r="C1188" s="1">
        <v>2.0406249999999997E-2</v>
      </c>
      <c r="D1188" t="s">
        <v>16</v>
      </c>
      <c r="E1188" t="s">
        <v>3023</v>
      </c>
      <c r="F1188" t="s">
        <v>18</v>
      </c>
      <c r="G1188" t="s">
        <v>31</v>
      </c>
      <c r="H1188" t="s">
        <v>20</v>
      </c>
      <c r="I1188" t="s">
        <v>59</v>
      </c>
      <c r="J1188">
        <v>3</v>
      </c>
      <c r="K1188">
        <v>40</v>
      </c>
      <c r="L1188">
        <v>0</v>
      </c>
      <c r="M1188" t="s">
        <v>3024</v>
      </c>
      <c r="N1188" t="s">
        <v>37</v>
      </c>
      <c r="O1188">
        <v>1.2</v>
      </c>
      <c r="P1188" t="s">
        <v>77</v>
      </c>
    </row>
    <row r="1189" spans="1:16" x14ac:dyDescent="0.3">
      <c r="A1189" t="s">
        <v>3025</v>
      </c>
      <c r="B1189" s="1">
        <v>2.0406249999999997E-2</v>
      </c>
      <c r="C1189" s="1">
        <v>2.0406249999999997E-2</v>
      </c>
      <c r="D1189" t="s">
        <v>16</v>
      </c>
      <c r="E1189" t="s">
        <v>3026</v>
      </c>
      <c r="F1189" t="s">
        <v>52</v>
      </c>
      <c r="G1189" t="s">
        <v>28</v>
      </c>
      <c r="H1189" t="s">
        <v>67</v>
      </c>
      <c r="I1189" t="s">
        <v>29</v>
      </c>
      <c r="J1189">
        <v>7</v>
      </c>
      <c r="K1189">
        <v>44</v>
      </c>
      <c r="L1189">
        <v>0</v>
      </c>
      <c r="M1189" t="s">
        <v>2006</v>
      </c>
      <c r="N1189" t="s">
        <v>37</v>
      </c>
      <c r="O1189">
        <v>2.2000000000000002</v>
      </c>
      <c r="P1189" t="s">
        <v>49</v>
      </c>
    </row>
    <row r="1190" spans="1:16" x14ac:dyDescent="0.3">
      <c r="A1190" t="s">
        <v>3027</v>
      </c>
      <c r="B1190" s="1">
        <v>2.0406249999999997E-2</v>
      </c>
      <c r="C1190" s="1">
        <v>2.0406249999999997E-2</v>
      </c>
      <c r="D1190" t="s">
        <v>16</v>
      </c>
      <c r="E1190" t="s">
        <v>3028</v>
      </c>
      <c r="F1190" t="s">
        <v>27</v>
      </c>
      <c r="G1190" t="s">
        <v>53</v>
      </c>
      <c r="H1190" t="s">
        <v>35</v>
      </c>
      <c r="I1190" t="s">
        <v>54</v>
      </c>
      <c r="J1190">
        <v>7</v>
      </c>
      <c r="K1190">
        <v>17</v>
      </c>
      <c r="L1190">
        <v>0</v>
      </c>
      <c r="M1190" t="s">
        <v>672</v>
      </c>
      <c r="N1190" t="s">
        <v>23</v>
      </c>
      <c r="O1190">
        <v>1.7</v>
      </c>
      <c r="P1190" t="s">
        <v>4658</v>
      </c>
    </row>
    <row r="1191" spans="1:16" x14ac:dyDescent="0.3">
      <c r="A1191" t="s">
        <v>3029</v>
      </c>
      <c r="B1191" s="1">
        <v>2.0406249999999997E-2</v>
      </c>
      <c r="C1191" s="1">
        <v>2.0406249999999997E-2</v>
      </c>
      <c r="D1191" t="s">
        <v>16</v>
      </c>
      <c r="E1191" t="s">
        <v>3030</v>
      </c>
      <c r="F1191" t="s">
        <v>27</v>
      </c>
      <c r="G1191" t="s">
        <v>19</v>
      </c>
      <c r="H1191" t="s">
        <v>67</v>
      </c>
      <c r="I1191" t="s">
        <v>59</v>
      </c>
      <c r="J1191">
        <v>12</v>
      </c>
      <c r="K1191">
        <v>20</v>
      </c>
      <c r="L1191">
        <v>0</v>
      </c>
      <c r="M1191" t="s">
        <v>3031</v>
      </c>
      <c r="N1191" t="s">
        <v>23</v>
      </c>
      <c r="O1191">
        <v>3.1</v>
      </c>
      <c r="P1191" t="s">
        <v>32</v>
      </c>
    </row>
    <row r="1192" spans="1:16" x14ac:dyDescent="0.3">
      <c r="A1192" t="s">
        <v>3032</v>
      </c>
      <c r="B1192" s="1">
        <v>2.0406249999999997E-2</v>
      </c>
      <c r="C1192" s="1">
        <v>2.0406249999999997E-2</v>
      </c>
      <c r="D1192" t="s">
        <v>16</v>
      </c>
      <c r="E1192" t="s">
        <v>3033</v>
      </c>
      <c r="F1192" t="s">
        <v>121</v>
      </c>
      <c r="G1192" t="s">
        <v>31</v>
      </c>
      <c r="H1192" t="s">
        <v>35</v>
      </c>
      <c r="I1192" t="s">
        <v>54</v>
      </c>
      <c r="J1192">
        <v>3</v>
      </c>
      <c r="K1192">
        <v>5</v>
      </c>
      <c r="L1192">
        <v>0</v>
      </c>
      <c r="M1192" t="s">
        <v>1681</v>
      </c>
      <c r="N1192" t="s">
        <v>37</v>
      </c>
      <c r="O1192">
        <v>1.3</v>
      </c>
      <c r="P1192" t="s">
        <v>32</v>
      </c>
    </row>
    <row r="1193" spans="1:16" x14ac:dyDescent="0.3">
      <c r="A1193" t="s">
        <v>3034</v>
      </c>
      <c r="B1193" s="1">
        <v>2.0406249999999997E-2</v>
      </c>
      <c r="C1193" s="1">
        <v>2.0406249999999997E-2</v>
      </c>
      <c r="D1193" t="s">
        <v>16</v>
      </c>
      <c r="E1193" t="s">
        <v>3035</v>
      </c>
      <c r="F1193" t="s">
        <v>121</v>
      </c>
      <c r="G1193" t="s">
        <v>45</v>
      </c>
      <c r="H1193" t="s">
        <v>20</v>
      </c>
      <c r="I1193" t="s">
        <v>54</v>
      </c>
      <c r="J1193">
        <v>7</v>
      </c>
      <c r="K1193">
        <v>43</v>
      </c>
      <c r="L1193">
        <v>0</v>
      </c>
      <c r="M1193" t="s">
        <v>3036</v>
      </c>
      <c r="N1193" t="s">
        <v>31</v>
      </c>
      <c r="O1193">
        <v>3.5</v>
      </c>
      <c r="P1193" t="s">
        <v>32</v>
      </c>
    </row>
    <row r="1194" spans="1:16" x14ac:dyDescent="0.3">
      <c r="A1194" t="s">
        <v>3037</v>
      </c>
      <c r="B1194" s="1">
        <v>2.0406249999999997E-2</v>
      </c>
      <c r="C1194" s="1">
        <v>2.0406249999999997E-2</v>
      </c>
      <c r="D1194" t="s">
        <v>16</v>
      </c>
      <c r="E1194" t="s">
        <v>3038</v>
      </c>
      <c r="F1194" t="s">
        <v>75</v>
      </c>
      <c r="G1194" t="s">
        <v>45</v>
      </c>
      <c r="H1194" t="s">
        <v>35</v>
      </c>
      <c r="I1194" t="s">
        <v>59</v>
      </c>
      <c r="J1194">
        <v>12</v>
      </c>
      <c r="K1194">
        <v>27</v>
      </c>
      <c r="L1194">
        <v>0</v>
      </c>
      <c r="M1194" t="s">
        <v>2548</v>
      </c>
      <c r="N1194" t="s">
        <v>23</v>
      </c>
      <c r="O1194">
        <v>5</v>
      </c>
      <c r="P1194" t="s">
        <v>49</v>
      </c>
    </row>
    <row r="1195" spans="1:16" x14ac:dyDescent="0.3">
      <c r="A1195" t="s">
        <v>3039</v>
      </c>
      <c r="B1195" s="1">
        <v>2.0406249999999997E-2</v>
      </c>
      <c r="C1195" s="1">
        <v>2.0406249999999997E-2</v>
      </c>
      <c r="D1195" t="s">
        <v>16</v>
      </c>
      <c r="E1195" t="s">
        <v>3040</v>
      </c>
      <c r="F1195" t="s">
        <v>52</v>
      </c>
      <c r="G1195" t="s">
        <v>63</v>
      </c>
      <c r="H1195" t="s">
        <v>20</v>
      </c>
      <c r="I1195" t="s">
        <v>21</v>
      </c>
      <c r="J1195">
        <v>1</v>
      </c>
      <c r="K1195">
        <v>45</v>
      </c>
      <c r="L1195">
        <v>0</v>
      </c>
      <c r="M1195" t="s">
        <v>3041</v>
      </c>
      <c r="N1195" t="s">
        <v>31</v>
      </c>
      <c r="O1195">
        <v>5</v>
      </c>
      <c r="P1195" t="s">
        <v>4658</v>
      </c>
    </row>
    <row r="1196" spans="1:16" x14ac:dyDescent="0.3">
      <c r="A1196" t="s">
        <v>3042</v>
      </c>
      <c r="B1196" s="1">
        <v>2.0406249999999997E-2</v>
      </c>
      <c r="C1196" s="1">
        <v>2.0406249999999997E-2</v>
      </c>
      <c r="D1196" t="s">
        <v>16</v>
      </c>
      <c r="E1196" t="s">
        <v>3043</v>
      </c>
      <c r="F1196" t="s">
        <v>58</v>
      </c>
      <c r="G1196" t="s">
        <v>31</v>
      </c>
      <c r="H1196" t="s">
        <v>67</v>
      </c>
      <c r="I1196" t="s">
        <v>54</v>
      </c>
      <c r="J1196">
        <v>2</v>
      </c>
      <c r="K1196">
        <v>21</v>
      </c>
      <c r="L1196">
        <v>0</v>
      </c>
      <c r="M1196" t="s">
        <v>2632</v>
      </c>
      <c r="N1196" t="s">
        <v>23</v>
      </c>
      <c r="O1196">
        <v>3.9</v>
      </c>
      <c r="P1196" t="s">
        <v>4658</v>
      </c>
    </row>
    <row r="1197" spans="1:16" x14ac:dyDescent="0.3">
      <c r="A1197" t="s">
        <v>3044</v>
      </c>
      <c r="B1197" s="1">
        <v>2.0406249999999997E-2</v>
      </c>
      <c r="C1197" s="1">
        <v>2.0406249999999997E-2</v>
      </c>
      <c r="D1197" t="s">
        <v>16</v>
      </c>
      <c r="E1197" t="s">
        <v>3045</v>
      </c>
      <c r="F1197" t="s">
        <v>121</v>
      </c>
      <c r="G1197" t="s">
        <v>45</v>
      </c>
      <c r="H1197" t="s">
        <v>67</v>
      </c>
      <c r="I1197" t="s">
        <v>21</v>
      </c>
      <c r="J1197">
        <v>12</v>
      </c>
      <c r="K1197">
        <v>12</v>
      </c>
      <c r="L1197">
        <v>0</v>
      </c>
      <c r="M1197" t="s">
        <v>927</v>
      </c>
      <c r="N1197" t="s">
        <v>48</v>
      </c>
      <c r="O1197">
        <v>4</v>
      </c>
      <c r="P1197" t="s">
        <v>49</v>
      </c>
    </row>
    <row r="1198" spans="1:16" x14ac:dyDescent="0.3">
      <c r="A1198" t="s">
        <v>3046</v>
      </c>
      <c r="B1198" s="1">
        <v>2.0406249999999997E-2</v>
      </c>
      <c r="C1198" s="1">
        <v>2.0406249999999997E-2</v>
      </c>
      <c r="D1198" t="s">
        <v>16</v>
      </c>
      <c r="E1198" t="s">
        <v>3047</v>
      </c>
      <c r="F1198" t="s">
        <v>27</v>
      </c>
      <c r="G1198" t="s">
        <v>45</v>
      </c>
      <c r="H1198" t="s">
        <v>46</v>
      </c>
      <c r="I1198" t="s">
        <v>21</v>
      </c>
      <c r="J1198">
        <v>12</v>
      </c>
      <c r="K1198">
        <v>20</v>
      </c>
      <c r="L1198">
        <v>0</v>
      </c>
      <c r="M1198" t="s">
        <v>866</v>
      </c>
      <c r="N1198" t="s">
        <v>37</v>
      </c>
      <c r="O1198">
        <v>2</v>
      </c>
      <c r="P1198" t="s">
        <v>77</v>
      </c>
    </row>
    <row r="1199" spans="1:16" x14ac:dyDescent="0.3">
      <c r="A1199" t="s">
        <v>3048</v>
      </c>
      <c r="B1199" s="1">
        <v>2.0406249999999997E-2</v>
      </c>
      <c r="C1199" s="1">
        <v>2.0406249999999997E-2</v>
      </c>
      <c r="D1199" t="s">
        <v>16</v>
      </c>
      <c r="E1199" t="s">
        <v>3049</v>
      </c>
      <c r="F1199" t="s">
        <v>121</v>
      </c>
      <c r="G1199" t="s">
        <v>53</v>
      </c>
      <c r="H1199" t="s">
        <v>20</v>
      </c>
      <c r="I1199" t="s">
        <v>21</v>
      </c>
      <c r="J1199">
        <v>5</v>
      </c>
      <c r="K1199">
        <v>39</v>
      </c>
      <c r="L1199">
        <v>0</v>
      </c>
      <c r="M1199" t="s">
        <v>3050</v>
      </c>
      <c r="N1199" t="s">
        <v>23</v>
      </c>
      <c r="O1199">
        <v>4.8</v>
      </c>
      <c r="P1199" t="s">
        <v>77</v>
      </c>
    </row>
    <row r="1200" spans="1:16" x14ac:dyDescent="0.3">
      <c r="A1200" t="s">
        <v>3051</v>
      </c>
      <c r="B1200" s="1">
        <v>2.0406249999999997E-2</v>
      </c>
      <c r="C1200" s="1">
        <v>2.0406249999999997E-2</v>
      </c>
      <c r="D1200" t="s">
        <v>16</v>
      </c>
      <c r="E1200" t="s">
        <v>3052</v>
      </c>
      <c r="F1200" t="s">
        <v>143</v>
      </c>
      <c r="G1200" t="s">
        <v>53</v>
      </c>
      <c r="H1200" t="s">
        <v>46</v>
      </c>
      <c r="I1200" t="s">
        <v>40</v>
      </c>
      <c r="J1200">
        <v>8</v>
      </c>
      <c r="K1200">
        <v>3</v>
      </c>
      <c r="L1200">
        <v>0</v>
      </c>
      <c r="M1200" t="s">
        <v>3036</v>
      </c>
      <c r="N1200" t="s">
        <v>23</v>
      </c>
      <c r="O1200">
        <v>2.2000000000000002</v>
      </c>
      <c r="P1200" t="s">
        <v>49</v>
      </c>
    </row>
    <row r="1201" spans="1:16" x14ac:dyDescent="0.3">
      <c r="A1201" t="s">
        <v>3053</v>
      </c>
      <c r="B1201" s="1">
        <v>2.0406249999999997E-2</v>
      </c>
      <c r="C1201" s="1">
        <v>2.0406249999999997E-2</v>
      </c>
      <c r="D1201" t="s">
        <v>16</v>
      </c>
      <c r="E1201" t="s">
        <v>3054</v>
      </c>
      <c r="F1201" t="s">
        <v>27</v>
      </c>
      <c r="G1201" t="s">
        <v>53</v>
      </c>
      <c r="H1201" t="s">
        <v>46</v>
      </c>
      <c r="I1201" t="s">
        <v>21</v>
      </c>
      <c r="J1201">
        <v>11</v>
      </c>
      <c r="K1201">
        <v>8</v>
      </c>
      <c r="L1201">
        <v>0</v>
      </c>
      <c r="M1201" t="s">
        <v>1257</v>
      </c>
      <c r="N1201" t="s">
        <v>37</v>
      </c>
      <c r="O1201">
        <v>3.6</v>
      </c>
      <c r="P1201" t="s">
        <v>32</v>
      </c>
    </row>
    <row r="1202" spans="1:16" x14ac:dyDescent="0.3">
      <c r="A1202" t="s">
        <v>3055</v>
      </c>
      <c r="B1202" s="1">
        <v>2.0406249999999997E-2</v>
      </c>
      <c r="C1202" s="1">
        <v>2.0406249999999997E-2</v>
      </c>
      <c r="D1202" t="s">
        <v>16</v>
      </c>
      <c r="E1202" t="s">
        <v>3056</v>
      </c>
      <c r="F1202" t="s">
        <v>58</v>
      </c>
      <c r="G1202" t="s">
        <v>53</v>
      </c>
      <c r="H1202" t="s">
        <v>20</v>
      </c>
      <c r="I1202" t="s">
        <v>54</v>
      </c>
      <c r="J1202">
        <v>7</v>
      </c>
      <c r="K1202">
        <v>46</v>
      </c>
      <c r="L1202">
        <v>0</v>
      </c>
      <c r="M1202" t="s">
        <v>809</v>
      </c>
      <c r="N1202" t="s">
        <v>42</v>
      </c>
      <c r="O1202">
        <v>2.2000000000000002</v>
      </c>
      <c r="P1202" t="s">
        <v>32</v>
      </c>
    </row>
    <row r="1203" spans="1:16" x14ac:dyDescent="0.3">
      <c r="A1203" t="s">
        <v>3057</v>
      </c>
      <c r="B1203" s="1">
        <v>2.0406249999999997E-2</v>
      </c>
      <c r="C1203" s="1">
        <v>2.0406249999999997E-2</v>
      </c>
      <c r="D1203" t="s">
        <v>16</v>
      </c>
      <c r="E1203" t="s">
        <v>3058</v>
      </c>
      <c r="F1203" t="s">
        <v>18</v>
      </c>
      <c r="G1203" t="s">
        <v>19</v>
      </c>
      <c r="H1203" t="s">
        <v>35</v>
      </c>
      <c r="I1203" t="s">
        <v>54</v>
      </c>
      <c r="J1203">
        <v>7</v>
      </c>
      <c r="K1203">
        <v>25</v>
      </c>
      <c r="L1203">
        <v>0</v>
      </c>
      <c r="M1203" t="s">
        <v>1927</v>
      </c>
      <c r="N1203" t="s">
        <v>48</v>
      </c>
      <c r="O1203">
        <v>1.6</v>
      </c>
      <c r="P1203" t="s">
        <v>49</v>
      </c>
    </row>
    <row r="1204" spans="1:16" x14ac:dyDescent="0.3">
      <c r="A1204" t="s">
        <v>3059</v>
      </c>
      <c r="B1204" s="1">
        <v>2.0406249999999997E-2</v>
      </c>
      <c r="C1204" s="1">
        <v>2.0406249999999997E-2</v>
      </c>
      <c r="D1204" t="s">
        <v>16</v>
      </c>
      <c r="E1204" t="s">
        <v>3060</v>
      </c>
      <c r="F1204" t="s">
        <v>121</v>
      </c>
      <c r="G1204" t="s">
        <v>63</v>
      </c>
      <c r="H1204" t="s">
        <v>35</v>
      </c>
      <c r="I1204" t="s">
        <v>54</v>
      </c>
      <c r="J1204">
        <v>12</v>
      </c>
      <c r="K1204">
        <v>31</v>
      </c>
      <c r="L1204">
        <v>0</v>
      </c>
      <c r="M1204" t="s">
        <v>309</v>
      </c>
      <c r="N1204" t="s">
        <v>48</v>
      </c>
      <c r="O1204">
        <v>1.5</v>
      </c>
      <c r="P1204" t="s">
        <v>49</v>
      </c>
    </row>
    <row r="1205" spans="1:16" x14ac:dyDescent="0.3">
      <c r="A1205" t="s">
        <v>3061</v>
      </c>
      <c r="B1205" s="1">
        <v>2.0406249999999997E-2</v>
      </c>
      <c r="C1205" s="1">
        <v>2.0406249999999997E-2</v>
      </c>
      <c r="D1205" t="s">
        <v>16</v>
      </c>
      <c r="E1205" t="s">
        <v>3062</v>
      </c>
      <c r="F1205" t="s">
        <v>143</v>
      </c>
      <c r="G1205" t="s">
        <v>28</v>
      </c>
      <c r="H1205" t="s">
        <v>35</v>
      </c>
      <c r="I1205" t="s">
        <v>59</v>
      </c>
      <c r="J1205">
        <v>3</v>
      </c>
      <c r="K1205">
        <v>27</v>
      </c>
      <c r="L1205">
        <v>0</v>
      </c>
      <c r="M1205" t="s">
        <v>1717</v>
      </c>
      <c r="N1205" t="s">
        <v>37</v>
      </c>
      <c r="O1205">
        <v>1.9</v>
      </c>
      <c r="P1205" t="s">
        <v>49</v>
      </c>
    </row>
    <row r="1206" spans="1:16" x14ac:dyDescent="0.3">
      <c r="A1206" t="s">
        <v>3063</v>
      </c>
      <c r="B1206" s="1">
        <v>2.0406249999999997E-2</v>
      </c>
      <c r="C1206" s="1">
        <v>2.0406249999999997E-2</v>
      </c>
      <c r="D1206" t="s">
        <v>16</v>
      </c>
      <c r="E1206" t="s">
        <v>3064</v>
      </c>
      <c r="F1206" t="s">
        <v>75</v>
      </c>
      <c r="G1206" t="s">
        <v>45</v>
      </c>
      <c r="H1206" t="s">
        <v>67</v>
      </c>
      <c r="I1206" t="s">
        <v>40</v>
      </c>
      <c r="J1206">
        <v>7</v>
      </c>
      <c r="K1206">
        <v>18</v>
      </c>
      <c r="L1206">
        <v>0</v>
      </c>
      <c r="M1206" t="s">
        <v>3065</v>
      </c>
      <c r="N1206" t="s">
        <v>23</v>
      </c>
      <c r="O1206">
        <v>2.2999999999999998</v>
      </c>
      <c r="P1206" t="s">
        <v>4658</v>
      </c>
    </row>
    <row r="1207" spans="1:16" x14ac:dyDescent="0.3">
      <c r="A1207" t="s">
        <v>3066</v>
      </c>
      <c r="B1207" s="1">
        <v>2.0406249999999997E-2</v>
      </c>
      <c r="C1207" s="1">
        <v>2.0406249999999997E-2</v>
      </c>
      <c r="D1207" t="s">
        <v>16</v>
      </c>
      <c r="E1207" t="s">
        <v>3067</v>
      </c>
      <c r="F1207" t="s">
        <v>121</v>
      </c>
      <c r="G1207" t="s">
        <v>63</v>
      </c>
      <c r="H1207" t="s">
        <v>67</v>
      </c>
      <c r="I1207" t="s">
        <v>29</v>
      </c>
      <c r="J1207">
        <v>9</v>
      </c>
      <c r="K1207">
        <v>43</v>
      </c>
      <c r="L1207">
        <v>0</v>
      </c>
      <c r="M1207" t="s">
        <v>3068</v>
      </c>
      <c r="N1207" t="s">
        <v>48</v>
      </c>
      <c r="O1207">
        <v>4.3</v>
      </c>
      <c r="P1207" t="s">
        <v>4658</v>
      </c>
    </row>
    <row r="1208" spans="1:16" x14ac:dyDescent="0.3">
      <c r="A1208" t="s">
        <v>3069</v>
      </c>
      <c r="B1208" s="1">
        <v>2.0406249999999997E-2</v>
      </c>
      <c r="C1208" s="1">
        <v>2.0406249999999997E-2</v>
      </c>
      <c r="D1208" t="s">
        <v>16</v>
      </c>
      <c r="E1208" t="s">
        <v>3070</v>
      </c>
      <c r="F1208" t="s">
        <v>27</v>
      </c>
      <c r="G1208" t="s">
        <v>45</v>
      </c>
      <c r="H1208" t="s">
        <v>46</v>
      </c>
      <c r="I1208" t="s">
        <v>29</v>
      </c>
      <c r="J1208">
        <v>1</v>
      </c>
      <c r="K1208">
        <v>18</v>
      </c>
      <c r="L1208">
        <v>0</v>
      </c>
      <c r="M1208" t="s">
        <v>681</v>
      </c>
      <c r="N1208" t="s">
        <v>48</v>
      </c>
      <c r="O1208">
        <v>2.9</v>
      </c>
      <c r="P1208" t="s">
        <v>32</v>
      </c>
    </row>
    <row r="1209" spans="1:16" x14ac:dyDescent="0.3">
      <c r="A1209" t="s">
        <v>3071</v>
      </c>
      <c r="B1209" s="1">
        <v>2.0406249999999997E-2</v>
      </c>
      <c r="C1209" s="1">
        <v>2.0406249999999997E-2</v>
      </c>
      <c r="D1209" t="s">
        <v>16</v>
      </c>
      <c r="E1209" t="s">
        <v>3072</v>
      </c>
      <c r="F1209" t="s">
        <v>58</v>
      </c>
      <c r="G1209" t="s">
        <v>31</v>
      </c>
      <c r="H1209" t="s">
        <v>20</v>
      </c>
      <c r="I1209" t="s">
        <v>59</v>
      </c>
      <c r="J1209">
        <v>2</v>
      </c>
      <c r="K1209">
        <v>19</v>
      </c>
      <c r="L1209">
        <v>0</v>
      </c>
      <c r="M1209" t="s">
        <v>3073</v>
      </c>
      <c r="N1209" t="s">
        <v>48</v>
      </c>
      <c r="O1209">
        <v>1.1000000000000001</v>
      </c>
      <c r="P1209" t="s">
        <v>77</v>
      </c>
    </row>
    <row r="1210" spans="1:16" x14ac:dyDescent="0.3">
      <c r="A1210" t="s">
        <v>3074</v>
      </c>
      <c r="B1210" s="1">
        <v>2.0406249999999997E-2</v>
      </c>
      <c r="C1210" s="1">
        <v>2.0406249999999997E-2</v>
      </c>
      <c r="D1210" t="s">
        <v>16</v>
      </c>
      <c r="E1210" t="s">
        <v>3075</v>
      </c>
      <c r="F1210" t="s">
        <v>83</v>
      </c>
      <c r="G1210" t="s">
        <v>28</v>
      </c>
      <c r="H1210" t="s">
        <v>35</v>
      </c>
      <c r="I1210" t="s">
        <v>59</v>
      </c>
      <c r="J1210">
        <v>9</v>
      </c>
      <c r="K1210">
        <v>27</v>
      </c>
      <c r="L1210">
        <v>0</v>
      </c>
      <c r="M1210" t="s">
        <v>3076</v>
      </c>
      <c r="N1210" t="s">
        <v>37</v>
      </c>
      <c r="O1210">
        <v>3.6</v>
      </c>
      <c r="P1210" t="s">
        <v>24</v>
      </c>
    </row>
    <row r="1211" spans="1:16" x14ac:dyDescent="0.3">
      <c r="A1211" t="s">
        <v>3077</v>
      </c>
      <c r="B1211" s="1">
        <v>2.0406249999999997E-2</v>
      </c>
      <c r="C1211" s="1">
        <v>2.0406249999999997E-2</v>
      </c>
      <c r="D1211" t="s">
        <v>16</v>
      </c>
      <c r="E1211" t="s">
        <v>3078</v>
      </c>
      <c r="F1211" t="s">
        <v>75</v>
      </c>
      <c r="G1211" t="s">
        <v>53</v>
      </c>
      <c r="H1211" t="s">
        <v>35</v>
      </c>
      <c r="I1211" t="s">
        <v>54</v>
      </c>
      <c r="J1211">
        <v>12</v>
      </c>
      <c r="K1211">
        <v>38</v>
      </c>
      <c r="L1211">
        <v>0</v>
      </c>
      <c r="M1211" t="s">
        <v>1664</v>
      </c>
      <c r="N1211" t="s">
        <v>48</v>
      </c>
      <c r="O1211">
        <v>4.3</v>
      </c>
      <c r="P1211" t="s">
        <v>49</v>
      </c>
    </row>
    <row r="1212" spans="1:16" x14ac:dyDescent="0.3">
      <c r="A1212" t="s">
        <v>3079</v>
      </c>
      <c r="B1212" s="1">
        <v>2.0406249999999997E-2</v>
      </c>
      <c r="C1212" s="1">
        <v>2.0406249999999997E-2</v>
      </c>
      <c r="D1212" t="s">
        <v>16</v>
      </c>
      <c r="E1212" t="s">
        <v>3080</v>
      </c>
      <c r="F1212" t="s">
        <v>75</v>
      </c>
      <c r="G1212" t="s">
        <v>53</v>
      </c>
      <c r="H1212" t="s">
        <v>20</v>
      </c>
      <c r="I1212" t="s">
        <v>21</v>
      </c>
      <c r="J1212">
        <v>10</v>
      </c>
      <c r="K1212">
        <v>45</v>
      </c>
      <c r="L1212">
        <v>0</v>
      </c>
      <c r="M1212" t="s">
        <v>3081</v>
      </c>
      <c r="N1212" t="s">
        <v>48</v>
      </c>
      <c r="O1212">
        <v>2.5</v>
      </c>
      <c r="P1212" t="s">
        <v>32</v>
      </c>
    </row>
    <row r="1213" spans="1:16" x14ac:dyDescent="0.3">
      <c r="A1213" t="s">
        <v>3082</v>
      </c>
      <c r="B1213" s="1">
        <v>2.0406249999999997E-2</v>
      </c>
      <c r="C1213" s="1">
        <v>2.0406249999999997E-2</v>
      </c>
      <c r="D1213" t="s">
        <v>16</v>
      </c>
      <c r="E1213" t="s">
        <v>3083</v>
      </c>
      <c r="F1213" t="s">
        <v>121</v>
      </c>
      <c r="G1213" t="s">
        <v>19</v>
      </c>
      <c r="H1213" t="s">
        <v>67</v>
      </c>
      <c r="I1213" t="s">
        <v>29</v>
      </c>
      <c r="J1213">
        <v>5</v>
      </c>
      <c r="K1213">
        <v>17</v>
      </c>
      <c r="L1213">
        <v>0</v>
      </c>
      <c r="M1213" t="s">
        <v>1010</v>
      </c>
      <c r="N1213" t="s">
        <v>37</v>
      </c>
      <c r="O1213">
        <v>3.4</v>
      </c>
      <c r="P1213" t="s">
        <v>49</v>
      </c>
    </row>
    <row r="1214" spans="1:16" x14ac:dyDescent="0.3">
      <c r="A1214" t="s">
        <v>3084</v>
      </c>
      <c r="B1214" s="1">
        <v>2.0406249999999997E-2</v>
      </c>
      <c r="C1214">
        <v>0</v>
      </c>
      <c r="D1214" t="s">
        <v>146</v>
      </c>
      <c r="E1214" t="s">
        <v>3085</v>
      </c>
      <c r="F1214" t="s">
        <v>27</v>
      </c>
      <c r="G1214" t="s">
        <v>31</v>
      </c>
      <c r="H1214" t="s">
        <v>35</v>
      </c>
      <c r="I1214" t="s">
        <v>54</v>
      </c>
      <c r="J1214">
        <v>12</v>
      </c>
      <c r="K1214">
        <v>0</v>
      </c>
      <c r="L1214">
        <v>3</v>
      </c>
      <c r="M1214" t="s">
        <v>2943</v>
      </c>
      <c r="N1214" t="s">
        <v>42</v>
      </c>
      <c r="O1214">
        <v>0</v>
      </c>
      <c r="P1214" t="s">
        <v>77</v>
      </c>
    </row>
    <row r="1215" spans="1:16" x14ac:dyDescent="0.3">
      <c r="A1215" t="s">
        <v>3086</v>
      </c>
      <c r="B1215" s="1">
        <v>2.0406249999999997E-2</v>
      </c>
      <c r="C1215" s="1">
        <v>2.0406249999999997E-2</v>
      </c>
      <c r="D1215" t="s">
        <v>16</v>
      </c>
      <c r="E1215" t="s">
        <v>3087</v>
      </c>
      <c r="F1215" t="s">
        <v>27</v>
      </c>
      <c r="G1215" t="s">
        <v>63</v>
      </c>
      <c r="H1215" t="s">
        <v>46</v>
      </c>
      <c r="I1215" t="s">
        <v>21</v>
      </c>
      <c r="J1215">
        <v>2</v>
      </c>
      <c r="K1215">
        <v>42</v>
      </c>
      <c r="L1215">
        <v>0</v>
      </c>
      <c r="M1215" t="s">
        <v>1505</v>
      </c>
      <c r="N1215" t="s">
        <v>42</v>
      </c>
      <c r="O1215">
        <v>1.2</v>
      </c>
      <c r="P1215" t="s">
        <v>49</v>
      </c>
    </row>
    <row r="1216" spans="1:16" x14ac:dyDescent="0.3">
      <c r="A1216" t="s">
        <v>3088</v>
      </c>
      <c r="B1216" s="1">
        <v>2.0406249999999997E-2</v>
      </c>
      <c r="C1216" s="1">
        <v>2.0406249999999997E-2</v>
      </c>
      <c r="D1216" t="s">
        <v>16</v>
      </c>
      <c r="E1216" t="s">
        <v>3089</v>
      </c>
      <c r="F1216" t="s">
        <v>121</v>
      </c>
      <c r="G1216" t="s">
        <v>31</v>
      </c>
      <c r="H1216" t="s">
        <v>20</v>
      </c>
      <c r="I1216" t="s">
        <v>21</v>
      </c>
      <c r="J1216">
        <v>7</v>
      </c>
      <c r="K1216">
        <v>6</v>
      </c>
      <c r="L1216">
        <v>0</v>
      </c>
      <c r="M1216" t="s">
        <v>771</v>
      </c>
      <c r="N1216" t="s">
        <v>31</v>
      </c>
      <c r="O1216">
        <v>2.8</v>
      </c>
      <c r="P1216" t="s">
        <v>49</v>
      </c>
    </row>
    <row r="1217" spans="1:16" x14ac:dyDescent="0.3">
      <c r="A1217" t="s">
        <v>3090</v>
      </c>
      <c r="B1217" s="1">
        <v>2.0406249999999997E-2</v>
      </c>
      <c r="C1217" s="1">
        <v>2.0406249999999997E-2</v>
      </c>
      <c r="D1217" t="s">
        <v>16</v>
      </c>
      <c r="E1217" t="s">
        <v>3091</v>
      </c>
      <c r="F1217" t="s">
        <v>18</v>
      </c>
      <c r="G1217" t="s">
        <v>31</v>
      </c>
      <c r="H1217" t="s">
        <v>46</v>
      </c>
      <c r="I1217" t="s">
        <v>40</v>
      </c>
      <c r="J1217">
        <v>10</v>
      </c>
      <c r="K1217">
        <v>24</v>
      </c>
      <c r="L1217">
        <v>0</v>
      </c>
      <c r="M1217" t="s">
        <v>3092</v>
      </c>
      <c r="N1217" t="s">
        <v>37</v>
      </c>
      <c r="O1217">
        <v>3.6</v>
      </c>
      <c r="P1217" t="s">
        <v>32</v>
      </c>
    </row>
    <row r="1218" spans="1:16" x14ac:dyDescent="0.3">
      <c r="A1218" t="s">
        <v>3093</v>
      </c>
      <c r="B1218" s="1">
        <v>2.0406249999999997E-2</v>
      </c>
      <c r="C1218">
        <v>0</v>
      </c>
      <c r="D1218" t="s">
        <v>73</v>
      </c>
      <c r="E1218" t="s">
        <v>3094</v>
      </c>
      <c r="F1218" t="s">
        <v>52</v>
      </c>
      <c r="G1218" t="s">
        <v>31</v>
      </c>
      <c r="H1218" t="s">
        <v>46</v>
      </c>
      <c r="I1218" t="s">
        <v>59</v>
      </c>
      <c r="J1218">
        <v>8</v>
      </c>
      <c r="K1218">
        <v>0</v>
      </c>
      <c r="L1218">
        <v>2</v>
      </c>
      <c r="M1218" t="s">
        <v>2900</v>
      </c>
      <c r="N1218" t="s">
        <v>37</v>
      </c>
      <c r="O1218">
        <v>0</v>
      </c>
      <c r="P1218" t="s">
        <v>77</v>
      </c>
    </row>
    <row r="1219" spans="1:16" x14ac:dyDescent="0.3">
      <c r="A1219" t="s">
        <v>3095</v>
      </c>
      <c r="B1219" s="1">
        <v>2.0406249999999997E-2</v>
      </c>
      <c r="C1219" s="1">
        <v>2.0406249999999997E-2</v>
      </c>
      <c r="D1219" t="s">
        <v>16</v>
      </c>
      <c r="E1219" t="s">
        <v>3096</v>
      </c>
      <c r="F1219" t="s">
        <v>121</v>
      </c>
      <c r="G1219" t="s">
        <v>45</v>
      </c>
      <c r="H1219" t="s">
        <v>46</v>
      </c>
      <c r="I1219" t="s">
        <v>29</v>
      </c>
      <c r="J1219">
        <v>3</v>
      </c>
      <c r="K1219">
        <v>30</v>
      </c>
      <c r="L1219">
        <v>0</v>
      </c>
      <c r="M1219" t="s">
        <v>353</v>
      </c>
      <c r="N1219" t="s">
        <v>42</v>
      </c>
      <c r="O1219">
        <v>4.0999999999999996</v>
      </c>
      <c r="P1219" t="s">
        <v>32</v>
      </c>
    </row>
    <row r="1220" spans="1:16" x14ac:dyDescent="0.3">
      <c r="A1220" t="s">
        <v>3097</v>
      </c>
      <c r="B1220" s="1">
        <v>2.0406249999999997E-2</v>
      </c>
      <c r="C1220" s="1">
        <v>2.0406249999999997E-2</v>
      </c>
      <c r="D1220" t="s">
        <v>16</v>
      </c>
      <c r="E1220" t="s">
        <v>3098</v>
      </c>
      <c r="F1220" t="s">
        <v>83</v>
      </c>
      <c r="G1220" t="s">
        <v>31</v>
      </c>
      <c r="H1220" t="s">
        <v>46</v>
      </c>
      <c r="I1220" t="s">
        <v>59</v>
      </c>
      <c r="J1220">
        <v>6</v>
      </c>
      <c r="K1220">
        <v>21</v>
      </c>
      <c r="L1220">
        <v>0</v>
      </c>
      <c r="M1220" t="s">
        <v>3099</v>
      </c>
      <c r="N1220" t="s">
        <v>48</v>
      </c>
      <c r="O1220">
        <v>4.3</v>
      </c>
      <c r="P1220" t="s">
        <v>32</v>
      </c>
    </row>
    <row r="1221" spans="1:16" x14ac:dyDescent="0.3">
      <c r="A1221" t="s">
        <v>3100</v>
      </c>
      <c r="B1221" s="1">
        <v>2.0406249999999997E-2</v>
      </c>
      <c r="C1221" s="1">
        <v>2.0406249999999997E-2</v>
      </c>
      <c r="D1221" t="s">
        <v>16</v>
      </c>
      <c r="E1221" t="s">
        <v>3101</v>
      </c>
      <c r="F1221" t="s">
        <v>121</v>
      </c>
      <c r="G1221" t="s">
        <v>19</v>
      </c>
      <c r="H1221" t="s">
        <v>67</v>
      </c>
      <c r="I1221" t="s">
        <v>59</v>
      </c>
      <c r="J1221">
        <v>4</v>
      </c>
      <c r="K1221">
        <v>39</v>
      </c>
      <c r="L1221">
        <v>0</v>
      </c>
      <c r="M1221" t="s">
        <v>2211</v>
      </c>
      <c r="N1221" t="s">
        <v>37</v>
      </c>
      <c r="O1221">
        <v>2.9</v>
      </c>
      <c r="P1221" t="s">
        <v>4658</v>
      </c>
    </row>
    <row r="1222" spans="1:16" x14ac:dyDescent="0.3">
      <c r="A1222" t="s">
        <v>3102</v>
      </c>
      <c r="B1222" s="1">
        <v>2.0406249999999997E-2</v>
      </c>
      <c r="C1222" s="1">
        <v>2.0406249999999997E-2</v>
      </c>
      <c r="D1222" t="s">
        <v>16</v>
      </c>
      <c r="E1222" t="s">
        <v>3103</v>
      </c>
      <c r="F1222" t="s">
        <v>52</v>
      </c>
      <c r="G1222" t="s">
        <v>45</v>
      </c>
      <c r="H1222" t="s">
        <v>20</v>
      </c>
      <c r="I1222" t="s">
        <v>40</v>
      </c>
      <c r="J1222">
        <v>8</v>
      </c>
      <c r="K1222">
        <v>16</v>
      </c>
      <c r="L1222">
        <v>0</v>
      </c>
      <c r="M1222" t="s">
        <v>1753</v>
      </c>
      <c r="N1222" t="s">
        <v>23</v>
      </c>
      <c r="O1222">
        <v>2.5</v>
      </c>
      <c r="P1222" t="s">
        <v>24</v>
      </c>
    </row>
    <row r="1223" spans="1:16" x14ac:dyDescent="0.3">
      <c r="A1223" t="s">
        <v>3104</v>
      </c>
      <c r="B1223" s="1">
        <v>2.0406249999999997E-2</v>
      </c>
      <c r="C1223" s="1">
        <v>2.0406249999999997E-2</v>
      </c>
      <c r="D1223" t="s">
        <v>16</v>
      </c>
      <c r="E1223" t="s">
        <v>3105</v>
      </c>
      <c r="F1223" t="s">
        <v>83</v>
      </c>
      <c r="G1223" t="s">
        <v>19</v>
      </c>
      <c r="H1223" t="s">
        <v>67</v>
      </c>
      <c r="I1223" t="s">
        <v>59</v>
      </c>
      <c r="J1223">
        <v>7</v>
      </c>
      <c r="K1223">
        <v>13</v>
      </c>
      <c r="L1223">
        <v>0</v>
      </c>
      <c r="M1223" t="s">
        <v>1730</v>
      </c>
      <c r="N1223" t="s">
        <v>31</v>
      </c>
      <c r="O1223">
        <v>1.8</v>
      </c>
      <c r="P1223" t="s">
        <v>24</v>
      </c>
    </row>
    <row r="1224" spans="1:16" x14ac:dyDescent="0.3">
      <c r="A1224" t="s">
        <v>3106</v>
      </c>
      <c r="B1224" s="1">
        <v>2.0406249999999997E-2</v>
      </c>
      <c r="C1224" s="1">
        <v>2.0406249999999997E-2</v>
      </c>
      <c r="D1224" t="s">
        <v>16</v>
      </c>
      <c r="E1224" t="s">
        <v>3107</v>
      </c>
      <c r="F1224" t="s">
        <v>121</v>
      </c>
      <c r="G1224" t="s">
        <v>19</v>
      </c>
      <c r="H1224" t="s">
        <v>35</v>
      </c>
      <c r="I1224" t="s">
        <v>21</v>
      </c>
      <c r="J1224">
        <v>1</v>
      </c>
      <c r="K1224">
        <v>46</v>
      </c>
      <c r="L1224">
        <v>0</v>
      </c>
      <c r="M1224" t="s">
        <v>1457</v>
      </c>
      <c r="N1224" t="s">
        <v>23</v>
      </c>
      <c r="O1224">
        <v>2.6</v>
      </c>
      <c r="P1224" t="s">
        <v>24</v>
      </c>
    </row>
    <row r="1225" spans="1:16" x14ac:dyDescent="0.3">
      <c r="A1225" t="s">
        <v>3108</v>
      </c>
      <c r="B1225" s="1">
        <v>2.0406249999999997E-2</v>
      </c>
      <c r="C1225" s="1">
        <v>2.0406249999999997E-2</v>
      </c>
      <c r="D1225" t="s">
        <v>16</v>
      </c>
      <c r="E1225" t="s">
        <v>1014</v>
      </c>
      <c r="F1225" t="s">
        <v>75</v>
      </c>
      <c r="G1225" t="s">
        <v>63</v>
      </c>
      <c r="H1225" t="s">
        <v>67</v>
      </c>
      <c r="I1225" t="s">
        <v>59</v>
      </c>
      <c r="J1225">
        <v>6</v>
      </c>
      <c r="K1225">
        <v>6</v>
      </c>
      <c r="L1225">
        <v>0</v>
      </c>
      <c r="M1225" t="s">
        <v>646</v>
      </c>
      <c r="N1225" t="s">
        <v>37</v>
      </c>
      <c r="O1225">
        <v>1.6</v>
      </c>
      <c r="P1225" t="s">
        <v>49</v>
      </c>
    </row>
    <row r="1226" spans="1:16" x14ac:dyDescent="0.3">
      <c r="A1226" t="s">
        <v>3109</v>
      </c>
      <c r="B1226" s="1">
        <v>2.0406249999999997E-2</v>
      </c>
      <c r="C1226" s="1">
        <v>2.0406249999999997E-2</v>
      </c>
      <c r="D1226" t="s">
        <v>16</v>
      </c>
      <c r="E1226" t="s">
        <v>3110</v>
      </c>
      <c r="F1226" t="s">
        <v>143</v>
      </c>
      <c r="G1226" t="s">
        <v>28</v>
      </c>
      <c r="H1226" t="s">
        <v>20</v>
      </c>
      <c r="I1226" t="s">
        <v>59</v>
      </c>
      <c r="J1226">
        <v>10</v>
      </c>
      <c r="K1226">
        <v>5</v>
      </c>
      <c r="L1226">
        <v>0</v>
      </c>
      <c r="M1226" t="s">
        <v>2125</v>
      </c>
      <c r="N1226" t="s">
        <v>48</v>
      </c>
      <c r="O1226">
        <v>3.3</v>
      </c>
      <c r="P1226" t="s">
        <v>77</v>
      </c>
    </row>
    <row r="1227" spans="1:16" x14ac:dyDescent="0.3">
      <c r="A1227" t="s">
        <v>3111</v>
      </c>
      <c r="B1227" s="1">
        <v>2.0406249999999997E-2</v>
      </c>
      <c r="C1227" s="1">
        <v>2.0406249999999997E-2</v>
      </c>
      <c r="D1227" t="s">
        <v>16</v>
      </c>
      <c r="E1227" t="s">
        <v>3112</v>
      </c>
      <c r="F1227" t="s">
        <v>52</v>
      </c>
      <c r="G1227" t="s">
        <v>45</v>
      </c>
      <c r="H1227" t="s">
        <v>46</v>
      </c>
      <c r="I1227" t="s">
        <v>29</v>
      </c>
      <c r="J1227">
        <v>4</v>
      </c>
      <c r="K1227">
        <v>18</v>
      </c>
      <c r="L1227">
        <v>0</v>
      </c>
      <c r="M1227" t="s">
        <v>3113</v>
      </c>
      <c r="N1227" t="s">
        <v>37</v>
      </c>
      <c r="O1227">
        <v>2.2999999999999998</v>
      </c>
      <c r="P1227" t="s">
        <v>4658</v>
      </c>
    </row>
    <row r="1228" spans="1:16" x14ac:dyDescent="0.3">
      <c r="A1228" t="s">
        <v>3114</v>
      </c>
      <c r="B1228" s="1">
        <v>2.0406249999999997E-2</v>
      </c>
      <c r="C1228" s="1">
        <v>2.0406249999999997E-2</v>
      </c>
      <c r="D1228" t="s">
        <v>16</v>
      </c>
      <c r="E1228" t="s">
        <v>698</v>
      </c>
      <c r="F1228" t="s">
        <v>83</v>
      </c>
      <c r="G1228" t="s">
        <v>63</v>
      </c>
      <c r="H1228" t="s">
        <v>35</v>
      </c>
      <c r="I1228" t="s">
        <v>54</v>
      </c>
      <c r="J1228">
        <v>7</v>
      </c>
      <c r="K1228">
        <v>30</v>
      </c>
      <c r="L1228">
        <v>0</v>
      </c>
      <c r="M1228" t="s">
        <v>362</v>
      </c>
      <c r="N1228" t="s">
        <v>48</v>
      </c>
      <c r="O1228">
        <v>2</v>
      </c>
      <c r="P1228" t="s">
        <v>77</v>
      </c>
    </row>
    <row r="1229" spans="1:16" x14ac:dyDescent="0.3">
      <c r="A1229" t="s">
        <v>3115</v>
      </c>
      <c r="B1229" s="1">
        <v>2.0406249999999997E-2</v>
      </c>
      <c r="C1229" s="1">
        <v>2.0406249999999997E-2</v>
      </c>
      <c r="D1229" t="s">
        <v>16</v>
      </c>
      <c r="E1229" t="s">
        <v>3116</v>
      </c>
      <c r="F1229" t="s">
        <v>18</v>
      </c>
      <c r="G1229" t="s">
        <v>53</v>
      </c>
      <c r="H1229" t="s">
        <v>20</v>
      </c>
      <c r="I1229" t="s">
        <v>21</v>
      </c>
      <c r="J1229">
        <v>10</v>
      </c>
      <c r="K1229">
        <v>20</v>
      </c>
      <c r="L1229">
        <v>0</v>
      </c>
      <c r="M1229" t="s">
        <v>1745</v>
      </c>
      <c r="N1229" t="s">
        <v>42</v>
      </c>
      <c r="O1229">
        <v>3.2</v>
      </c>
      <c r="P1229" t="s">
        <v>4658</v>
      </c>
    </row>
    <row r="1230" spans="1:16" x14ac:dyDescent="0.3">
      <c r="A1230" t="s">
        <v>3117</v>
      </c>
      <c r="B1230" s="1">
        <v>2.0406249999999997E-2</v>
      </c>
      <c r="C1230" s="1">
        <v>2.0406249999999997E-2</v>
      </c>
      <c r="D1230" t="s">
        <v>16</v>
      </c>
      <c r="E1230" t="s">
        <v>3118</v>
      </c>
      <c r="F1230" t="s">
        <v>121</v>
      </c>
      <c r="G1230" t="s">
        <v>28</v>
      </c>
      <c r="H1230" t="s">
        <v>46</v>
      </c>
      <c r="I1230" t="s">
        <v>21</v>
      </c>
      <c r="J1230">
        <v>12</v>
      </c>
      <c r="K1230">
        <v>2</v>
      </c>
      <c r="L1230">
        <v>0</v>
      </c>
      <c r="M1230" t="s">
        <v>1387</v>
      </c>
      <c r="N1230" t="s">
        <v>31</v>
      </c>
      <c r="O1230">
        <v>1.4</v>
      </c>
      <c r="P1230" t="s">
        <v>4658</v>
      </c>
    </row>
    <row r="1231" spans="1:16" x14ac:dyDescent="0.3">
      <c r="A1231" t="s">
        <v>3119</v>
      </c>
      <c r="B1231" s="1">
        <v>2.0406249999999997E-2</v>
      </c>
      <c r="C1231" s="1">
        <v>2.0406249999999997E-2</v>
      </c>
      <c r="D1231" t="s">
        <v>16</v>
      </c>
      <c r="E1231" t="s">
        <v>3120</v>
      </c>
      <c r="F1231" t="s">
        <v>143</v>
      </c>
      <c r="G1231" t="s">
        <v>19</v>
      </c>
      <c r="H1231" t="s">
        <v>35</v>
      </c>
      <c r="I1231" t="s">
        <v>40</v>
      </c>
      <c r="J1231">
        <v>11</v>
      </c>
      <c r="K1231">
        <v>32</v>
      </c>
      <c r="L1231">
        <v>0</v>
      </c>
      <c r="M1231" t="s">
        <v>759</v>
      </c>
      <c r="N1231" t="s">
        <v>23</v>
      </c>
      <c r="O1231">
        <v>2.4</v>
      </c>
      <c r="P1231" t="s">
        <v>24</v>
      </c>
    </row>
    <row r="1232" spans="1:16" x14ac:dyDescent="0.3">
      <c r="A1232" t="s">
        <v>3121</v>
      </c>
      <c r="B1232" s="1">
        <v>2.0406249999999997E-2</v>
      </c>
      <c r="C1232" s="1">
        <v>2.0406249999999997E-2</v>
      </c>
      <c r="D1232" t="s">
        <v>16</v>
      </c>
      <c r="E1232" t="s">
        <v>3122</v>
      </c>
      <c r="F1232" t="s">
        <v>75</v>
      </c>
      <c r="G1232" t="s">
        <v>45</v>
      </c>
      <c r="H1232" t="s">
        <v>35</v>
      </c>
      <c r="I1232" t="s">
        <v>40</v>
      </c>
      <c r="J1232">
        <v>7</v>
      </c>
      <c r="K1232">
        <v>19</v>
      </c>
      <c r="L1232">
        <v>0</v>
      </c>
      <c r="M1232" t="s">
        <v>938</v>
      </c>
      <c r="N1232" t="s">
        <v>48</v>
      </c>
      <c r="O1232">
        <v>1.7</v>
      </c>
      <c r="P1232" t="s">
        <v>49</v>
      </c>
    </row>
    <row r="1233" spans="1:16" x14ac:dyDescent="0.3">
      <c r="A1233" t="s">
        <v>3123</v>
      </c>
      <c r="B1233" s="1">
        <v>2.0406249999999997E-2</v>
      </c>
      <c r="C1233" s="1">
        <v>2.0406249999999997E-2</v>
      </c>
      <c r="D1233" t="s">
        <v>16</v>
      </c>
      <c r="E1233" t="s">
        <v>3124</v>
      </c>
      <c r="F1233" t="s">
        <v>58</v>
      </c>
      <c r="G1233" t="s">
        <v>28</v>
      </c>
      <c r="H1233" t="s">
        <v>67</v>
      </c>
      <c r="I1233" t="s">
        <v>29</v>
      </c>
      <c r="J1233">
        <v>2</v>
      </c>
      <c r="K1233">
        <v>37</v>
      </c>
      <c r="L1233">
        <v>0</v>
      </c>
      <c r="M1233" t="s">
        <v>330</v>
      </c>
      <c r="N1233" t="s">
        <v>31</v>
      </c>
      <c r="O1233">
        <v>3.2</v>
      </c>
      <c r="P1233" t="s">
        <v>32</v>
      </c>
    </row>
    <row r="1234" spans="1:16" x14ac:dyDescent="0.3">
      <c r="A1234" t="s">
        <v>3125</v>
      </c>
      <c r="B1234" s="1">
        <v>2.0406249999999997E-2</v>
      </c>
      <c r="C1234" s="1">
        <v>2.0406249999999997E-2</v>
      </c>
      <c r="D1234" t="s">
        <v>16</v>
      </c>
      <c r="E1234" t="s">
        <v>3126</v>
      </c>
      <c r="F1234" t="s">
        <v>52</v>
      </c>
      <c r="G1234" t="s">
        <v>19</v>
      </c>
      <c r="H1234" t="s">
        <v>46</v>
      </c>
      <c r="I1234" t="s">
        <v>40</v>
      </c>
      <c r="J1234">
        <v>6</v>
      </c>
      <c r="K1234">
        <v>35</v>
      </c>
      <c r="L1234">
        <v>0</v>
      </c>
      <c r="M1234" t="s">
        <v>1034</v>
      </c>
      <c r="N1234" t="s">
        <v>31</v>
      </c>
      <c r="O1234">
        <v>2.9</v>
      </c>
      <c r="P1234" t="s">
        <v>49</v>
      </c>
    </row>
    <row r="1235" spans="1:16" x14ac:dyDescent="0.3">
      <c r="A1235" t="s">
        <v>3127</v>
      </c>
      <c r="B1235" s="1">
        <v>2.0406249999999997E-2</v>
      </c>
      <c r="C1235" s="1">
        <v>2.0406249999999997E-2</v>
      </c>
      <c r="D1235" t="s">
        <v>16</v>
      </c>
      <c r="E1235" t="s">
        <v>2913</v>
      </c>
      <c r="F1235" t="s">
        <v>52</v>
      </c>
      <c r="G1235" t="s">
        <v>45</v>
      </c>
      <c r="H1235" t="s">
        <v>46</v>
      </c>
      <c r="I1235" t="s">
        <v>59</v>
      </c>
      <c r="J1235">
        <v>1</v>
      </c>
      <c r="K1235">
        <v>41</v>
      </c>
      <c r="L1235">
        <v>0</v>
      </c>
      <c r="M1235" t="s">
        <v>681</v>
      </c>
      <c r="N1235" t="s">
        <v>37</v>
      </c>
      <c r="O1235">
        <v>3.5</v>
      </c>
      <c r="P1235" t="s">
        <v>4658</v>
      </c>
    </row>
    <row r="1236" spans="1:16" x14ac:dyDescent="0.3">
      <c r="A1236" t="s">
        <v>3128</v>
      </c>
      <c r="B1236" s="1">
        <v>2.0406249999999997E-2</v>
      </c>
      <c r="C1236" s="1">
        <v>2.0406249999999997E-2</v>
      </c>
      <c r="D1236" t="s">
        <v>16</v>
      </c>
      <c r="E1236" t="s">
        <v>3129</v>
      </c>
      <c r="F1236" t="s">
        <v>143</v>
      </c>
      <c r="G1236" t="s">
        <v>31</v>
      </c>
      <c r="H1236" t="s">
        <v>46</v>
      </c>
      <c r="I1236" t="s">
        <v>59</v>
      </c>
      <c r="J1236">
        <v>4</v>
      </c>
      <c r="K1236">
        <v>27</v>
      </c>
      <c r="L1236">
        <v>0</v>
      </c>
      <c r="M1236" t="s">
        <v>1115</v>
      </c>
      <c r="N1236" t="s">
        <v>31</v>
      </c>
      <c r="O1236">
        <v>2.2999999999999998</v>
      </c>
      <c r="P1236" t="s">
        <v>77</v>
      </c>
    </row>
    <row r="1237" spans="1:16" x14ac:dyDescent="0.3">
      <c r="A1237" t="s">
        <v>3130</v>
      </c>
      <c r="B1237" s="1">
        <v>2.0406249999999997E-2</v>
      </c>
      <c r="C1237">
        <v>0</v>
      </c>
      <c r="D1237" t="s">
        <v>110</v>
      </c>
      <c r="E1237" t="s">
        <v>3131</v>
      </c>
      <c r="F1237" t="s">
        <v>18</v>
      </c>
      <c r="G1237" t="s">
        <v>45</v>
      </c>
      <c r="H1237" t="s">
        <v>20</v>
      </c>
      <c r="I1237" t="s">
        <v>40</v>
      </c>
      <c r="J1237">
        <v>4</v>
      </c>
      <c r="K1237">
        <v>0</v>
      </c>
      <c r="L1237">
        <v>0</v>
      </c>
      <c r="M1237" t="s">
        <v>1062</v>
      </c>
      <c r="N1237" t="s">
        <v>23</v>
      </c>
      <c r="O1237">
        <v>0</v>
      </c>
      <c r="P1237" t="s">
        <v>4658</v>
      </c>
    </row>
    <row r="1238" spans="1:16" x14ac:dyDescent="0.3">
      <c r="A1238" t="s">
        <v>3132</v>
      </c>
      <c r="B1238" s="1">
        <v>2.0406249999999997E-2</v>
      </c>
      <c r="C1238" s="1">
        <v>2.0406249999999997E-2</v>
      </c>
      <c r="D1238" t="s">
        <v>16</v>
      </c>
      <c r="E1238" t="s">
        <v>3133</v>
      </c>
      <c r="F1238" t="s">
        <v>75</v>
      </c>
      <c r="G1238" t="s">
        <v>53</v>
      </c>
      <c r="H1238" t="s">
        <v>67</v>
      </c>
      <c r="I1238" t="s">
        <v>40</v>
      </c>
      <c r="J1238">
        <v>6</v>
      </c>
      <c r="K1238">
        <v>30</v>
      </c>
      <c r="L1238">
        <v>0</v>
      </c>
      <c r="M1238" t="s">
        <v>762</v>
      </c>
      <c r="N1238" t="s">
        <v>37</v>
      </c>
      <c r="O1238">
        <v>3.8</v>
      </c>
      <c r="P1238" t="s">
        <v>49</v>
      </c>
    </row>
    <row r="1239" spans="1:16" x14ac:dyDescent="0.3">
      <c r="A1239" t="s">
        <v>3134</v>
      </c>
      <c r="B1239" s="1">
        <v>2.0406249999999997E-2</v>
      </c>
      <c r="C1239" s="1">
        <v>2.0406249999999997E-2</v>
      </c>
      <c r="D1239" t="s">
        <v>16</v>
      </c>
      <c r="E1239" t="s">
        <v>3135</v>
      </c>
      <c r="F1239" t="s">
        <v>52</v>
      </c>
      <c r="G1239" t="s">
        <v>19</v>
      </c>
      <c r="H1239" t="s">
        <v>20</v>
      </c>
      <c r="I1239" t="s">
        <v>29</v>
      </c>
      <c r="J1239">
        <v>7</v>
      </c>
      <c r="K1239">
        <v>4</v>
      </c>
      <c r="L1239">
        <v>0</v>
      </c>
      <c r="M1239" t="s">
        <v>2715</v>
      </c>
      <c r="N1239" t="s">
        <v>23</v>
      </c>
      <c r="O1239">
        <v>1.5</v>
      </c>
      <c r="P1239" t="s">
        <v>32</v>
      </c>
    </row>
    <row r="1240" spans="1:16" x14ac:dyDescent="0.3">
      <c r="A1240" t="s">
        <v>3136</v>
      </c>
      <c r="B1240" s="1">
        <v>2.0406249999999997E-2</v>
      </c>
      <c r="C1240" s="1">
        <v>2.0406249999999997E-2</v>
      </c>
      <c r="D1240" t="s">
        <v>16</v>
      </c>
      <c r="E1240" t="s">
        <v>3137</v>
      </c>
      <c r="F1240" t="s">
        <v>143</v>
      </c>
      <c r="G1240" t="s">
        <v>45</v>
      </c>
      <c r="H1240" t="s">
        <v>46</v>
      </c>
      <c r="I1240" t="s">
        <v>40</v>
      </c>
      <c r="J1240">
        <v>11</v>
      </c>
      <c r="K1240">
        <v>6</v>
      </c>
      <c r="L1240">
        <v>0</v>
      </c>
      <c r="M1240" t="s">
        <v>1148</v>
      </c>
      <c r="N1240" t="s">
        <v>31</v>
      </c>
      <c r="O1240">
        <v>3.3</v>
      </c>
      <c r="P1240" t="s">
        <v>49</v>
      </c>
    </row>
    <row r="1241" spans="1:16" x14ac:dyDescent="0.3">
      <c r="A1241" t="s">
        <v>3138</v>
      </c>
      <c r="B1241" s="1">
        <v>2.0406249999999997E-2</v>
      </c>
      <c r="C1241" s="1">
        <v>2.0406249999999997E-2</v>
      </c>
      <c r="D1241" t="s">
        <v>16</v>
      </c>
      <c r="E1241" t="s">
        <v>3139</v>
      </c>
      <c r="F1241" t="s">
        <v>27</v>
      </c>
      <c r="G1241" t="s">
        <v>63</v>
      </c>
      <c r="H1241" t="s">
        <v>67</v>
      </c>
      <c r="I1241" t="s">
        <v>59</v>
      </c>
      <c r="J1241">
        <v>5</v>
      </c>
      <c r="K1241">
        <v>46</v>
      </c>
      <c r="L1241">
        <v>0</v>
      </c>
      <c r="M1241" t="s">
        <v>1844</v>
      </c>
      <c r="N1241" t="s">
        <v>23</v>
      </c>
      <c r="O1241">
        <v>3.9</v>
      </c>
      <c r="P1241" t="s">
        <v>4658</v>
      </c>
    </row>
    <row r="1242" spans="1:16" x14ac:dyDescent="0.3">
      <c r="A1242" t="s">
        <v>3140</v>
      </c>
      <c r="B1242" s="1">
        <v>2.0406249999999997E-2</v>
      </c>
      <c r="C1242" s="1">
        <v>2.0406249999999997E-2</v>
      </c>
      <c r="D1242" t="s">
        <v>16</v>
      </c>
      <c r="E1242" t="s">
        <v>3141</v>
      </c>
      <c r="F1242" t="s">
        <v>143</v>
      </c>
      <c r="G1242" t="s">
        <v>28</v>
      </c>
      <c r="H1242" t="s">
        <v>46</v>
      </c>
      <c r="I1242" t="s">
        <v>21</v>
      </c>
      <c r="J1242">
        <v>9</v>
      </c>
      <c r="K1242">
        <v>30</v>
      </c>
      <c r="L1242">
        <v>0</v>
      </c>
      <c r="M1242" t="s">
        <v>3009</v>
      </c>
      <c r="N1242" t="s">
        <v>42</v>
      </c>
      <c r="O1242">
        <v>3.6</v>
      </c>
      <c r="P1242" t="s">
        <v>77</v>
      </c>
    </row>
    <row r="1243" spans="1:16" x14ac:dyDescent="0.3">
      <c r="A1243" t="s">
        <v>3142</v>
      </c>
      <c r="B1243" s="1">
        <v>2.0406249999999997E-2</v>
      </c>
      <c r="C1243" s="1">
        <v>2.0406249999999997E-2</v>
      </c>
      <c r="D1243" t="s">
        <v>16</v>
      </c>
      <c r="E1243" t="s">
        <v>3143</v>
      </c>
      <c r="F1243" t="s">
        <v>52</v>
      </c>
      <c r="G1243" t="s">
        <v>19</v>
      </c>
      <c r="H1243" t="s">
        <v>20</v>
      </c>
      <c r="I1243" t="s">
        <v>54</v>
      </c>
      <c r="J1243">
        <v>2</v>
      </c>
      <c r="K1243">
        <v>14</v>
      </c>
      <c r="L1243">
        <v>0</v>
      </c>
      <c r="M1243" t="s">
        <v>3144</v>
      </c>
      <c r="N1243" t="s">
        <v>23</v>
      </c>
      <c r="O1243">
        <v>2</v>
      </c>
      <c r="P1243" t="s">
        <v>77</v>
      </c>
    </row>
    <row r="1244" spans="1:16" x14ac:dyDescent="0.3">
      <c r="A1244" t="s">
        <v>3145</v>
      </c>
      <c r="B1244" s="1">
        <v>2.0406249999999997E-2</v>
      </c>
      <c r="C1244">
        <v>0</v>
      </c>
      <c r="D1244" t="s">
        <v>73</v>
      </c>
      <c r="E1244" t="s">
        <v>3146</v>
      </c>
      <c r="F1244" t="s">
        <v>143</v>
      </c>
      <c r="G1244" t="s">
        <v>19</v>
      </c>
      <c r="H1244" t="s">
        <v>67</v>
      </c>
      <c r="I1244" t="s">
        <v>54</v>
      </c>
      <c r="J1244">
        <v>12</v>
      </c>
      <c r="K1244">
        <v>0</v>
      </c>
      <c r="L1244">
        <v>1</v>
      </c>
      <c r="M1244" t="s">
        <v>2042</v>
      </c>
      <c r="N1244" t="s">
        <v>42</v>
      </c>
      <c r="O1244">
        <v>0</v>
      </c>
      <c r="P1244" t="s">
        <v>24</v>
      </c>
    </row>
    <row r="1245" spans="1:16" x14ac:dyDescent="0.3">
      <c r="A1245" t="s">
        <v>3147</v>
      </c>
      <c r="B1245" s="1">
        <v>2.0406249999999997E-2</v>
      </c>
      <c r="C1245" s="1">
        <v>2.0406249999999997E-2</v>
      </c>
      <c r="D1245" t="s">
        <v>16</v>
      </c>
      <c r="E1245" t="s">
        <v>3148</v>
      </c>
      <c r="F1245" t="s">
        <v>121</v>
      </c>
      <c r="G1245" t="s">
        <v>63</v>
      </c>
      <c r="H1245" t="s">
        <v>46</v>
      </c>
      <c r="I1245" t="s">
        <v>40</v>
      </c>
      <c r="J1245">
        <v>7</v>
      </c>
      <c r="K1245">
        <v>32</v>
      </c>
      <c r="L1245">
        <v>0</v>
      </c>
      <c r="M1245" t="s">
        <v>3149</v>
      </c>
      <c r="N1245" t="s">
        <v>37</v>
      </c>
      <c r="O1245">
        <v>1.2</v>
      </c>
      <c r="P1245" t="s">
        <v>24</v>
      </c>
    </row>
    <row r="1246" spans="1:16" x14ac:dyDescent="0.3">
      <c r="A1246" t="s">
        <v>3150</v>
      </c>
      <c r="B1246" s="1">
        <v>2.0406249999999997E-2</v>
      </c>
      <c r="C1246" s="1">
        <v>2.0406249999999997E-2</v>
      </c>
      <c r="D1246" t="s">
        <v>16</v>
      </c>
      <c r="E1246" t="s">
        <v>3151</v>
      </c>
      <c r="F1246" t="s">
        <v>83</v>
      </c>
      <c r="G1246" t="s">
        <v>63</v>
      </c>
      <c r="H1246" t="s">
        <v>20</v>
      </c>
      <c r="I1246" t="s">
        <v>29</v>
      </c>
      <c r="J1246">
        <v>12</v>
      </c>
      <c r="K1246">
        <v>25</v>
      </c>
      <c r="L1246">
        <v>0</v>
      </c>
      <c r="M1246" t="s">
        <v>2150</v>
      </c>
      <c r="N1246" t="s">
        <v>31</v>
      </c>
      <c r="O1246">
        <v>4.0999999999999996</v>
      </c>
      <c r="P1246" t="s">
        <v>77</v>
      </c>
    </row>
    <row r="1247" spans="1:16" x14ac:dyDescent="0.3">
      <c r="A1247" t="s">
        <v>3152</v>
      </c>
      <c r="B1247" s="1">
        <v>2.0406249999999997E-2</v>
      </c>
      <c r="C1247" s="1">
        <v>2.0406249999999997E-2</v>
      </c>
      <c r="D1247" t="s">
        <v>16</v>
      </c>
      <c r="E1247" t="s">
        <v>1369</v>
      </c>
      <c r="F1247" t="s">
        <v>75</v>
      </c>
      <c r="G1247" t="s">
        <v>28</v>
      </c>
      <c r="H1247" t="s">
        <v>35</v>
      </c>
      <c r="I1247" t="s">
        <v>29</v>
      </c>
      <c r="J1247">
        <v>5</v>
      </c>
      <c r="K1247">
        <v>13</v>
      </c>
      <c r="L1247">
        <v>0</v>
      </c>
      <c r="M1247" t="s">
        <v>1723</v>
      </c>
      <c r="N1247" t="s">
        <v>31</v>
      </c>
      <c r="O1247">
        <v>3</v>
      </c>
      <c r="P1247" t="s">
        <v>49</v>
      </c>
    </row>
    <row r="1248" spans="1:16" x14ac:dyDescent="0.3">
      <c r="A1248" t="s">
        <v>3153</v>
      </c>
      <c r="B1248" s="1">
        <v>2.0406249999999997E-2</v>
      </c>
      <c r="C1248" s="1">
        <v>2.0406249999999997E-2</v>
      </c>
      <c r="D1248" t="s">
        <v>16</v>
      </c>
      <c r="E1248" t="s">
        <v>3154</v>
      </c>
      <c r="F1248" t="s">
        <v>83</v>
      </c>
      <c r="G1248" t="s">
        <v>28</v>
      </c>
      <c r="H1248" t="s">
        <v>35</v>
      </c>
      <c r="I1248" t="s">
        <v>21</v>
      </c>
      <c r="J1248">
        <v>1</v>
      </c>
      <c r="K1248">
        <v>22</v>
      </c>
      <c r="L1248">
        <v>0</v>
      </c>
      <c r="M1248" t="s">
        <v>2079</v>
      </c>
      <c r="N1248" t="s">
        <v>31</v>
      </c>
      <c r="O1248">
        <v>3.9</v>
      </c>
      <c r="P1248" t="s">
        <v>49</v>
      </c>
    </row>
    <row r="1249" spans="1:16" x14ac:dyDescent="0.3">
      <c r="A1249" t="s">
        <v>3155</v>
      </c>
      <c r="B1249" s="1">
        <v>2.0406249999999997E-2</v>
      </c>
      <c r="C1249" s="1">
        <v>2.0406249999999997E-2</v>
      </c>
      <c r="D1249" t="s">
        <v>16</v>
      </c>
      <c r="E1249" t="s">
        <v>3156</v>
      </c>
      <c r="F1249" t="s">
        <v>52</v>
      </c>
      <c r="G1249" t="s">
        <v>19</v>
      </c>
      <c r="H1249" t="s">
        <v>46</v>
      </c>
      <c r="I1249" t="s">
        <v>59</v>
      </c>
      <c r="J1249">
        <v>10</v>
      </c>
      <c r="K1249">
        <v>30</v>
      </c>
      <c r="L1249">
        <v>0</v>
      </c>
      <c r="M1249" t="s">
        <v>2998</v>
      </c>
      <c r="N1249" t="s">
        <v>42</v>
      </c>
      <c r="O1249">
        <v>1.6</v>
      </c>
      <c r="P1249" t="s">
        <v>77</v>
      </c>
    </row>
    <row r="1250" spans="1:16" x14ac:dyDescent="0.3">
      <c r="A1250" t="s">
        <v>3157</v>
      </c>
      <c r="B1250" s="1">
        <v>2.0406249999999997E-2</v>
      </c>
      <c r="C1250" s="1">
        <v>2.0406249999999997E-2</v>
      </c>
      <c r="D1250" t="s">
        <v>16</v>
      </c>
      <c r="E1250" t="s">
        <v>3158</v>
      </c>
      <c r="F1250" t="s">
        <v>58</v>
      </c>
      <c r="G1250" t="s">
        <v>19</v>
      </c>
      <c r="H1250" t="s">
        <v>35</v>
      </c>
      <c r="I1250" t="s">
        <v>40</v>
      </c>
      <c r="J1250">
        <v>4</v>
      </c>
      <c r="K1250">
        <v>27</v>
      </c>
      <c r="L1250">
        <v>0</v>
      </c>
      <c r="M1250" t="s">
        <v>2717</v>
      </c>
      <c r="N1250" t="s">
        <v>23</v>
      </c>
      <c r="O1250">
        <v>4.2</v>
      </c>
      <c r="P1250" t="s">
        <v>49</v>
      </c>
    </row>
    <row r="1251" spans="1:16" x14ac:dyDescent="0.3">
      <c r="A1251" t="s">
        <v>3159</v>
      </c>
      <c r="B1251" s="1">
        <v>2.0406249999999997E-2</v>
      </c>
      <c r="C1251" s="1">
        <v>2.0406249999999997E-2</v>
      </c>
      <c r="D1251" t="s">
        <v>16</v>
      </c>
      <c r="E1251" t="s">
        <v>3160</v>
      </c>
      <c r="F1251" t="s">
        <v>121</v>
      </c>
      <c r="G1251" t="s">
        <v>63</v>
      </c>
      <c r="H1251" t="s">
        <v>20</v>
      </c>
      <c r="I1251" t="s">
        <v>29</v>
      </c>
      <c r="J1251">
        <v>5</v>
      </c>
      <c r="K1251">
        <v>45</v>
      </c>
      <c r="L1251">
        <v>0</v>
      </c>
      <c r="M1251" t="s">
        <v>661</v>
      </c>
      <c r="N1251" t="s">
        <v>37</v>
      </c>
      <c r="O1251">
        <v>1.8</v>
      </c>
      <c r="P1251" t="s">
        <v>24</v>
      </c>
    </row>
    <row r="1252" spans="1:16" x14ac:dyDescent="0.3">
      <c r="A1252" t="s">
        <v>3161</v>
      </c>
      <c r="B1252" s="1">
        <v>2.0406249999999997E-2</v>
      </c>
      <c r="C1252" s="1">
        <v>2.0406249999999997E-2</v>
      </c>
      <c r="D1252" t="s">
        <v>16</v>
      </c>
      <c r="E1252" t="s">
        <v>3162</v>
      </c>
      <c r="F1252" t="s">
        <v>27</v>
      </c>
      <c r="G1252" t="s">
        <v>28</v>
      </c>
      <c r="H1252" t="s">
        <v>46</v>
      </c>
      <c r="I1252" t="s">
        <v>40</v>
      </c>
      <c r="J1252">
        <v>2</v>
      </c>
      <c r="K1252">
        <v>19</v>
      </c>
      <c r="L1252">
        <v>0</v>
      </c>
      <c r="M1252" t="s">
        <v>1457</v>
      </c>
      <c r="N1252" t="s">
        <v>42</v>
      </c>
      <c r="O1252">
        <v>4.9000000000000004</v>
      </c>
      <c r="P1252" t="s">
        <v>32</v>
      </c>
    </row>
    <row r="1253" spans="1:16" x14ac:dyDescent="0.3">
      <c r="A1253" t="s">
        <v>3163</v>
      </c>
      <c r="B1253" s="1">
        <v>2.0406249999999997E-2</v>
      </c>
      <c r="C1253" s="1">
        <v>2.0406249999999997E-2</v>
      </c>
      <c r="D1253" t="s">
        <v>16</v>
      </c>
      <c r="E1253" t="s">
        <v>3164</v>
      </c>
      <c r="F1253" t="s">
        <v>75</v>
      </c>
      <c r="G1253" t="s">
        <v>53</v>
      </c>
      <c r="H1253" t="s">
        <v>35</v>
      </c>
      <c r="I1253" t="s">
        <v>21</v>
      </c>
      <c r="J1253">
        <v>9</v>
      </c>
      <c r="K1253">
        <v>24</v>
      </c>
      <c r="L1253">
        <v>0</v>
      </c>
      <c r="M1253" t="s">
        <v>3165</v>
      </c>
      <c r="N1253" t="s">
        <v>37</v>
      </c>
      <c r="O1253">
        <v>2.9</v>
      </c>
      <c r="P1253" t="s">
        <v>77</v>
      </c>
    </row>
    <row r="1254" spans="1:16" x14ac:dyDescent="0.3">
      <c r="A1254" t="s">
        <v>3166</v>
      </c>
      <c r="B1254" s="1">
        <v>2.0406249999999997E-2</v>
      </c>
      <c r="C1254" s="1">
        <v>2.0406249999999997E-2</v>
      </c>
      <c r="D1254" t="s">
        <v>16</v>
      </c>
      <c r="E1254" t="s">
        <v>3167</v>
      </c>
      <c r="F1254" t="s">
        <v>75</v>
      </c>
      <c r="G1254" t="s">
        <v>31</v>
      </c>
      <c r="H1254" t="s">
        <v>67</v>
      </c>
      <c r="I1254" t="s">
        <v>29</v>
      </c>
      <c r="J1254">
        <v>2</v>
      </c>
      <c r="K1254">
        <v>38</v>
      </c>
      <c r="L1254">
        <v>0</v>
      </c>
      <c r="M1254" t="s">
        <v>921</v>
      </c>
      <c r="N1254" t="s">
        <v>37</v>
      </c>
      <c r="O1254">
        <v>4.7</v>
      </c>
      <c r="P1254" t="s">
        <v>77</v>
      </c>
    </row>
    <row r="1255" spans="1:16" x14ac:dyDescent="0.3">
      <c r="A1255" t="s">
        <v>3168</v>
      </c>
      <c r="B1255" s="1">
        <v>2.0406249999999997E-2</v>
      </c>
      <c r="C1255" s="1">
        <v>2.0406249999999997E-2</v>
      </c>
      <c r="D1255" t="s">
        <v>16</v>
      </c>
      <c r="E1255" t="s">
        <v>3169</v>
      </c>
      <c r="F1255" t="s">
        <v>27</v>
      </c>
      <c r="G1255" t="s">
        <v>63</v>
      </c>
      <c r="H1255" t="s">
        <v>46</v>
      </c>
      <c r="I1255" t="s">
        <v>40</v>
      </c>
      <c r="J1255">
        <v>6</v>
      </c>
      <c r="K1255">
        <v>3</v>
      </c>
      <c r="L1255">
        <v>0</v>
      </c>
      <c r="M1255" t="s">
        <v>1717</v>
      </c>
      <c r="N1255" t="s">
        <v>23</v>
      </c>
      <c r="O1255">
        <v>3.5</v>
      </c>
      <c r="P1255" t="s">
        <v>4658</v>
      </c>
    </row>
    <row r="1256" spans="1:16" x14ac:dyDescent="0.3">
      <c r="A1256" t="s">
        <v>3170</v>
      </c>
      <c r="B1256" s="1">
        <v>2.0406249999999997E-2</v>
      </c>
      <c r="C1256" s="1">
        <v>2.0406249999999997E-2</v>
      </c>
      <c r="D1256" t="s">
        <v>16</v>
      </c>
      <c r="E1256" t="s">
        <v>3171</v>
      </c>
      <c r="F1256" t="s">
        <v>27</v>
      </c>
      <c r="G1256" t="s">
        <v>63</v>
      </c>
      <c r="H1256" t="s">
        <v>67</v>
      </c>
      <c r="I1256" t="s">
        <v>21</v>
      </c>
      <c r="J1256">
        <v>11</v>
      </c>
      <c r="K1256">
        <v>27</v>
      </c>
      <c r="L1256">
        <v>0</v>
      </c>
      <c r="M1256" t="s">
        <v>3172</v>
      </c>
      <c r="N1256" t="s">
        <v>23</v>
      </c>
      <c r="O1256">
        <v>4.8</v>
      </c>
      <c r="P1256" t="s">
        <v>49</v>
      </c>
    </row>
    <row r="1257" spans="1:16" x14ac:dyDescent="0.3">
      <c r="A1257" t="s">
        <v>3173</v>
      </c>
      <c r="B1257" s="1">
        <v>2.0406249999999997E-2</v>
      </c>
      <c r="C1257" s="1">
        <v>2.0406249999999997E-2</v>
      </c>
      <c r="D1257" t="s">
        <v>16</v>
      </c>
      <c r="E1257" t="s">
        <v>3174</v>
      </c>
      <c r="F1257" t="s">
        <v>52</v>
      </c>
      <c r="G1257" t="s">
        <v>45</v>
      </c>
      <c r="H1257" t="s">
        <v>67</v>
      </c>
      <c r="I1257" t="s">
        <v>59</v>
      </c>
      <c r="J1257">
        <v>8</v>
      </c>
      <c r="K1257">
        <v>37</v>
      </c>
      <c r="L1257">
        <v>0</v>
      </c>
      <c r="M1257" t="s">
        <v>3175</v>
      </c>
      <c r="N1257" t="s">
        <v>31</v>
      </c>
      <c r="O1257">
        <v>3.8</v>
      </c>
      <c r="P1257" t="s">
        <v>32</v>
      </c>
    </row>
    <row r="1258" spans="1:16" x14ac:dyDescent="0.3">
      <c r="A1258" t="s">
        <v>3176</v>
      </c>
      <c r="B1258" s="1">
        <v>2.0406249999999997E-2</v>
      </c>
      <c r="C1258" s="1">
        <v>2.0406249999999997E-2</v>
      </c>
      <c r="D1258" t="s">
        <v>16</v>
      </c>
      <c r="E1258" t="s">
        <v>1272</v>
      </c>
      <c r="F1258" t="s">
        <v>143</v>
      </c>
      <c r="G1258" t="s">
        <v>19</v>
      </c>
      <c r="H1258" t="s">
        <v>20</v>
      </c>
      <c r="I1258" t="s">
        <v>21</v>
      </c>
      <c r="J1258">
        <v>1</v>
      </c>
      <c r="K1258">
        <v>45</v>
      </c>
      <c r="L1258">
        <v>0</v>
      </c>
      <c r="M1258" t="s">
        <v>730</v>
      </c>
      <c r="N1258" t="s">
        <v>37</v>
      </c>
      <c r="O1258">
        <v>1.8</v>
      </c>
      <c r="P1258" t="s">
        <v>49</v>
      </c>
    </row>
    <row r="1259" spans="1:16" x14ac:dyDescent="0.3">
      <c r="A1259" t="s">
        <v>3177</v>
      </c>
      <c r="B1259" s="1">
        <v>2.0406249999999997E-2</v>
      </c>
      <c r="C1259" s="1">
        <v>2.0406249999999997E-2</v>
      </c>
      <c r="D1259" t="s">
        <v>16</v>
      </c>
      <c r="E1259" t="s">
        <v>3178</v>
      </c>
      <c r="F1259" t="s">
        <v>75</v>
      </c>
      <c r="G1259" t="s">
        <v>45</v>
      </c>
      <c r="H1259" t="s">
        <v>46</v>
      </c>
      <c r="I1259" t="s">
        <v>40</v>
      </c>
      <c r="J1259">
        <v>8</v>
      </c>
      <c r="K1259">
        <v>9</v>
      </c>
      <c r="L1259">
        <v>0</v>
      </c>
      <c r="M1259" t="s">
        <v>1382</v>
      </c>
      <c r="N1259" t="s">
        <v>23</v>
      </c>
      <c r="O1259">
        <v>1.6</v>
      </c>
      <c r="P1259" t="s">
        <v>77</v>
      </c>
    </row>
    <row r="1260" spans="1:16" x14ac:dyDescent="0.3">
      <c r="A1260" t="s">
        <v>3179</v>
      </c>
      <c r="B1260" s="1">
        <v>2.0406249999999997E-2</v>
      </c>
      <c r="C1260" s="1">
        <v>2.0406249999999997E-2</v>
      </c>
      <c r="D1260" t="s">
        <v>16</v>
      </c>
      <c r="E1260" t="s">
        <v>3180</v>
      </c>
      <c r="F1260" t="s">
        <v>143</v>
      </c>
      <c r="G1260" t="s">
        <v>63</v>
      </c>
      <c r="H1260" t="s">
        <v>20</v>
      </c>
      <c r="I1260" t="s">
        <v>54</v>
      </c>
      <c r="J1260">
        <v>3</v>
      </c>
      <c r="K1260">
        <v>17</v>
      </c>
      <c r="L1260">
        <v>0</v>
      </c>
      <c r="M1260" t="s">
        <v>3181</v>
      </c>
      <c r="N1260" t="s">
        <v>48</v>
      </c>
      <c r="O1260">
        <v>4.9000000000000004</v>
      </c>
      <c r="P1260" t="s">
        <v>77</v>
      </c>
    </row>
    <row r="1261" spans="1:16" x14ac:dyDescent="0.3">
      <c r="A1261" t="s">
        <v>3182</v>
      </c>
      <c r="B1261" s="1">
        <v>2.0406249999999997E-2</v>
      </c>
      <c r="C1261" s="1">
        <v>2.0406249999999997E-2</v>
      </c>
      <c r="D1261" t="s">
        <v>16</v>
      </c>
      <c r="E1261" t="s">
        <v>3183</v>
      </c>
      <c r="F1261" t="s">
        <v>121</v>
      </c>
      <c r="G1261" t="s">
        <v>28</v>
      </c>
      <c r="H1261" t="s">
        <v>46</v>
      </c>
      <c r="I1261" t="s">
        <v>59</v>
      </c>
      <c r="J1261">
        <v>10</v>
      </c>
      <c r="K1261">
        <v>41</v>
      </c>
      <c r="L1261">
        <v>0</v>
      </c>
      <c r="M1261" t="s">
        <v>557</v>
      </c>
      <c r="N1261" t="s">
        <v>23</v>
      </c>
      <c r="O1261">
        <v>3.9</v>
      </c>
      <c r="P1261" t="s">
        <v>77</v>
      </c>
    </row>
    <row r="1262" spans="1:16" x14ac:dyDescent="0.3">
      <c r="A1262" t="s">
        <v>3184</v>
      </c>
      <c r="B1262" s="1">
        <v>2.0406249999999997E-2</v>
      </c>
      <c r="C1262" s="1">
        <v>2.0406249999999997E-2</v>
      </c>
      <c r="D1262" t="s">
        <v>16</v>
      </c>
      <c r="E1262" t="s">
        <v>2588</v>
      </c>
      <c r="F1262" t="s">
        <v>58</v>
      </c>
      <c r="G1262" t="s">
        <v>63</v>
      </c>
      <c r="H1262" t="s">
        <v>35</v>
      </c>
      <c r="I1262" t="s">
        <v>21</v>
      </c>
      <c r="J1262">
        <v>10</v>
      </c>
      <c r="K1262">
        <v>22</v>
      </c>
      <c r="L1262">
        <v>0</v>
      </c>
      <c r="M1262" t="s">
        <v>875</v>
      </c>
      <c r="N1262" t="s">
        <v>37</v>
      </c>
      <c r="O1262">
        <v>4.2</v>
      </c>
      <c r="P1262" t="s">
        <v>24</v>
      </c>
    </row>
    <row r="1263" spans="1:16" x14ac:dyDescent="0.3">
      <c r="A1263" t="s">
        <v>3185</v>
      </c>
      <c r="B1263" s="1">
        <v>2.0406249999999997E-2</v>
      </c>
      <c r="C1263" s="1">
        <v>2.0406249999999997E-2</v>
      </c>
      <c r="D1263" t="s">
        <v>16</v>
      </c>
      <c r="E1263" t="s">
        <v>3186</v>
      </c>
      <c r="F1263" t="s">
        <v>18</v>
      </c>
      <c r="G1263" t="s">
        <v>45</v>
      </c>
      <c r="H1263" t="s">
        <v>67</v>
      </c>
      <c r="I1263" t="s">
        <v>59</v>
      </c>
      <c r="J1263">
        <v>2</v>
      </c>
      <c r="K1263">
        <v>27</v>
      </c>
      <c r="L1263">
        <v>0</v>
      </c>
      <c r="M1263" t="s">
        <v>2234</v>
      </c>
      <c r="N1263" t="s">
        <v>42</v>
      </c>
      <c r="O1263">
        <v>1.7</v>
      </c>
      <c r="P1263" t="s">
        <v>77</v>
      </c>
    </row>
    <row r="1264" spans="1:16" x14ac:dyDescent="0.3">
      <c r="A1264" t="s">
        <v>3187</v>
      </c>
      <c r="B1264" s="1">
        <v>2.0406249999999997E-2</v>
      </c>
      <c r="C1264" s="1">
        <v>2.0406249999999997E-2</v>
      </c>
      <c r="D1264" t="s">
        <v>16</v>
      </c>
      <c r="E1264" t="s">
        <v>3188</v>
      </c>
      <c r="F1264" t="s">
        <v>27</v>
      </c>
      <c r="G1264" t="s">
        <v>31</v>
      </c>
      <c r="H1264" t="s">
        <v>46</v>
      </c>
      <c r="I1264" t="s">
        <v>59</v>
      </c>
      <c r="J1264">
        <v>12</v>
      </c>
      <c r="K1264">
        <v>48</v>
      </c>
      <c r="L1264">
        <v>0</v>
      </c>
      <c r="M1264" t="s">
        <v>2717</v>
      </c>
      <c r="N1264" t="s">
        <v>31</v>
      </c>
      <c r="O1264">
        <v>3.3</v>
      </c>
      <c r="P1264" t="s">
        <v>4658</v>
      </c>
    </row>
    <row r="1265" spans="1:16" x14ac:dyDescent="0.3">
      <c r="A1265" t="s">
        <v>3189</v>
      </c>
      <c r="B1265" s="1">
        <v>2.0406249999999997E-2</v>
      </c>
      <c r="C1265" s="1">
        <v>2.0406249999999997E-2</v>
      </c>
      <c r="D1265" t="s">
        <v>16</v>
      </c>
      <c r="E1265" t="s">
        <v>3190</v>
      </c>
      <c r="F1265" t="s">
        <v>143</v>
      </c>
      <c r="G1265" t="s">
        <v>53</v>
      </c>
      <c r="H1265" t="s">
        <v>35</v>
      </c>
      <c r="I1265" t="s">
        <v>29</v>
      </c>
      <c r="J1265">
        <v>5</v>
      </c>
      <c r="K1265">
        <v>19</v>
      </c>
      <c r="L1265">
        <v>0</v>
      </c>
      <c r="M1265" t="s">
        <v>3191</v>
      </c>
      <c r="N1265" t="s">
        <v>42</v>
      </c>
      <c r="O1265">
        <v>3.1</v>
      </c>
      <c r="P1265" t="s">
        <v>32</v>
      </c>
    </row>
    <row r="1266" spans="1:16" x14ac:dyDescent="0.3">
      <c r="A1266" t="s">
        <v>3192</v>
      </c>
      <c r="B1266" s="1">
        <v>2.0406249999999997E-2</v>
      </c>
      <c r="C1266" s="1">
        <v>2.0406249999999997E-2</v>
      </c>
      <c r="D1266" t="s">
        <v>16</v>
      </c>
      <c r="E1266" t="s">
        <v>3193</v>
      </c>
      <c r="F1266" t="s">
        <v>52</v>
      </c>
      <c r="G1266" t="s">
        <v>63</v>
      </c>
      <c r="H1266" t="s">
        <v>20</v>
      </c>
      <c r="I1266" t="s">
        <v>59</v>
      </c>
      <c r="J1266">
        <v>5</v>
      </c>
      <c r="K1266">
        <v>22</v>
      </c>
      <c r="L1266">
        <v>0</v>
      </c>
      <c r="M1266" t="s">
        <v>2745</v>
      </c>
      <c r="N1266" t="s">
        <v>48</v>
      </c>
      <c r="O1266">
        <v>3.2</v>
      </c>
      <c r="P1266" t="s">
        <v>32</v>
      </c>
    </row>
    <row r="1267" spans="1:16" x14ac:dyDescent="0.3">
      <c r="A1267" t="s">
        <v>3194</v>
      </c>
      <c r="B1267" s="1">
        <v>2.0406249999999997E-2</v>
      </c>
      <c r="C1267" s="1">
        <v>2.0406249999999997E-2</v>
      </c>
      <c r="D1267" t="s">
        <v>16</v>
      </c>
      <c r="E1267" t="s">
        <v>3195</v>
      </c>
      <c r="F1267" t="s">
        <v>143</v>
      </c>
      <c r="G1267" t="s">
        <v>19</v>
      </c>
      <c r="H1267" t="s">
        <v>20</v>
      </c>
      <c r="I1267" t="s">
        <v>40</v>
      </c>
      <c r="J1267">
        <v>2</v>
      </c>
      <c r="K1267">
        <v>15</v>
      </c>
      <c r="L1267">
        <v>0</v>
      </c>
      <c r="M1267" t="s">
        <v>2387</v>
      </c>
      <c r="N1267" t="s">
        <v>37</v>
      </c>
      <c r="O1267">
        <v>4.8</v>
      </c>
      <c r="P1267" t="s">
        <v>77</v>
      </c>
    </row>
    <row r="1268" spans="1:16" x14ac:dyDescent="0.3">
      <c r="A1268" t="s">
        <v>3196</v>
      </c>
      <c r="B1268" s="1">
        <v>2.0406249999999997E-2</v>
      </c>
      <c r="C1268" s="1">
        <v>2.0406249999999997E-2</v>
      </c>
      <c r="D1268" t="s">
        <v>16</v>
      </c>
      <c r="E1268" t="s">
        <v>165</v>
      </c>
      <c r="F1268" t="s">
        <v>18</v>
      </c>
      <c r="G1268" t="s">
        <v>53</v>
      </c>
      <c r="H1268" t="s">
        <v>20</v>
      </c>
      <c r="I1268" t="s">
        <v>21</v>
      </c>
      <c r="J1268">
        <v>6</v>
      </c>
      <c r="K1268">
        <v>18</v>
      </c>
      <c r="L1268">
        <v>0</v>
      </c>
      <c r="M1268" t="s">
        <v>181</v>
      </c>
      <c r="N1268" t="s">
        <v>31</v>
      </c>
      <c r="O1268">
        <v>4</v>
      </c>
      <c r="P1268" t="s">
        <v>24</v>
      </c>
    </row>
    <row r="1269" spans="1:16" x14ac:dyDescent="0.3">
      <c r="A1269" t="s">
        <v>3197</v>
      </c>
      <c r="B1269" s="1">
        <v>2.0406249999999997E-2</v>
      </c>
      <c r="C1269" s="1">
        <v>2.0406249999999997E-2</v>
      </c>
      <c r="D1269" t="s">
        <v>16</v>
      </c>
      <c r="E1269" t="s">
        <v>3198</v>
      </c>
      <c r="F1269" t="s">
        <v>83</v>
      </c>
      <c r="G1269" t="s">
        <v>53</v>
      </c>
      <c r="H1269" t="s">
        <v>46</v>
      </c>
      <c r="I1269" t="s">
        <v>21</v>
      </c>
      <c r="J1269">
        <v>4</v>
      </c>
      <c r="K1269">
        <v>35</v>
      </c>
      <c r="L1269">
        <v>0</v>
      </c>
      <c r="M1269" t="s">
        <v>1534</v>
      </c>
      <c r="N1269" t="s">
        <v>37</v>
      </c>
      <c r="O1269">
        <v>4.5999999999999996</v>
      </c>
      <c r="P1269" t="s">
        <v>49</v>
      </c>
    </row>
    <row r="1270" spans="1:16" x14ac:dyDescent="0.3">
      <c r="A1270" t="s">
        <v>3199</v>
      </c>
      <c r="B1270" s="1">
        <v>2.0406249999999997E-2</v>
      </c>
      <c r="C1270" s="1">
        <v>2.0406249999999997E-2</v>
      </c>
      <c r="D1270" t="s">
        <v>16</v>
      </c>
      <c r="E1270" t="s">
        <v>3200</v>
      </c>
      <c r="F1270" t="s">
        <v>83</v>
      </c>
      <c r="G1270" t="s">
        <v>19</v>
      </c>
      <c r="H1270" t="s">
        <v>67</v>
      </c>
      <c r="I1270" t="s">
        <v>54</v>
      </c>
      <c r="J1270">
        <v>3</v>
      </c>
      <c r="K1270">
        <v>18</v>
      </c>
      <c r="L1270">
        <v>0</v>
      </c>
      <c r="M1270" t="s">
        <v>591</v>
      </c>
      <c r="N1270" t="s">
        <v>42</v>
      </c>
      <c r="O1270">
        <v>2.5</v>
      </c>
      <c r="P1270" t="s">
        <v>4658</v>
      </c>
    </row>
    <row r="1271" spans="1:16" x14ac:dyDescent="0.3">
      <c r="A1271" t="s">
        <v>3201</v>
      </c>
      <c r="B1271" s="1">
        <v>2.0406249999999997E-2</v>
      </c>
      <c r="C1271" s="1">
        <v>2.0406249999999997E-2</v>
      </c>
      <c r="D1271" t="s">
        <v>16</v>
      </c>
      <c r="E1271" t="s">
        <v>3202</v>
      </c>
      <c r="F1271" t="s">
        <v>27</v>
      </c>
      <c r="G1271" t="s">
        <v>63</v>
      </c>
      <c r="H1271" t="s">
        <v>67</v>
      </c>
      <c r="I1271" t="s">
        <v>21</v>
      </c>
      <c r="J1271">
        <v>10</v>
      </c>
      <c r="K1271">
        <v>24</v>
      </c>
      <c r="L1271">
        <v>0</v>
      </c>
      <c r="M1271" t="s">
        <v>1117</v>
      </c>
      <c r="N1271" t="s">
        <v>37</v>
      </c>
      <c r="O1271">
        <v>1.9</v>
      </c>
      <c r="P1271" t="s">
        <v>24</v>
      </c>
    </row>
    <row r="1272" spans="1:16" x14ac:dyDescent="0.3">
      <c r="A1272" t="s">
        <v>3203</v>
      </c>
      <c r="B1272" s="1">
        <v>2.0406249999999997E-2</v>
      </c>
      <c r="C1272" s="1">
        <v>2.0406249999999997E-2</v>
      </c>
      <c r="D1272" t="s">
        <v>16</v>
      </c>
      <c r="E1272" t="s">
        <v>3204</v>
      </c>
      <c r="F1272" t="s">
        <v>52</v>
      </c>
      <c r="G1272" t="s">
        <v>63</v>
      </c>
      <c r="H1272" t="s">
        <v>20</v>
      </c>
      <c r="I1272" t="s">
        <v>59</v>
      </c>
      <c r="J1272">
        <v>2</v>
      </c>
      <c r="K1272">
        <v>22</v>
      </c>
      <c r="L1272">
        <v>0</v>
      </c>
      <c r="M1272" t="s">
        <v>3205</v>
      </c>
      <c r="N1272" t="s">
        <v>48</v>
      </c>
      <c r="O1272">
        <v>4.3</v>
      </c>
      <c r="P1272" t="s">
        <v>24</v>
      </c>
    </row>
    <row r="1273" spans="1:16" x14ac:dyDescent="0.3">
      <c r="A1273" t="s">
        <v>3206</v>
      </c>
      <c r="B1273" s="1">
        <v>2.0406249999999997E-2</v>
      </c>
      <c r="C1273" s="1">
        <v>2.0406249999999997E-2</v>
      </c>
      <c r="D1273" t="s">
        <v>16</v>
      </c>
      <c r="E1273" t="s">
        <v>3207</v>
      </c>
      <c r="F1273" t="s">
        <v>58</v>
      </c>
      <c r="G1273" t="s">
        <v>53</v>
      </c>
      <c r="H1273" t="s">
        <v>35</v>
      </c>
      <c r="I1273" t="s">
        <v>29</v>
      </c>
      <c r="J1273">
        <v>8</v>
      </c>
      <c r="K1273">
        <v>23</v>
      </c>
      <c r="L1273">
        <v>0</v>
      </c>
      <c r="M1273" t="s">
        <v>921</v>
      </c>
      <c r="N1273" t="s">
        <v>48</v>
      </c>
      <c r="O1273">
        <v>2.4</v>
      </c>
      <c r="P1273" t="s">
        <v>32</v>
      </c>
    </row>
    <row r="1274" spans="1:16" x14ac:dyDescent="0.3">
      <c r="A1274" t="s">
        <v>3208</v>
      </c>
      <c r="B1274" s="1">
        <v>2.0406249999999997E-2</v>
      </c>
      <c r="C1274">
        <v>0</v>
      </c>
      <c r="D1274" t="s">
        <v>110</v>
      </c>
      <c r="E1274" t="s">
        <v>3209</v>
      </c>
      <c r="F1274" t="s">
        <v>52</v>
      </c>
      <c r="G1274" t="s">
        <v>45</v>
      </c>
      <c r="H1274" t="s">
        <v>35</v>
      </c>
      <c r="I1274" t="s">
        <v>29</v>
      </c>
      <c r="J1274">
        <v>3</v>
      </c>
      <c r="K1274">
        <v>0</v>
      </c>
      <c r="L1274">
        <v>0</v>
      </c>
      <c r="M1274" t="s">
        <v>1439</v>
      </c>
      <c r="N1274" t="s">
        <v>37</v>
      </c>
      <c r="O1274">
        <v>0</v>
      </c>
      <c r="P1274" t="s">
        <v>49</v>
      </c>
    </row>
    <row r="1275" spans="1:16" x14ac:dyDescent="0.3">
      <c r="A1275" t="s">
        <v>3210</v>
      </c>
      <c r="B1275" s="1">
        <v>2.0406249999999997E-2</v>
      </c>
      <c r="C1275" s="1">
        <v>2.0406249999999997E-2</v>
      </c>
      <c r="D1275" t="s">
        <v>16</v>
      </c>
      <c r="E1275" t="s">
        <v>3211</v>
      </c>
      <c r="F1275" t="s">
        <v>121</v>
      </c>
      <c r="G1275" t="s">
        <v>28</v>
      </c>
      <c r="H1275" t="s">
        <v>35</v>
      </c>
      <c r="I1275" t="s">
        <v>59</v>
      </c>
      <c r="J1275">
        <v>12</v>
      </c>
      <c r="K1275">
        <v>48</v>
      </c>
      <c r="L1275">
        <v>0</v>
      </c>
      <c r="M1275" t="s">
        <v>429</v>
      </c>
      <c r="N1275" t="s">
        <v>31</v>
      </c>
      <c r="O1275">
        <v>1.5</v>
      </c>
      <c r="P1275" t="s">
        <v>77</v>
      </c>
    </row>
    <row r="1276" spans="1:16" x14ac:dyDescent="0.3">
      <c r="A1276" t="s">
        <v>3212</v>
      </c>
      <c r="B1276" s="1">
        <v>2.0406249999999997E-2</v>
      </c>
      <c r="C1276">
        <v>0</v>
      </c>
      <c r="D1276" t="s">
        <v>73</v>
      </c>
      <c r="E1276" t="s">
        <v>3213</v>
      </c>
      <c r="F1276" t="s">
        <v>83</v>
      </c>
      <c r="G1276" t="s">
        <v>28</v>
      </c>
      <c r="H1276" t="s">
        <v>20</v>
      </c>
      <c r="I1276" t="s">
        <v>40</v>
      </c>
      <c r="J1276">
        <v>7</v>
      </c>
      <c r="K1276">
        <v>0</v>
      </c>
      <c r="L1276">
        <v>0</v>
      </c>
      <c r="M1276" t="s">
        <v>1216</v>
      </c>
      <c r="N1276" t="s">
        <v>42</v>
      </c>
      <c r="O1276">
        <v>0</v>
      </c>
      <c r="P1276" t="s">
        <v>24</v>
      </c>
    </row>
    <row r="1277" spans="1:16" x14ac:dyDescent="0.3">
      <c r="A1277" t="s">
        <v>3214</v>
      </c>
      <c r="B1277" s="1">
        <v>2.0406249999999997E-2</v>
      </c>
      <c r="C1277">
        <v>0</v>
      </c>
      <c r="D1277" t="s">
        <v>110</v>
      </c>
      <c r="E1277" t="s">
        <v>3215</v>
      </c>
      <c r="F1277" t="s">
        <v>83</v>
      </c>
      <c r="G1277" t="s">
        <v>28</v>
      </c>
      <c r="H1277" t="s">
        <v>20</v>
      </c>
      <c r="I1277" t="s">
        <v>21</v>
      </c>
      <c r="J1277">
        <v>12</v>
      </c>
      <c r="K1277">
        <v>0</v>
      </c>
      <c r="L1277">
        <v>0</v>
      </c>
      <c r="M1277" t="s">
        <v>1990</v>
      </c>
      <c r="N1277" t="s">
        <v>37</v>
      </c>
      <c r="O1277">
        <v>0</v>
      </c>
      <c r="P1277" t="s">
        <v>4658</v>
      </c>
    </row>
    <row r="1278" spans="1:16" x14ac:dyDescent="0.3">
      <c r="A1278" t="s">
        <v>3216</v>
      </c>
      <c r="B1278" s="1">
        <v>2.0406249999999997E-2</v>
      </c>
      <c r="C1278" s="1">
        <v>2.0406249999999997E-2</v>
      </c>
      <c r="D1278" t="s">
        <v>16</v>
      </c>
      <c r="E1278" t="s">
        <v>3217</v>
      </c>
      <c r="F1278" t="s">
        <v>75</v>
      </c>
      <c r="G1278" t="s">
        <v>63</v>
      </c>
      <c r="H1278" t="s">
        <v>35</v>
      </c>
      <c r="I1278" t="s">
        <v>29</v>
      </c>
      <c r="J1278">
        <v>8</v>
      </c>
      <c r="K1278">
        <v>8</v>
      </c>
      <c r="L1278">
        <v>0</v>
      </c>
      <c r="M1278" t="s">
        <v>2150</v>
      </c>
      <c r="N1278" t="s">
        <v>48</v>
      </c>
      <c r="O1278">
        <v>2.7</v>
      </c>
      <c r="P1278" t="s">
        <v>24</v>
      </c>
    </row>
    <row r="1279" spans="1:16" x14ac:dyDescent="0.3">
      <c r="A1279" t="s">
        <v>3218</v>
      </c>
      <c r="B1279" s="1">
        <v>2.0406249999999997E-2</v>
      </c>
      <c r="C1279" s="1">
        <v>2.0406249999999997E-2</v>
      </c>
      <c r="D1279" t="s">
        <v>16</v>
      </c>
      <c r="E1279" t="s">
        <v>3219</v>
      </c>
      <c r="F1279" t="s">
        <v>83</v>
      </c>
      <c r="G1279" t="s">
        <v>31</v>
      </c>
      <c r="H1279" t="s">
        <v>35</v>
      </c>
      <c r="I1279" t="s">
        <v>40</v>
      </c>
      <c r="J1279">
        <v>12</v>
      </c>
      <c r="K1279">
        <v>13</v>
      </c>
      <c r="L1279">
        <v>0</v>
      </c>
      <c r="M1279" t="s">
        <v>3220</v>
      </c>
      <c r="N1279" t="s">
        <v>23</v>
      </c>
      <c r="O1279">
        <v>3.5</v>
      </c>
      <c r="P1279" t="s">
        <v>49</v>
      </c>
    </row>
    <row r="1280" spans="1:16" x14ac:dyDescent="0.3">
      <c r="A1280" t="s">
        <v>3221</v>
      </c>
      <c r="B1280" s="1">
        <v>2.0406249999999997E-2</v>
      </c>
      <c r="C1280" s="1">
        <v>2.0406249999999997E-2</v>
      </c>
      <c r="D1280" t="s">
        <v>16</v>
      </c>
      <c r="E1280" t="s">
        <v>3222</v>
      </c>
      <c r="F1280" t="s">
        <v>121</v>
      </c>
      <c r="G1280" t="s">
        <v>19</v>
      </c>
      <c r="H1280" t="s">
        <v>20</v>
      </c>
      <c r="I1280" t="s">
        <v>59</v>
      </c>
      <c r="J1280">
        <v>12</v>
      </c>
      <c r="K1280">
        <v>43</v>
      </c>
      <c r="L1280">
        <v>0</v>
      </c>
      <c r="M1280" t="s">
        <v>488</v>
      </c>
      <c r="N1280" t="s">
        <v>37</v>
      </c>
      <c r="O1280">
        <v>1.6</v>
      </c>
      <c r="P1280" t="s">
        <v>4658</v>
      </c>
    </row>
    <row r="1281" spans="1:16" x14ac:dyDescent="0.3">
      <c r="A1281" t="s">
        <v>3223</v>
      </c>
      <c r="B1281" s="1">
        <v>2.0406249999999997E-2</v>
      </c>
      <c r="C1281" s="1">
        <v>2.0406249999999997E-2</v>
      </c>
      <c r="D1281" t="s">
        <v>16</v>
      </c>
      <c r="E1281" t="s">
        <v>3224</v>
      </c>
      <c r="F1281" t="s">
        <v>75</v>
      </c>
      <c r="G1281" t="s">
        <v>31</v>
      </c>
      <c r="H1281" t="s">
        <v>67</v>
      </c>
      <c r="I1281" t="s">
        <v>59</v>
      </c>
      <c r="J1281">
        <v>7</v>
      </c>
      <c r="K1281">
        <v>42</v>
      </c>
      <c r="L1281">
        <v>0</v>
      </c>
      <c r="M1281" t="s">
        <v>1043</v>
      </c>
      <c r="N1281" t="s">
        <v>37</v>
      </c>
      <c r="O1281">
        <v>1</v>
      </c>
      <c r="P1281" t="s">
        <v>4658</v>
      </c>
    </row>
    <row r="1282" spans="1:16" x14ac:dyDescent="0.3">
      <c r="A1282" t="s">
        <v>3225</v>
      </c>
      <c r="B1282" s="1">
        <v>2.0406249999999997E-2</v>
      </c>
      <c r="C1282" s="1">
        <v>2.0406249999999997E-2</v>
      </c>
      <c r="D1282" t="s">
        <v>16</v>
      </c>
      <c r="E1282" t="s">
        <v>3226</v>
      </c>
      <c r="F1282" t="s">
        <v>83</v>
      </c>
      <c r="G1282" t="s">
        <v>19</v>
      </c>
      <c r="H1282" t="s">
        <v>67</v>
      </c>
      <c r="I1282" t="s">
        <v>54</v>
      </c>
      <c r="J1282">
        <v>12</v>
      </c>
      <c r="K1282">
        <v>29</v>
      </c>
      <c r="L1282">
        <v>0</v>
      </c>
      <c r="M1282" t="s">
        <v>30</v>
      </c>
      <c r="N1282" t="s">
        <v>23</v>
      </c>
      <c r="O1282">
        <v>1.8</v>
      </c>
      <c r="P1282" t="s">
        <v>49</v>
      </c>
    </row>
    <row r="1283" spans="1:16" x14ac:dyDescent="0.3">
      <c r="A1283" t="s">
        <v>3227</v>
      </c>
      <c r="B1283" s="1">
        <v>2.0406249999999997E-2</v>
      </c>
      <c r="C1283" s="1">
        <v>2.0406249999999997E-2</v>
      </c>
      <c r="D1283" t="s">
        <v>16</v>
      </c>
      <c r="E1283" t="s">
        <v>3228</v>
      </c>
      <c r="F1283" t="s">
        <v>18</v>
      </c>
      <c r="G1283" t="s">
        <v>19</v>
      </c>
      <c r="H1283" t="s">
        <v>67</v>
      </c>
      <c r="I1283" t="s">
        <v>29</v>
      </c>
      <c r="J1283">
        <v>3</v>
      </c>
      <c r="K1283">
        <v>16</v>
      </c>
      <c r="L1283">
        <v>0</v>
      </c>
      <c r="M1283" t="s">
        <v>3229</v>
      </c>
      <c r="N1283" t="s">
        <v>23</v>
      </c>
      <c r="O1283">
        <v>4.5</v>
      </c>
      <c r="P1283" t="s">
        <v>4658</v>
      </c>
    </row>
    <row r="1284" spans="1:16" x14ac:dyDescent="0.3">
      <c r="A1284" t="s">
        <v>3230</v>
      </c>
      <c r="B1284" s="1">
        <v>2.0406249999999997E-2</v>
      </c>
      <c r="C1284" s="1">
        <v>2.0406249999999997E-2</v>
      </c>
      <c r="D1284" t="s">
        <v>16</v>
      </c>
      <c r="E1284" t="s">
        <v>3231</v>
      </c>
      <c r="F1284" t="s">
        <v>121</v>
      </c>
      <c r="G1284" t="s">
        <v>28</v>
      </c>
      <c r="H1284" t="s">
        <v>67</v>
      </c>
      <c r="I1284" t="s">
        <v>21</v>
      </c>
      <c r="J1284">
        <v>10</v>
      </c>
      <c r="K1284">
        <v>15</v>
      </c>
      <c r="L1284">
        <v>0</v>
      </c>
      <c r="M1284" t="s">
        <v>3232</v>
      </c>
      <c r="N1284" t="s">
        <v>37</v>
      </c>
      <c r="O1284">
        <v>2.2999999999999998</v>
      </c>
      <c r="P1284" t="s">
        <v>32</v>
      </c>
    </row>
    <row r="1285" spans="1:16" x14ac:dyDescent="0.3">
      <c r="A1285" t="s">
        <v>3233</v>
      </c>
      <c r="B1285" s="1">
        <v>2.0406249999999997E-2</v>
      </c>
      <c r="C1285" s="1">
        <v>2.0406249999999997E-2</v>
      </c>
      <c r="D1285" t="s">
        <v>16</v>
      </c>
      <c r="E1285" t="s">
        <v>3234</v>
      </c>
      <c r="F1285" t="s">
        <v>58</v>
      </c>
      <c r="G1285" t="s">
        <v>63</v>
      </c>
      <c r="H1285" t="s">
        <v>67</v>
      </c>
      <c r="I1285" t="s">
        <v>54</v>
      </c>
      <c r="J1285">
        <v>2</v>
      </c>
      <c r="K1285">
        <v>30</v>
      </c>
      <c r="L1285">
        <v>0</v>
      </c>
      <c r="M1285" t="s">
        <v>1613</v>
      </c>
      <c r="N1285" t="s">
        <v>42</v>
      </c>
      <c r="O1285">
        <v>3.3</v>
      </c>
      <c r="P1285" t="s">
        <v>32</v>
      </c>
    </row>
    <row r="1286" spans="1:16" x14ac:dyDescent="0.3">
      <c r="A1286" t="s">
        <v>3235</v>
      </c>
      <c r="B1286" s="1">
        <v>2.0406249999999997E-2</v>
      </c>
      <c r="C1286" s="1">
        <v>2.0406249999999997E-2</v>
      </c>
      <c r="D1286" t="s">
        <v>16</v>
      </c>
      <c r="E1286" t="s">
        <v>3236</v>
      </c>
      <c r="F1286" t="s">
        <v>27</v>
      </c>
      <c r="G1286" t="s">
        <v>19</v>
      </c>
      <c r="H1286" t="s">
        <v>20</v>
      </c>
      <c r="I1286" t="s">
        <v>54</v>
      </c>
      <c r="J1286">
        <v>12</v>
      </c>
      <c r="K1286">
        <v>27</v>
      </c>
      <c r="L1286">
        <v>0</v>
      </c>
      <c r="M1286" t="s">
        <v>2438</v>
      </c>
      <c r="N1286" t="s">
        <v>42</v>
      </c>
      <c r="O1286">
        <v>4.2</v>
      </c>
      <c r="P1286" t="s">
        <v>77</v>
      </c>
    </row>
    <row r="1287" spans="1:16" x14ac:dyDescent="0.3">
      <c r="A1287" t="s">
        <v>3237</v>
      </c>
      <c r="B1287" s="1">
        <v>2.0406249999999997E-2</v>
      </c>
      <c r="C1287" s="1">
        <v>2.0406249999999997E-2</v>
      </c>
      <c r="D1287" t="s">
        <v>16</v>
      </c>
      <c r="E1287" t="s">
        <v>3238</v>
      </c>
      <c r="F1287" t="s">
        <v>52</v>
      </c>
      <c r="G1287" t="s">
        <v>63</v>
      </c>
      <c r="H1287" t="s">
        <v>46</v>
      </c>
      <c r="I1287" t="s">
        <v>40</v>
      </c>
      <c r="J1287">
        <v>4</v>
      </c>
      <c r="K1287">
        <v>32</v>
      </c>
      <c r="L1287">
        <v>0</v>
      </c>
      <c r="M1287" t="s">
        <v>1466</v>
      </c>
      <c r="N1287" t="s">
        <v>23</v>
      </c>
      <c r="O1287">
        <v>4.7</v>
      </c>
      <c r="P1287" t="s">
        <v>24</v>
      </c>
    </row>
    <row r="1288" spans="1:16" x14ac:dyDescent="0.3">
      <c r="A1288" t="s">
        <v>3239</v>
      </c>
      <c r="B1288" s="1">
        <v>2.0406249999999997E-2</v>
      </c>
      <c r="C1288" s="1">
        <v>2.0406249999999997E-2</v>
      </c>
      <c r="D1288" t="s">
        <v>16</v>
      </c>
      <c r="E1288" t="s">
        <v>3240</v>
      </c>
      <c r="F1288" t="s">
        <v>75</v>
      </c>
      <c r="G1288" t="s">
        <v>63</v>
      </c>
      <c r="H1288" t="s">
        <v>35</v>
      </c>
      <c r="I1288" t="s">
        <v>59</v>
      </c>
      <c r="J1288">
        <v>9</v>
      </c>
      <c r="K1288">
        <v>32</v>
      </c>
      <c r="L1288">
        <v>0</v>
      </c>
      <c r="M1288" t="s">
        <v>2712</v>
      </c>
      <c r="N1288" t="s">
        <v>37</v>
      </c>
      <c r="O1288">
        <v>4.2</v>
      </c>
      <c r="P1288" t="s">
        <v>77</v>
      </c>
    </row>
    <row r="1289" spans="1:16" x14ac:dyDescent="0.3">
      <c r="A1289" t="s">
        <v>3241</v>
      </c>
      <c r="B1289" s="1">
        <v>2.0406249999999997E-2</v>
      </c>
      <c r="C1289" s="1">
        <v>2.0406249999999997E-2</v>
      </c>
      <c r="D1289" t="s">
        <v>16</v>
      </c>
      <c r="E1289" t="s">
        <v>3242</v>
      </c>
      <c r="F1289" t="s">
        <v>143</v>
      </c>
      <c r="G1289" t="s">
        <v>28</v>
      </c>
      <c r="H1289" t="s">
        <v>46</v>
      </c>
      <c r="I1289" t="s">
        <v>59</v>
      </c>
      <c r="J1289">
        <v>3</v>
      </c>
      <c r="K1289">
        <v>10</v>
      </c>
      <c r="L1289">
        <v>0</v>
      </c>
      <c r="M1289" t="s">
        <v>1354</v>
      </c>
      <c r="N1289" t="s">
        <v>37</v>
      </c>
      <c r="O1289">
        <v>3.1</v>
      </c>
      <c r="P1289" t="s">
        <v>49</v>
      </c>
    </row>
    <row r="1290" spans="1:16" x14ac:dyDescent="0.3">
      <c r="A1290" t="s">
        <v>3243</v>
      </c>
      <c r="B1290" s="1">
        <v>2.0406249999999997E-2</v>
      </c>
      <c r="C1290" s="1">
        <v>2.0406249999999997E-2</v>
      </c>
      <c r="D1290" t="s">
        <v>16</v>
      </c>
      <c r="E1290" t="s">
        <v>3244</v>
      </c>
      <c r="F1290" t="s">
        <v>121</v>
      </c>
      <c r="G1290" t="s">
        <v>19</v>
      </c>
      <c r="H1290" t="s">
        <v>67</v>
      </c>
      <c r="I1290" t="s">
        <v>40</v>
      </c>
      <c r="J1290">
        <v>4</v>
      </c>
      <c r="K1290">
        <v>2</v>
      </c>
      <c r="L1290">
        <v>0</v>
      </c>
      <c r="M1290" t="s">
        <v>901</v>
      </c>
      <c r="N1290" t="s">
        <v>42</v>
      </c>
      <c r="O1290">
        <v>3.5</v>
      </c>
      <c r="P1290" t="s">
        <v>4658</v>
      </c>
    </row>
    <row r="1291" spans="1:16" x14ac:dyDescent="0.3">
      <c r="A1291" t="s">
        <v>3245</v>
      </c>
      <c r="B1291" s="1">
        <v>2.0406249999999997E-2</v>
      </c>
      <c r="C1291" s="1">
        <v>2.0406249999999997E-2</v>
      </c>
      <c r="D1291" t="s">
        <v>16</v>
      </c>
      <c r="E1291" t="s">
        <v>3246</v>
      </c>
      <c r="F1291" t="s">
        <v>75</v>
      </c>
      <c r="G1291" t="s">
        <v>45</v>
      </c>
      <c r="H1291" t="s">
        <v>35</v>
      </c>
      <c r="I1291" t="s">
        <v>29</v>
      </c>
      <c r="J1291">
        <v>2</v>
      </c>
      <c r="K1291">
        <v>6</v>
      </c>
      <c r="L1291">
        <v>0</v>
      </c>
      <c r="M1291" t="s">
        <v>464</v>
      </c>
      <c r="N1291" t="s">
        <v>42</v>
      </c>
      <c r="O1291">
        <v>3.2</v>
      </c>
      <c r="P1291" t="s">
        <v>49</v>
      </c>
    </row>
    <row r="1292" spans="1:16" x14ac:dyDescent="0.3">
      <c r="A1292" t="s">
        <v>3247</v>
      </c>
      <c r="B1292" s="1">
        <v>2.0406249999999997E-2</v>
      </c>
      <c r="C1292" s="1">
        <v>2.0406249999999997E-2</v>
      </c>
      <c r="D1292" t="s">
        <v>16</v>
      </c>
      <c r="E1292" t="s">
        <v>2149</v>
      </c>
      <c r="F1292" t="s">
        <v>27</v>
      </c>
      <c r="G1292" t="s">
        <v>19</v>
      </c>
      <c r="H1292" t="s">
        <v>46</v>
      </c>
      <c r="I1292" t="s">
        <v>29</v>
      </c>
      <c r="J1292">
        <v>3</v>
      </c>
      <c r="K1292">
        <v>10</v>
      </c>
      <c r="L1292">
        <v>0</v>
      </c>
      <c r="M1292" t="s">
        <v>1970</v>
      </c>
      <c r="N1292" t="s">
        <v>23</v>
      </c>
      <c r="O1292">
        <v>2.9</v>
      </c>
      <c r="P1292" t="s">
        <v>24</v>
      </c>
    </row>
    <row r="1293" spans="1:16" x14ac:dyDescent="0.3">
      <c r="A1293" t="s">
        <v>3248</v>
      </c>
      <c r="B1293" s="1">
        <v>2.0406249999999997E-2</v>
      </c>
      <c r="C1293">
        <v>0</v>
      </c>
      <c r="D1293" t="s">
        <v>110</v>
      </c>
      <c r="E1293" t="s">
        <v>3103</v>
      </c>
      <c r="F1293" t="s">
        <v>58</v>
      </c>
      <c r="G1293" t="s">
        <v>63</v>
      </c>
      <c r="H1293" t="s">
        <v>35</v>
      </c>
      <c r="I1293" t="s">
        <v>59</v>
      </c>
      <c r="J1293">
        <v>1</v>
      </c>
      <c r="K1293">
        <v>0</v>
      </c>
      <c r="L1293">
        <v>0</v>
      </c>
      <c r="M1293" t="s">
        <v>1482</v>
      </c>
      <c r="N1293" t="s">
        <v>37</v>
      </c>
      <c r="O1293">
        <v>0</v>
      </c>
      <c r="P1293" t="s">
        <v>24</v>
      </c>
    </row>
    <row r="1294" spans="1:16" x14ac:dyDescent="0.3">
      <c r="A1294" t="s">
        <v>3249</v>
      </c>
      <c r="B1294" s="1">
        <v>2.0406249999999997E-2</v>
      </c>
      <c r="C1294" s="1">
        <v>2.0406249999999997E-2</v>
      </c>
      <c r="D1294" t="s">
        <v>16</v>
      </c>
      <c r="E1294" t="s">
        <v>3250</v>
      </c>
      <c r="F1294" t="s">
        <v>75</v>
      </c>
      <c r="G1294" t="s">
        <v>53</v>
      </c>
      <c r="H1294" t="s">
        <v>20</v>
      </c>
      <c r="I1294" t="s">
        <v>54</v>
      </c>
      <c r="J1294">
        <v>6</v>
      </c>
      <c r="K1294">
        <v>32</v>
      </c>
      <c r="L1294">
        <v>0</v>
      </c>
      <c r="M1294" t="s">
        <v>1074</v>
      </c>
      <c r="N1294" t="s">
        <v>48</v>
      </c>
      <c r="O1294">
        <v>3</v>
      </c>
      <c r="P1294" t="s">
        <v>32</v>
      </c>
    </row>
    <row r="1295" spans="1:16" x14ac:dyDescent="0.3">
      <c r="A1295" t="s">
        <v>3251</v>
      </c>
      <c r="B1295" s="1">
        <v>2.0406249999999997E-2</v>
      </c>
      <c r="C1295" s="1">
        <v>2.0406249999999997E-2</v>
      </c>
      <c r="D1295" t="s">
        <v>16</v>
      </c>
      <c r="E1295" t="s">
        <v>3252</v>
      </c>
      <c r="F1295" t="s">
        <v>18</v>
      </c>
      <c r="G1295" t="s">
        <v>28</v>
      </c>
      <c r="H1295" t="s">
        <v>35</v>
      </c>
      <c r="I1295" t="s">
        <v>59</v>
      </c>
      <c r="J1295">
        <v>2</v>
      </c>
      <c r="K1295">
        <v>31</v>
      </c>
      <c r="L1295">
        <v>0</v>
      </c>
      <c r="M1295" t="s">
        <v>3144</v>
      </c>
      <c r="N1295" t="s">
        <v>48</v>
      </c>
      <c r="O1295">
        <v>4.4000000000000004</v>
      </c>
      <c r="P1295" t="s">
        <v>49</v>
      </c>
    </row>
    <row r="1296" spans="1:16" x14ac:dyDescent="0.3">
      <c r="A1296" t="s">
        <v>3253</v>
      </c>
      <c r="B1296" s="1">
        <v>2.0406249999999997E-2</v>
      </c>
      <c r="C1296" s="1">
        <v>2.0406249999999997E-2</v>
      </c>
      <c r="D1296" t="s">
        <v>16</v>
      </c>
      <c r="E1296" t="s">
        <v>3254</v>
      </c>
      <c r="F1296" t="s">
        <v>58</v>
      </c>
      <c r="G1296" t="s">
        <v>19</v>
      </c>
      <c r="H1296" t="s">
        <v>20</v>
      </c>
      <c r="I1296" t="s">
        <v>59</v>
      </c>
      <c r="J1296">
        <v>7</v>
      </c>
      <c r="K1296">
        <v>38</v>
      </c>
      <c r="L1296">
        <v>0</v>
      </c>
      <c r="M1296" t="s">
        <v>1798</v>
      </c>
      <c r="N1296" t="s">
        <v>23</v>
      </c>
      <c r="O1296">
        <v>4.4000000000000004</v>
      </c>
      <c r="P1296" t="s">
        <v>32</v>
      </c>
    </row>
    <row r="1297" spans="1:16" x14ac:dyDescent="0.3">
      <c r="A1297" t="s">
        <v>3255</v>
      </c>
      <c r="B1297" s="1">
        <v>2.0406249999999997E-2</v>
      </c>
      <c r="C1297" s="1">
        <v>2.0406249999999997E-2</v>
      </c>
      <c r="D1297" t="s">
        <v>16</v>
      </c>
      <c r="E1297" t="s">
        <v>3256</v>
      </c>
      <c r="F1297" t="s">
        <v>83</v>
      </c>
      <c r="G1297" t="s">
        <v>31</v>
      </c>
      <c r="H1297" t="s">
        <v>35</v>
      </c>
      <c r="I1297" t="s">
        <v>54</v>
      </c>
      <c r="J1297">
        <v>7</v>
      </c>
      <c r="K1297">
        <v>26</v>
      </c>
      <c r="L1297">
        <v>0</v>
      </c>
      <c r="M1297" t="s">
        <v>768</v>
      </c>
      <c r="N1297" t="s">
        <v>37</v>
      </c>
      <c r="O1297">
        <v>4.2</v>
      </c>
      <c r="P1297" t="s">
        <v>24</v>
      </c>
    </row>
    <row r="1298" spans="1:16" x14ac:dyDescent="0.3">
      <c r="A1298" t="s">
        <v>3257</v>
      </c>
      <c r="B1298" s="1">
        <v>2.0406249999999997E-2</v>
      </c>
      <c r="C1298" s="1">
        <v>2.0406249999999997E-2</v>
      </c>
      <c r="D1298" t="s">
        <v>16</v>
      </c>
      <c r="E1298" t="s">
        <v>3258</v>
      </c>
      <c r="F1298" t="s">
        <v>83</v>
      </c>
      <c r="G1298" t="s">
        <v>45</v>
      </c>
      <c r="H1298" t="s">
        <v>35</v>
      </c>
      <c r="I1298" t="s">
        <v>54</v>
      </c>
      <c r="J1298">
        <v>12</v>
      </c>
      <c r="K1298">
        <v>19</v>
      </c>
      <c r="L1298">
        <v>0</v>
      </c>
      <c r="M1298" t="s">
        <v>2147</v>
      </c>
      <c r="N1298" t="s">
        <v>31</v>
      </c>
      <c r="O1298">
        <v>4.3</v>
      </c>
      <c r="P1298" t="s">
        <v>49</v>
      </c>
    </row>
    <row r="1299" spans="1:16" x14ac:dyDescent="0.3">
      <c r="A1299" t="s">
        <v>3259</v>
      </c>
      <c r="B1299" s="1">
        <v>2.0406249999999997E-2</v>
      </c>
      <c r="C1299" s="1">
        <v>2.0406249999999997E-2</v>
      </c>
      <c r="D1299" t="s">
        <v>16</v>
      </c>
      <c r="E1299" t="s">
        <v>3260</v>
      </c>
      <c r="F1299" t="s">
        <v>58</v>
      </c>
      <c r="G1299" t="s">
        <v>28</v>
      </c>
      <c r="H1299" t="s">
        <v>46</v>
      </c>
      <c r="I1299" t="s">
        <v>21</v>
      </c>
      <c r="J1299">
        <v>8</v>
      </c>
      <c r="K1299">
        <v>16</v>
      </c>
      <c r="L1299">
        <v>0</v>
      </c>
      <c r="M1299" t="s">
        <v>3261</v>
      </c>
      <c r="N1299" t="s">
        <v>42</v>
      </c>
      <c r="O1299">
        <v>1.9</v>
      </c>
      <c r="P1299" t="s">
        <v>24</v>
      </c>
    </row>
    <row r="1300" spans="1:16" x14ac:dyDescent="0.3">
      <c r="A1300" t="s">
        <v>3262</v>
      </c>
      <c r="B1300" s="1">
        <v>2.0406249999999997E-2</v>
      </c>
      <c r="C1300" s="1">
        <v>2.0406249999999997E-2</v>
      </c>
      <c r="D1300" t="s">
        <v>16</v>
      </c>
      <c r="E1300" t="s">
        <v>3263</v>
      </c>
      <c r="F1300" t="s">
        <v>27</v>
      </c>
      <c r="G1300" t="s">
        <v>19</v>
      </c>
      <c r="H1300" t="s">
        <v>67</v>
      </c>
      <c r="I1300" t="s">
        <v>21</v>
      </c>
      <c r="J1300">
        <v>2</v>
      </c>
      <c r="K1300">
        <v>35</v>
      </c>
      <c r="L1300">
        <v>0</v>
      </c>
      <c r="M1300" t="s">
        <v>2872</v>
      </c>
      <c r="N1300" t="s">
        <v>42</v>
      </c>
      <c r="O1300">
        <v>4.8</v>
      </c>
      <c r="P1300" t="s">
        <v>4658</v>
      </c>
    </row>
    <row r="1301" spans="1:16" x14ac:dyDescent="0.3">
      <c r="A1301" t="s">
        <v>3264</v>
      </c>
      <c r="B1301" s="1">
        <v>2.0406249999999997E-2</v>
      </c>
      <c r="C1301" s="1">
        <v>2.0406249999999997E-2</v>
      </c>
      <c r="D1301" t="s">
        <v>16</v>
      </c>
      <c r="E1301" t="s">
        <v>3265</v>
      </c>
      <c r="F1301" t="s">
        <v>143</v>
      </c>
      <c r="G1301" t="s">
        <v>28</v>
      </c>
      <c r="H1301" t="s">
        <v>67</v>
      </c>
      <c r="I1301" t="s">
        <v>21</v>
      </c>
      <c r="J1301">
        <v>1</v>
      </c>
      <c r="K1301">
        <v>37</v>
      </c>
      <c r="L1301">
        <v>0</v>
      </c>
      <c r="M1301" t="s">
        <v>90</v>
      </c>
      <c r="N1301" t="s">
        <v>23</v>
      </c>
      <c r="O1301">
        <v>4.8</v>
      </c>
      <c r="P1301" t="s">
        <v>77</v>
      </c>
    </row>
    <row r="1302" spans="1:16" x14ac:dyDescent="0.3">
      <c r="A1302" t="s">
        <v>3266</v>
      </c>
      <c r="B1302" s="1">
        <v>2.0406249999999997E-2</v>
      </c>
      <c r="C1302" s="1">
        <v>2.0406249999999997E-2</v>
      </c>
      <c r="D1302" t="s">
        <v>16</v>
      </c>
      <c r="E1302" t="s">
        <v>3267</v>
      </c>
      <c r="F1302" t="s">
        <v>58</v>
      </c>
      <c r="G1302" t="s">
        <v>31</v>
      </c>
      <c r="H1302" t="s">
        <v>35</v>
      </c>
      <c r="I1302" t="s">
        <v>40</v>
      </c>
      <c r="J1302">
        <v>2</v>
      </c>
      <c r="K1302">
        <v>46</v>
      </c>
      <c r="L1302">
        <v>0</v>
      </c>
      <c r="M1302" t="s">
        <v>984</v>
      </c>
      <c r="N1302" t="s">
        <v>23</v>
      </c>
      <c r="O1302">
        <v>1.4</v>
      </c>
      <c r="P1302" t="s">
        <v>24</v>
      </c>
    </row>
    <row r="1303" spans="1:16" x14ac:dyDescent="0.3">
      <c r="A1303" t="s">
        <v>3268</v>
      </c>
      <c r="B1303" s="1">
        <v>2.0406249999999997E-2</v>
      </c>
      <c r="C1303" s="1">
        <v>2.0406249999999997E-2</v>
      </c>
      <c r="D1303" t="s">
        <v>16</v>
      </c>
      <c r="E1303" t="s">
        <v>3269</v>
      </c>
      <c r="F1303" t="s">
        <v>52</v>
      </c>
      <c r="G1303" t="s">
        <v>45</v>
      </c>
      <c r="H1303" t="s">
        <v>35</v>
      </c>
      <c r="I1303" t="s">
        <v>29</v>
      </c>
      <c r="J1303">
        <v>5</v>
      </c>
      <c r="K1303">
        <v>13</v>
      </c>
      <c r="L1303">
        <v>0</v>
      </c>
      <c r="M1303" t="s">
        <v>594</v>
      </c>
      <c r="N1303" t="s">
        <v>48</v>
      </c>
      <c r="O1303">
        <v>4</v>
      </c>
      <c r="P1303" t="s">
        <v>32</v>
      </c>
    </row>
    <row r="1304" spans="1:16" x14ac:dyDescent="0.3">
      <c r="A1304" t="s">
        <v>3270</v>
      </c>
      <c r="B1304" s="1">
        <v>2.0406249999999997E-2</v>
      </c>
      <c r="C1304" s="1">
        <v>2.0406249999999997E-2</v>
      </c>
      <c r="D1304" t="s">
        <v>16</v>
      </c>
      <c r="E1304" t="s">
        <v>3271</v>
      </c>
      <c r="F1304" t="s">
        <v>143</v>
      </c>
      <c r="G1304" t="s">
        <v>31</v>
      </c>
      <c r="H1304" t="s">
        <v>67</v>
      </c>
      <c r="I1304" t="s">
        <v>59</v>
      </c>
      <c r="J1304">
        <v>8</v>
      </c>
      <c r="K1304">
        <v>23</v>
      </c>
      <c r="L1304">
        <v>0</v>
      </c>
      <c r="M1304" t="s">
        <v>3272</v>
      </c>
      <c r="N1304" t="s">
        <v>48</v>
      </c>
      <c r="O1304">
        <v>1.3</v>
      </c>
      <c r="P1304" t="s">
        <v>4658</v>
      </c>
    </row>
    <row r="1305" spans="1:16" x14ac:dyDescent="0.3">
      <c r="A1305" t="s">
        <v>3273</v>
      </c>
      <c r="B1305" s="1">
        <v>2.0406249999999997E-2</v>
      </c>
      <c r="C1305">
        <v>0</v>
      </c>
      <c r="D1305" t="s">
        <v>73</v>
      </c>
      <c r="E1305" t="s">
        <v>3274</v>
      </c>
      <c r="F1305" t="s">
        <v>121</v>
      </c>
      <c r="G1305" t="s">
        <v>31</v>
      </c>
      <c r="H1305" t="s">
        <v>35</v>
      </c>
      <c r="I1305" t="s">
        <v>59</v>
      </c>
      <c r="J1305">
        <v>7</v>
      </c>
      <c r="K1305">
        <v>0</v>
      </c>
      <c r="L1305">
        <v>1</v>
      </c>
      <c r="M1305" t="s">
        <v>3275</v>
      </c>
      <c r="N1305" t="s">
        <v>23</v>
      </c>
      <c r="O1305">
        <v>0</v>
      </c>
      <c r="P1305" t="s">
        <v>49</v>
      </c>
    </row>
    <row r="1306" spans="1:16" x14ac:dyDescent="0.3">
      <c r="A1306" t="s">
        <v>3276</v>
      </c>
      <c r="B1306" s="1">
        <v>2.0406249999999997E-2</v>
      </c>
      <c r="C1306" s="1">
        <v>2.0406249999999997E-2</v>
      </c>
      <c r="D1306" t="s">
        <v>16</v>
      </c>
      <c r="E1306" t="s">
        <v>3277</v>
      </c>
      <c r="F1306" t="s">
        <v>58</v>
      </c>
      <c r="G1306" t="s">
        <v>53</v>
      </c>
      <c r="H1306" t="s">
        <v>67</v>
      </c>
      <c r="I1306" t="s">
        <v>40</v>
      </c>
      <c r="J1306">
        <v>5</v>
      </c>
      <c r="K1306">
        <v>1</v>
      </c>
      <c r="L1306">
        <v>0</v>
      </c>
      <c r="M1306" t="s">
        <v>1040</v>
      </c>
      <c r="N1306" t="s">
        <v>37</v>
      </c>
      <c r="O1306">
        <v>3.4</v>
      </c>
      <c r="P1306" t="s">
        <v>4658</v>
      </c>
    </row>
    <row r="1307" spans="1:16" x14ac:dyDescent="0.3">
      <c r="A1307" t="s">
        <v>3278</v>
      </c>
      <c r="B1307" s="1">
        <v>2.0406249999999997E-2</v>
      </c>
      <c r="C1307" s="1">
        <v>2.0406249999999997E-2</v>
      </c>
      <c r="D1307" t="s">
        <v>16</v>
      </c>
      <c r="E1307" t="s">
        <v>3279</v>
      </c>
      <c r="F1307" t="s">
        <v>18</v>
      </c>
      <c r="G1307" t="s">
        <v>45</v>
      </c>
      <c r="H1307" t="s">
        <v>46</v>
      </c>
      <c r="I1307" t="s">
        <v>59</v>
      </c>
      <c r="J1307">
        <v>8</v>
      </c>
      <c r="K1307">
        <v>32</v>
      </c>
      <c r="L1307">
        <v>0</v>
      </c>
      <c r="M1307" t="s">
        <v>3280</v>
      </c>
      <c r="N1307" t="s">
        <v>48</v>
      </c>
      <c r="O1307">
        <v>1.6</v>
      </c>
      <c r="P1307" t="s">
        <v>24</v>
      </c>
    </row>
    <row r="1308" spans="1:16" x14ac:dyDescent="0.3">
      <c r="A1308" t="s">
        <v>3281</v>
      </c>
      <c r="B1308" s="1">
        <v>2.0406249999999997E-2</v>
      </c>
      <c r="C1308" s="1">
        <v>2.0406249999999997E-2</v>
      </c>
      <c r="D1308" t="s">
        <v>16</v>
      </c>
      <c r="E1308" t="s">
        <v>3282</v>
      </c>
      <c r="F1308" t="s">
        <v>83</v>
      </c>
      <c r="G1308" t="s">
        <v>19</v>
      </c>
      <c r="H1308" t="s">
        <v>20</v>
      </c>
      <c r="I1308" t="s">
        <v>40</v>
      </c>
      <c r="J1308">
        <v>8</v>
      </c>
      <c r="K1308">
        <v>36</v>
      </c>
      <c r="L1308">
        <v>0</v>
      </c>
      <c r="M1308" t="s">
        <v>64</v>
      </c>
      <c r="N1308" t="s">
        <v>42</v>
      </c>
      <c r="O1308">
        <v>1.2</v>
      </c>
      <c r="P1308" t="s">
        <v>32</v>
      </c>
    </row>
    <row r="1309" spans="1:16" x14ac:dyDescent="0.3">
      <c r="A1309" t="s">
        <v>3283</v>
      </c>
      <c r="B1309" s="1">
        <v>2.0406249999999997E-2</v>
      </c>
      <c r="C1309" s="1">
        <v>2.0406249999999997E-2</v>
      </c>
      <c r="D1309" t="s">
        <v>16</v>
      </c>
      <c r="E1309" t="s">
        <v>3284</v>
      </c>
      <c r="F1309" t="s">
        <v>27</v>
      </c>
      <c r="G1309" t="s">
        <v>31</v>
      </c>
      <c r="H1309" t="s">
        <v>46</v>
      </c>
      <c r="I1309" t="s">
        <v>40</v>
      </c>
      <c r="J1309">
        <v>12</v>
      </c>
      <c r="K1309">
        <v>10</v>
      </c>
      <c r="L1309">
        <v>0</v>
      </c>
      <c r="M1309" t="s">
        <v>1852</v>
      </c>
      <c r="N1309" t="s">
        <v>31</v>
      </c>
      <c r="O1309">
        <v>1.8</v>
      </c>
      <c r="P1309" t="s">
        <v>24</v>
      </c>
    </row>
    <row r="1310" spans="1:16" x14ac:dyDescent="0.3">
      <c r="A1310" t="s">
        <v>3285</v>
      </c>
      <c r="B1310" s="1">
        <v>2.0406249999999997E-2</v>
      </c>
      <c r="C1310" s="1">
        <v>2.0406249999999997E-2</v>
      </c>
      <c r="D1310" t="s">
        <v>16</v>
      </c>
      <c r="E1310" t="s">
        <v>3286</v>
      </c>
      <c r="F1310" t="s">
        <v>52</v>
      </c>
      <c r="G1310" t="s">
        <v>31</v>
      </c>
      <c r="H1310" t="s">
        <v>46</v>
      </c>
      <c r="I1310" t="s">
        <v>29</v>
      </c>
      <c r="J1310">
        <v>11</v>
      </c>
      <c r="K1310">
        <v>19</v>
      </c>
      <c r="L1310">
        <v>0</v>
      </c>
      <c r="M1310" t="s">
        <v>2339</v>
      </c>
      <c r="N1310" t="s">
        <v>23</v>
      </c>
      <c r="O1310">
        <v>4</v>
      </c>
      <c r="P1310" t="s">
        <v>77</v>
      </c>
    </row>
    <row r="1311" spans="1:16" x14ac:dyDescent="0.3">
      <c r="A1311" t="s">
        <v>3287</v>
      </c>
      <c r="B1311" s="1">
        <v>2.0406249999999997E-2</v>
      </c>
      <c r="C1311" s="1">
        <v>2.0406249999999997E-2</v>
      </c>
      <c r="D1311" t="s">
        <v>16</v>
      </c>
      <c r="E1311" t="s">
        <v>3288</v>
      </c>
      <c r="F1311" t="s">
        <v>143</v>
      </c>
      <c r="G1311" t="s">
        <v>28</v>
      </c>
      <c r="H1311" t="s">
        <v>35</v>
      </c>
      <c r="I1311" t="s">
        <v>54</v>
      </c>
      <c r="J1311">
        <v>8</v>
      </c>
      <c r="K1311">
        <v>32</v>
      </c>
      <c r="L1311">
        <v>0</v>
      </c>
      <c r="M1311" t="s">
        <v>817</v>
      </c>
      <c r="N1311" t="s">
        <v>42</v>
      </c>
      <c r="O1311">
        <v>2.6</v>
      </c>
      <c r="P1311" t="s">
        <v>24</v>
      </c>
    </row>
    <row r="1312" spans="1:16" x14ac:dyDescent="0.3">
      <c r="A1312" t="s">
        <v>3289</v>
      </c>
      <c r="B1312" s="1">
        <v>2.0406249999999997E-2</v>
      </c>
      <c r="C1312" s="1">
        <v>2.0406249999999997E-2</v>
      </c>
      <c r="D1312" t="s">
        <v>16</v>
      </c>
      <c r="E1312" t="s">
        <v>1533</v>
      </c>
      <c r="F1312" t="s">
        <v>52</v>
      </c>
      <c r="G1312" t="s">
        <v>31</v>
      </c>
      <c r="H1312" t="s">
        <v>20</v>
      </c>
      <c r="I1312" t="s">
        <v>40</v>
      </c>
      <c r="J1312">
        <v>12</v>
      </c>
      <c r="K1312">
        <v>4</v>
      </c>
      <c r="L1312">
        <v>0</v>
      </c>
      <c r="M1312" t="s">
        <v>406</v>
      </c>
      <c r="N1312" t="s">
        <v>42</v>
      </c>
      <c r="O1312">
        <v>2.4</v>
      </c>
      <c r="P1312" t="s">
        <v>49</v>
      </c>
    </row>
    <row r="1313" spans="1:16" x14ac:dyDescent="0.3">
      <c r="A1313" t="s">
        <v>3290</v>
      </c>
      <c r="B1313" s="1">
        <v>2.0406249999999997E-2</v>
      </c>
      <c r="C1313" s="1">
        <v>2.0406249999999997E-2</v>
      </c>
      <c r="D1313" t="s">
        <v>16</v>
      </c>
      <c r="E1313" t="s">
        <v>3291</v>
      </c>
      <c r="F1313" t="s">
        <v>52</v>
      </c>
      <c r="G1313" t="s">
        <v>45</v>
      </c>
      <c r="H1313" t="s">
        <v>67</v>
      </c>
      <c r="I1313" t="s">
        <v>54</v>
      </c>
      <c r="J1313">
        <v>4</v>
      </c>
      <c r="K1313">
        <v>21</v>
      </c>
      <c r="L1313">
        <v>0</v>
      </c>
      <c r="M1313" t="s">
        <v>1452</v>
      </c>
      <c r="N1313" t="s">
        <v>42</v>
      </c>
      <c r="O1313">
        <v>2.7</v>
      </c>
      <c r="P1313" t="s">
        <v>4658</v>
      </c>
    </row>
    <row r="1314" spans="1:16" x14ac:dyDescent="0.3">
      <c r="A1314" t="s">
        <v>3292</v>
      </c>
      <c r="B1314" s="1">
        <v>2.0406249999999997E-2</v>
      </c>
      <c r="C1314">
        <v>0</v>
      </c>
      <c r="D1314" t="s">
        <v>146</v>
      </c>
      <c r="E1314" t="s">
        <v>3293</v>
      </c>
      <c r="F1314" t="s">
        <v>143</v>
      </c>
      <c r="G1314" t="s">
        <v>31</v>
      </c>
      <c r="H1314" t="s">
        <v>35</v>
      </c>
      <c r="I1314" t="s">
        <v>59</v>
      </c>
      <c r="J1314">
        <v>7</v>
      </c>
      <c r="K1314">
        <v>0</v>
      </c>
      <c r="L1314">
        <v>0</v>
      </c>
      <c r="M1314" t="s">
        <v>2339</v>
      </c>
      <c r="N1314" t="s">
        <v>48</v>
      </c>
      <c r="O1314">
        <v>0</v>
      </c>
      <c r="P1314" t="s">
        <v>24</v>
      </c>
    </row>
    <row r="1315" spans="1:16" x14ac:dyDescent="0.3">
      <c r="A1315" t="s">
        <v>3294</v>
      </c>
      <c r="B1315" s="1">
        <v>2.0406249999999997E-2</v>
      </c>
      <c r="C1315" s="1">
        <v>2.0406249999999997E-2</v>
      </c>
      <c r="D1315" t="s">
        <v>16</v>
      </c>
      <c r="E1315" t="s">
        <v>2667</v>
      </c>
      <c r="F1315" t="s">
        <v>18</v>
      </c>
      <c r="G1315" t="s">
        <v>45</v>
      </c>
      <c r="H1315" t="s">
        <v>46</v>
      </c>
      <c r="I1315" t="s">
        <v>21</v>
      </c>
      <c r="J1315">
        <v>7</v>
      </c>
      <c r="K1315">
        <v>24</v>
      </c>
      <c r="L1315">
        <v>0</v>
      </c>
      <c r="M1315" t="s">
        <v>1344</v>
      </c>
      <c r="N1315" t="s">
        <v>37</v>
      </c>
      <c r="O1315">
        <v>4.9000000000000004</v>
      </c>
      <c r="P1315" t="s">
        <v>49</v>
      </c>
    </row>
    <row r="1316" spans="1:16" x14ac:dyDescent="0.3">
      <c r="A1316" t="s">
        <v>3295</v>
      </c>
      <c r="B1316" s="1">
        <v>2.0406249999999997E-2</v>
      </c>
      <c r="C1316" s="1">
        <v>2.0406249999999997E-2</v>
      </c>
      <c r="D1316" t="s">
        <v>16</v>
      </c>
      <c r="E1316" t="s">
        <v>3296</v>
      </c>
      <c r="F1316" t="s">
        <v>58</v>
      </c>
      <c r="G1316" t="s">
        <v>31</v>
      </c>
      <c r="H1316" t="s">
        <v>46</v>
      </c>
      <c r="I1316" t="s">
        <v>59</v>
      </c>
      <c r="J1316">
        <v>11</v>
      </c>
      <c r="K1316">
        <v>16</v>
      </c>
      <c r="L1316">
        <v>0</v>
      </c>
      <c r="M1316" t="s">
        <v>2104</v>
      </c>
      <c r="N1316" t="s">
        <v>42</v>
      </c>
      <c r="O1316">
        <v>3.2</v>
      </c>
      <c r="P1316" t="s">
        <v>49</v>
      </c>
    </row>
    <row r="1317" spans="1:16" x14ac:dyDescent="0.3">
      <c r="A1317" t="s">
        <v>3297</v>
      </c>
      <c r="B1317" s="1">
        <v>2.0406249999999997E-2</v>
      </c>
      <c r="C1317" s="1">
        <v>2.0406249999999997E-2</v>
      </c>
      <c r="D1317" t="s">
        <v>16</v>
      </c>
      <c r="E1317" t="s">
        <v>3298</v>
      </c>
      <c r="F1317" t="s">
        <v>143</v>
      </c>
      <c r="G1317" t="s">
        <v>31</v>
      </c>
      <c r="H1317" t="s">
        <v>35</v>
      </c>
      <c r="I1317" t="s">
        <v>29</v>
      </c>
      <c r="J1317">
        <v>1</v>
      </c>
      <c r="K1317">
        <v>39</v>
      </c>
      <c r="L1317">
        <v>0</v>
      </c>
      <c r="M1317" t="s">
        <v>3144</v>
      </c>
      <c r="N1317" t="s">
        <v>23</v>
      </c>
      <c r="O1317">
        <v>1.9</v>
      </c>
      <c r="P1317" t="s">
        <v>24</v>
      </c>
    </row>
    <row r="1318" spans="1:16" x14ac:dyDescent="0.3">
      <c r="A1318" t="s">
        <v>3299</v>
      </c>
      <c r="B1318" s="1">
        <v>2.0406249999999997E-2</v>
      </c>
      <c r="C1318">
        <v>0</v>
      </c>
      <c r="D1318" t="s">
        <v>110</v>
      </c>
      <c r="E1318" t="s">
        <v>3300</v>
      </c>
      <c r="F1318" t="s">
        <v>18</v>
      </c>
      <c r="G1318" t="s">
        <v>31</v>
      </c>
      <c r="H1318" t="s">
        <v>67</v>
      </c>
      <c r="I1318" t="s">
        <v>40</v>
      </c>
      <c r="J1318">
        <v>11</v>
      </c>
      <c r="K1318">
        <v>0</v>
      </c>
      <c r="L1318">
        <v>0</v>
      </c>
      <c r="M1318" t="s">
        <v>448</v>
      </c>
      <c r="N1318" t="s">
        <v>31</v>
      </c>
      <c r="O1318">
        <v>0</v>
      </c>
      <c r="P1318" t="s">
        <v>77</v>
      </c>
    </row>
    <row r="1319" spans="1:16" x14ac:dyDescent="0.3">
      <c r="A1319" t="s">
        <v>3301</v>
      </c>
      <c r="B1319" s="1">
        <v>2.0406249999999997E-2</v>
      </c>
      <c r="C1319" s="1">
        <v>2.0406249999999997E-2</v>
      </c>
      <c r="D1319" t="s">
        <v>16</v>
      </c>
      <c r="E1319" t="s">
        <v>1533</v>
      </c>
      <c r="F1319" t="s">
        <v>83</v>
      </c>
      <c r="G1319" t="s">
        <v>53</v>
      </c>
      <c r="H1319" t="s">
        <v>20</v>
      </c>
      <c r="I1319" t="s">
        <v>21</v>
      </c>
      <c r="J1319">
        <v>3</v>
      </c>
      <c r="K1319">
        <v>11</v>
      </c>
      <c r="L1319">
        <v>0</v>
      </c>
      <c r="M1319" t="s">
        <v>549</v>
      </c>
      <c r="N1319" t="s">
        <v>31</v>
      </c>
      <c r="O1319">
        <v>3.1</v>
      </c>
      <c r="P1319" t="s">
        <v>49</v>
      </c>
    </row>
    <row r="1320" spans="1:16" x14ac:dyDescent="0.3">
      <c r="A1320" t="s">
        <v>3302</v>
      </c>
      <c r="B1320" s="1">
        <v>2.0406249999999997E-2</v>
      </c>
      <c r="C1320" s="1">
        <v>2.0406249999999997E-2</v>
      </c>
      <c r="D1320" t="s">
        <v>16</v>
      </c>
      <c r="E1320" t="s">
        <v>3303</v>
      </c>
      <c r="F1320" t="s">
        <v>83</v>
      </c>
      <c r="G1320" t="s">
        <v>19</v>
      </c>
      <c r="H1320" t="s">
        <v>20</v>
      </c>
      <c r="I1320" t="s">
        <v>59</v>
      </c>
      <c r="J1320">
        <v>6</v>
      </c>
      <c r="K1320">
        <v>9</v>
      </c>
      <c r="L1320">
        <v>0</v>
      </c>
      <c r="M1320" t="s">
        <v>2142</v>
      </c>
      <c r="N1320" t="s">
        <v>31</v>
      </c>
      <c r="O1320">
        <v>4.3</v>
      </c>
      <c r="P1320" t="s">
        <v>32</v>
      </c>
    </row>
    <row r="1321" spans="1:16" x14ac:dyDescent="0.3">
      <c r="A1321" t="s">
        <v>3304</v>
      </c>
      <c r="B1321" s="1">
        <v>2.0406249999999997E-2</v>
      </c>
      <c r="C1321" s="1">
        <v>2.0406249999999997E-2</v>
      </c>
      <c r="D1321" t="s">
        <v>16</v>
      </c>
      <c r="E1321" t="s">
        <v>3305</v>
      </c>
      <c r="F1321" t="s">
        <v>83</v>
      </c>
      <c r="G1321" t="s">
        <v>31</v>
      </c>
      <c r="H1321" t="s">
        <v>35</v>
      </c>
      <c r="I1321" t="s">
        <v>29</v>
      </c>
      <c r="J1321">
        <v>1</v>
      </c>
      <c r="K1321">
        <v>10</v>
      </c>
      <c r="L1321">
        <v>0</v>
      </c>
      <c r="M1321" t="s">
        <v>3306</v>
      </c>
      <c r="N1321" t="s">
        <v>37</v>
      </c>
      <c r="O1321">
        <v>4.0999999999999996</v>
      </c>
      <c r="P1321" t="s">
        <v>49</v>
      </c>
    </row>
    <row r="1322" spans="1:16" x14ac:dyDescent="0.3">
      <c r="A1322" t="s">
        <v>3307</v>
      </c>
      <c r="B1322" s="1">
        <v>2.0406249999999997E-2</v>
      </c>
      <c r="C1322" s="1">
        <v>2.0406249999999997E-2</v>
      </c>
      <c r="D1322" t="s">
        <v>16</v>
      </c>
      <c r="E1322" t="s">
        <v>3308</v>
      </c>
      <c r="F1322" t="s">
        <v>52</v>
      </c>
      <c r="G1322" t="s">
        <v>53</v>
      </c>
      <c r="H1322" t="s">
        <v>46</v>
      </c>
      <c r="I1322" t="s">
        <v>59</v>
      </c>
      <c r="J1322">
        <v>1</v>
      </c>
      <c r="K1322">
        <v>30</v>
      </c>
      <c r="L1322">
        <v>0</v>
      </c>
      <c r="M1322" t="s">
        <v>421</v>
      </c>
      <c r="N1322" t="s">
        <v>48</v>
      </c>
      <c r="O1322">
        <v>4</v>
      </c>
      <c r="P1322" t="s">
        <v>32</v>
      </c>
    </row>
    <row r="1323" spans="1:16" x14ac:dyDescent="0.3">
      <c r="A1323" t="s">
        <v>3309</v>
      </c>
      <c r="B1323" s="1">
        <v>2.0406249999999997E-2</v>
      </c>
      <c r="C1323" s="1">
        <v>2.0406249999999997E-2</v>
      </c>
      <c r="D1323" t="s">
        <v>16</v>
      </c>
      <c r="E1323" t="s">
        <v>3310</v>
      </c>
      <c r="F1323" t="s">
        <v>75</v>
      </c>
      <c r="G1323" t="s">
        <v>45</v>
      </c>
      <c r="H1323" t="s">
        <v>20</v>
      </c>
      <c r="I1323" t="s">
        <v>59</v>
      </c>
      <c r="J1323">
        <v>11</v>
      </c>
      <c r="K1323">
        <v>13</v>
      </c>
      <c r="L1323">
        <v>0</v>
      </c>
      <c r="M1323" t="s">
        <v>243</v>
      </c>
      <c r="N1323" t="s">
        <v>48</v>
      </c>
      <c r="O1323">
        <v>3.2</v>
      </c>
      <c r="P1323" t="s">
        <v>32</v>
      </c>
    </row>
    <row r="1324" spans="1:16" x14ac:dyDescent="0.3">
      <c r="A1324" t="s">
        <v>3311</v>
      </c>
      <c r="B1324" s="1">
        <v>2.0406249999999997E-2</v>
      </c>
      <c r="C1324" s="1">
        <v>2.0406249999999997E-2</v>
      </c>
      <c r="D1324" t="s">
        <v>16</v>
      </c>
      <c r="E1324" t="s">
        <v>3312</v>
      </c>
      <c r="F1324" t="s">
        <v>18</v>
      </c>
      <c r="G1324" t="s">
        <v>19</v>
      </c>
      <c r="H1324" t="s">
        <v>20</v>
      </c>
      <c r="I1324" t="s">
        <v>59</v>
      </c>
      <c r="J1324">
        <v>9</v>
      </c>
      <c r="K1324">
        <v>43</v>
      </c>
      <c r="L1324">
        <v>0</v>
      </c>
      <c r="M1324" t="s">
        <v>1471</v>
      </c>
      <c r="N1324" t="s">
        <v>42</v>
      </c>
      <c r="O1324">
        <v>2.7</v>
      </c>
      <c r="P1324" t="s">
        <v>49</v>
      </c>
    </row>
    <row r="1325" spans="1:16" x14ac:dyDescent="0.3">
      <c r="A1325" t="s">
        <v>3313</v>
      </c>
      <c r="B1325" s="1">
        <v>2.0406249999999997E-2</v>
      </c>
      <c r="C1325" s="1">
        <v>2.0406249999999997E-2</v>
      </c>
      <c r="D1325" t="s">
        <v>16</v>
      </c>
      <c r="E1325" t="s">
        <v>3314</v>
      </c>
      <c r="F1325" t="s">
        <v>52</v>
      </c>
      <c r="G1325" t="s">
        <v>31</v>
      </c>
      <c r="H1325" t="s">
        <v>46</v>
      </c>
      <c r="I1325" t="s">
        <v>59</v>
      </c>
      <c r="J1325">
        <v>6</v>
      </c>
      <c r="K1325">
        <v>44</v>
      </c>
      <c r="L1325">
        <v>0</v>
      </c>
      <c r="M1325" t="s">
        <v>750</v>
      </c>
      <c r="N1325" t="s">
        <v>37</v>
      </c>
      <c r="O1325">
        <v>2.2999999999999998</v>
      </c>
      <c r="P1325" t="s">
        <v>32</v>
      </c>
    </row>
    <row r="1326" spans="1:16" x14ac:dyDescent="0.3">
      <c r="A1326" t="s">
        <v>3315</v>
      </c>
      <c r="B1326" s="1">
        <v>2.0406249999999997E-2</v>
      </c>
      <c r="C1326" s="1">
        <v>2.0406249999999997E-2</v>
      </c>
      <c r="D1326" t="s">
        <v>16</v>
      </c>
      <c r="E1326" t="s">
        <v>3316</v>
      </c>
      <c r="F1326" t="s">
        <v>83</v>
      </c>
      <c r="G1326" t="s">
        <v>45</v>
      </c>
      <c r="H1326" t="s">
        <v>67</v>
      </c>
      <c r="I1326" t="s">
        <v>40</v>
      </c>
      <c r="J1326">
        <v>4</v>
      </c>
      <c r="K1326">
        <v>10</v>
      </c>
      <c r="L1326">
        <v>0</v>
      </c>
      <c r="M1326" t="s">
        <v>1662</v>
      </c>
      <c r="N1326" t="s">
        <v>23</v>
      </c>
      <c r="O1326">
        <v>1.7</v>
      </c>
      <c r="P1326" t="s">
        <v>4658</v>
      </c>
    </row>
    <row r="1327" spans="1:16" x14ac:dyDescent="0.3">
      <c r="A1327" t="s">
        <v>3317</v>
      </c>
      <c r="B1327" s="1">
        <v>2.0406249999999997E-2</v>
      </c>
      <c r="C1327" s="1">
        <v>2.0406249999999997E-2</v>
      </c>
      <c r="D1327" t="s">
        <v>16</v>
      </c>
      <c r="E1327" t="s">
        <v>3318</v>
      </c>
      <c r="F1327" t="s">
        <v>58</v>
      </c>
      <c r="G1327" t="s">
        <v>28</v>
      </c>
      <c r="H1327" t="s">
        <v>46</v>
      </c>
      <c r="I1327" t="s">
        <v>21</v>
      </c>
      <c r="J1327">
        <v>4</v>
      </c>
      <c r="K1327">
        <v>34</v>
      </c>
      <c r="L1327">
        <v>0</v>
      </c>
      <c r="M1327" t="s">
        <v>2125</v>
      </c>
      <c r="N1327" t="s">
        <v>48</v>
      </c>
      <c r="O1327">
        <v>4.0999999999999996</v>
      </c>
      <c r="P1327" t="s">
        <v>49</v>
      </c>
    </row>
    <row r="1328" spans="1:16" x14ac:dyDescent="0.3">
      <c r="A1328" t="s">
        <v>3319</v>
      </c>
      <c r="B1328" s="1">
        <v>2.0406249999999997E-2</v>
      </c>
      <c r="C1328" s="1">
        <v>2.0406249999999997E-2</v>
      </c>
      <c r="D1328" t="s">
        <v>16</v>
      </c>
      <c r="E1328" t="s">
        <v>3320</v>
      </c>
      <c r="F1328" t="s">
        <v>58</v>
      </c>
      <c r="G1328" t="s">
        <v>45</v>
      </c>
      <c r="H1328" t="s">
        <v>20</v>
      </c>
      <c r="I1328" t="s">
        <v>59</v>
      </c>
      <c r="J1328">
        <v>9</v>
      </c>
      <c r="K1328">
        <v>6</v>
      </c>
      <c r="L1328">
        <v>0</v>
      </c>
      <c r="M1328" t="s">
        <v>2206</v>
      </c>
      <c r="N1328" t="s">
        <v>31</v>
      </c>
      <c r="O1328">
        <v>3</v>
      </c>
      <c r="P1328" t="s">
        <v>32</v>
      </c>
    </row>
    <row r="1329" spans="1:16" x14ac:dyDescent="0.3">
      <c r="A1329" t="s">
        <v>3321</v>
      </c>
      <c r="B1329" s="1">
        <v>2.0406249999999997E-2</v>
      </c>
      <c r="C1329" s="1">
        <v>2.0406249999999997E-2</v>
      </c>
      <c r="D1329" t="s">
        <v>16</v>
      </c>
      <c r="E1329" t="s">
        <v>3322</v>
      </c>
      <c r="F1329" t="s">
        <v>75</v>
      </c>
      <c r="G1329" t="s">
        <v>31</v>
      </c>
      <c r="H1329" t="s">
        <v>67</v>
      </c>
      <c r="I1329" t="s">
        <v>40</v>
      </c>
      <c r="J1329">
        <v>6</v>
      </c>
      <c r="K1329">
        <v>37</v>
      </c>
      <c r="L1329">
        <v>0</v>
      </c>
      <c r="M1329" t="s">
        <v>2502</v>
      </c>
      <c r="N1329" t="s">
        <v>42</v>
      </c>
      <c r="O1329">
        <v>4.3</v>
      </c>
      <c r="P1329" t="s">
        <v>49</v>
      </c>
    </row>
    <row r="1330" spans="1:16" x14ac:dyDescent="0.3">
      <c r="A1330" t="s">
        <v>3323</v>
      </c>
      <c r="B1330" s="1">
        <v>2.0406249999999997E-2</v>
      </c>
      <c r="C1330" s="1">
        <v>2.0406249999999997E-2</v>
      </c>
      <c r="D1330" t="s">
        <v>16</v>
      </c>
      <c r="E1330" t="s">
        <v>3324</v>
      </c>
      <c r="F1330" t="s">
        <v>27</v>
      </c>
      <c r="G1330" t="s">
        <v>53</v>
      </c>
      <c r="H1330" t="s">
        <v>35</v>
      </c>
      <c r="I1330" t="s">
        <v>59</v>
      </c>
      <c r="J1330">
        <v>11</v>
      </c>
      <c r="K1330">
        <v>2</v>
      </c>
      <c r="L1330">
        <v>0</v>
      </c>
      <c r="M1330" t="s">
        <v>2502</v>
      </c>
      <c r="N1330" t="s">
        <v>42</v>
      </c>
      <c r="O1330">
        <v>4</v>
      </c>
      <c r="P1330" t="s">
        <v>49</v>
      </c>
    </row>
    <row r="1331" spans="1:16" x14ac:dyDescent="0.3">
      <c r="A1331" t="s">
        <v>3325</v>
      </c>
      <c r="B1331" s="1">
        <v>2.0406249999999997E-2</v>
      </c>
      <c r="C1331" s="1">
        <v>2.0406249999999997E-2</v>
      </c>
      <c r="D1331" t="s">
        <v>16</v>
      </c>
      <c r="E1331" t="s">
        <v>3326</v>
      </c>
      <c r="F1331" t="s">
        <v>52</v>
      </c>
      <c r="G1331" t="s">
        <v>28</v>
      </c>
      <c r="H1331" t="s">
        <v>46</v>
      </c>
      <c r="I1331" t="s">
        <v>29</v>
      </c>
      <c r="J1331">
        <v>12</v>
      </c>
      <c r="K1331">
        <v>8</v>
      </c>
      <c r="L1331">
        <v>0</v>
      </c>
      <c r="M1331" t="s">
        <v>175</v>
      </c>
      <c r="N1331" t="s">
        <v>37</v>
      </c>
      <c r="O1331">
        <v>4.7</v>
      </c>
      <c r="P1331" t="s">
        <v>49</v>
      </c>
    </row>
    <row r="1332" spans="1:16" x14ac:dyDescent="0.3">
      <c r="A1332" t="s">
        <v>3327</v>
      </c>
      <c r="B1332" s="1">
        <v>2.0406249999999997E-2</v>
      </c>
      <c r="C1332" s="1">
        <v>2.0406249999999997E-2</v>
      </c>
      <c r="D1332" t="s">
        <v>16</v>
      </c>
      <c r="E1332" t="s">
        <v>3328</v>
      </c>
      <c r="F1332" t="s">
        <v>58</v>
      </c>
      <c r="G1332" t="s">
        <v>53</v>
      </c>
      <c r="H1332" t="s">
        <v>20</v>
      </c>
      <c r="I1332" t="s">
        <v>59</v>
      </c>
      <c r="J1332">
        <v>4</v>
      </c>
      <c r="K1332">
        <v>16</v>
      </c>
      <c r="L1332">
        <v>0</v>
      </c>
      <c r="M1332" t="s">
        <v>184</v>
      </c>
      <c r="N1332" t="s">
        <v>42</v>
      </c>
      <c r="O1332">
        <v>3.6</v>
      </c>
      <c r="P1332" t="s">
        <v>24</v>
      </c>
    </row>
    <row r="1333" spans="1:16" x14ac:dyDescent="0.3">
      <c r="A1333" t="s">
        <v>3329</v>
      </c>
      <c r="B1333" s="1">
        <v>2.0406249999999997E-2</v>
      </c>
      <c r="C1333">
        <v>0</v>
      </c>
      <c r="D1333" t="s">
        <v>73</v>
      </c>
      <c r="E1333" t="s">
        <v>3330</v>
      </c>
      <c r="F1333" t="s">
        <v>27</v>
      </c>
      <c r="G1333" t="s">
        <v>28</v>
      </c>
      <c r="H1333" t="s">
        <v>35</v>
      </c>
      <c r="I1333" t="s">
        <v>59</v>
      </c>
      <c r="J1333">
        <v>6</v>
      </c>
      <c r="K1333">
        <v>0</v>
      </c>
      <c r="L1333">
        <v>2</v>
      </c>
      <c r="M1333" t="s">
        <v>273</v>
      </c>
      <c r="N1333" t="s">
        <v>48</v>
      </c>
      <c r="O1333">
        <v>0</v>
      </c>
      <c r="P1333" t="s">
        <v>77</v>
      </c>
    </row>
    <row r="1334" spans="1:16" x14ac:dyDescent="0.3">
      <c r="A1334" t="s">
        <v>3331</v>
      </c>
      <c r="B1334" s="1">
        <v>2.0406249999999997E-2</v>
      </c>
      <c r="C1334" s="1">
        <v>2.0406249999999997E-2</v>
      </c>
      <c r="D1334" t="s">
        <v>16</v>
      </c>
      <c r="E1334" t="s">
        <v>3332</v>
      </c>
      <c r="F1334" t="s">
        <v>18</v>
      </c>
      <c r="G1334" t="s">
        <v>31</v>
      </c>
      <c r="H1334" t="s">
        <v>20</v>
      </c>
      <c r="I1334" t="s">
        <v>54</v>
      </c>
      <c r="J1334">
        <v>4</v>
      </c>
      <c r="K1334">
        <v>42</v>
      </c>
      <c r="L1334">
        <v>0</v>
      </c>
      <c r="M1334" t="s">
        <v>3333</v>
      </c>
      <c r="N1334" t="s">
        <v>37</v>
      </c>
      <c r="O1334">
        <v>2.9</v>
      </c>
      <c r="P1334" t="s">
        <v>77</v>
      </c>
    </row>
    <row r="1335" spans="1:16" x14ac:dyDescent="0.3">
      <c r="A1335" t="s">
        <v>3334</v>
      </c>
      <c r="B1335" s="1">
        <v>2.0406249999999997E-2</v>
      </c>
      <c r="C1335" s="1">
        <v>2.0406249999999997E-2</v>
      </c>
      <c r="D1335" t="s">
        <v>16</v>
      </c>
      <c r="E1335" t="s">
        <v>3335</v>
      </c>
      <c r="F1335" t="s">
        <v>52</v>
      </c>
      <c r="G1335" t="s">
        <v>28</v>
      </c>
      <c r="H1335" t="s">
        <v>35</v>
      </c>
      <c r="I1335" t="s">
        <v>40</v>
      </c>
      <c r="J1335">
        <v>4</v>
      </c>
      <c r="K1335">
        <v>45</v>
      </c>
      <c r="L1335">
        <v>0</v>
      </c>
      <c r="M1335" t="s">
        <v>2668</v>
      </c>
      <c r="N1335" t="s">
        <v>31</v>
      </c>
      <c r="O1335">
        <v>4.8</v>
      </c>
      <c r="P1335" t="s">
        <v>4658</v>
      </c>
    </row>
    <row r="1336" spans="1:16" x14ac:dyDescent="0.3">
      <c r="A1336" t="s">
        <v>3336</v>
      </c>
      <c r="B1336" s="1">
        <v>2.0406249999999997E-2</v>
      </c>
      <c r="C1336" s="1">
        <v>2.0406249999999997E-2</v>
      </c>
      <c r="D1336" t="s">
        <v>16</v>
      </c>
      <c r="E1336" t="s">
        <v>1502</v>
      </c>
      <c r="F1336" t="s">
        <v>75</v>
      </c>
      <c r="G1336" t="s">
        <v>45</v>
      </c>
      <c r="H1336" t="s">
        <v>46</v>
      </c>
      <c r="I1336" t="s">
        <v>29</v>
      </c>
      <c r="J1336">
        <v>7</v>
      </c>
      <c r="K1336">
        <v>33</v>
      </c>
      <c r="L1336">
        <v>0</v>
      </c>
      <c r="M1336" t="s">
        <v>1997</v>
      </c>
      <c r="N1336" t="s">
        <v>37</v>
      </c>
      <c r="O1336">
        <v>1.3</v>
      </c>
      <c r="P1336" t="s">
        <v>49</v>
      </c>
    </row>
    <row r="1337" spans="1:16" x14ac:dyDescent="0.3">
      <c r="A1337" t="s">
        <v>3337</v>
      </c>
      <c r="B1337" s="1">
        <v>2.0406249999999997E-2</v>
      </c>
      <c r="C1337" s="1">
        <v>2.0406249999999997E-2</v>
      </c>
      <c r="D1337" t="s">
        <v>16</v>
      </c>
      <c r="E1337" t="s">
        <v>1936</v>
      </c>
      <c r="F1337" t="s">
        <v>143</v>
      </c>
      <c r="G1337" t="s">
        <v>19</v>
      </c>
      <c r="H1337" t="s">
        <v>46</v>
      </c>
      <c r="I1337" t="s">
        <v>29</v>
      </c>
      <c r="J1337">
        <v>1</v>
      </c>
      <c r="K1337">
        <v>22</v>
      </c>
      <c r="L1337">
        <v>0</v>
      </c>
      <c r="M1337" t="s">
        <v>927</v>
      </c>
      <c r="N1337" t="s">
        <v>31</v>
      </c>
      <c r="O1337">
        <v>2.8</v>
      </c>
      <c r="P1337" t="s">
        <v>77</v>
      </c>
    </row>
    <row r="1338" spans="1:16" x14ac:dyDescent="0.3">
      <c r="A1338" t="s">
        <v>3338</v>
      </c>
      <c r="B1338" s="1">
        <v>2.0406249999999997E-2</v>
      </c>
      <c r="C1338" s="1">
        <v>2.0406249999999997E-2</v>
      </c>
      <c r="D1338" t="s">
        <v>16</v>
      </c>
      <c r="E1338" t="s">
        <v>3339</v>
      </c>
      <c r="F1338" t="s">
        <v>75</v>
      </c>
      <c r="G1338" t="s">
        <v>19</v>
      </c>
      <c r="H1338" t="s">
        <v>46</v>
      </c>
      <c r="I1338" t="s">
        <v>29</v>
      </c>
      <c r="J1338">
        <v>5</v>
      </c>
      <c r="K1338">
        <v>46</v>
      </c>
      <c r="L1338">
        <v>0</v>
      </c>
      <c r="M1338" t="s">
        <v>3340</v>
      </c>
      <c r="N1338" t="s">
        <v>42</v>
      </c>
      <c r="O1338">
        <v>3.8</v>
      </c>
      <c r="P1338" t="s">
        <v>49</v>
      </c>
    </row>
    <row r="1339" spans="1:16" x14ac:dyDescent="0.3">
      <c r="A1339" t="s">
        <v>3341</v>
      </c>
      <c r="B1339" s="1">
        <v>2.0406249999999997E-2</v>
      </c>
      <c r="C1339" s="1">
        <v>2.0406249999999997E-2</v>
      </c>
      <c r="D1339" t="s">
        <v>16</v>
      </c>
      <c r="E1339" t="s">
        <v>1612</v>
      </c>
      <c r="F1339" t="s">
        <v>75</v>
      </c>
      <c r="G1339" t="s">
        <v>19</v>
      </c>
      <c r="H1339" t="s">
        <v>20</v>
      </c>
      <c r="I1339" t="s">
        <v>21</v>
      </c>
      <c r="J1339">
        <v>3</v>
      </c>
      <c r="K1339">
        <v>41</v>
      </c>
      <c r="L1339">
        <v>0</v>
      </c>
      <c r="M1339" t="s">
        <v>1572</v>
      </c>
      <c r="N1339" t="s">
        <v>42</v>
      </c>
      <c r="O1339">
        <v>1.6</v>
      </c>
      <c r="P1339" t="s">
        <v>77</v>
      </c>
    </row>
    <row r="1340" spans="1:16" x14ac:dyDescent="0.3">
      <c r="A1340" t="s">
        <v>3342</v>
      </c>
      <c r="B1340" s="1">
        <v>2.0406249999999997E-2</v>
      </c>
      <c r="C1340" s="1">
        <v>2.0406249999999997E-2</v>
      </c>
      <c r="D1340" t="s">
        <v>16</v>
      </c>
      <c r="E1340" t="s">
        <v>3343</v>
      </c>
      <c r="F1340" t="s">
        <v>52</v>
      </c>
      <c r="G1340" t="s">
        <v>53</v>
      </c>
      <c r="H1340" t="s">
        <v>35</v>
      </c>
      <c r="I1340" t="s">
        <v>29</v>
      </c>
      <c r="J1340">
        <v>2</v>
      </c>
      <c r="K1340">
        <v>42</v>
      </c>
      <c r="L1340">
        <v>0</v>
      </c>
      <c r="M1340" t="s">
        <v>3344</v>
      </c>
      <c r="N1340" t="s">
        <v>37</v>
      </c>
      <c r="O1340">
        <v>4.0999999999999996</v>
      </c>
      <c r="P1340" t="s">
        <v>32</v>
      </c>
    </row>
    <row r="1341" spans="1:16" x14ac:dyDescent="0.3">
      <c r="A1341" t="s">
        <v>3345</v>
      </c>
      <c r="B1341" s="1">
        <v>2.0406249999999997E-2</v>
      </c>
      <c r="C1341">
        <v>0</v>
      </c>
      <c r="D1341" t="s">
        <v>110</v>
      </c>
      <c r="E1341" t="s">
        <v>3346</v>
      </c>
      <c r="F1341" t="s">
        <v>58</v>
      </c>
      <c r="G1341" t="s">
        <v>19</v>
      </c>
      <c r="H1341" t="s">
        <v>46</v>
      </c>
      <c r="I1341" t="s">
        <v>59</v>
      </c>
      <c r="J1341">
        <v>11</v>
      </c>
      <c r="K1341">
        <v>0</v>
      </c>
      <c r="L1341">
        <v>0</v>
      </c>
      <c r="M1341" t="s">
        <v>1770</v>
      </c>
      <c r="N1341" t="s">
        <v>37</v>
      </c>
      <c r="O1341">
        <v>0</v>
      </c>
      <c r="P1341" t="s">
        <v>24</v>
      </c>
    </row>
    <row r="1342" spans="1:16" x14ac:dyDescent="0.3">
      <c r="A1342" t="s">
        <v>3347</v>
      </c>
      <c r="B1342" s="1">
        <v>2.0406249999999997E-2</v>
      </c>
      <c r="C1342" s="1">
        <v>2.0406249999999997E-2</v>
      </c>
      <c r="D1342" t="s">
        <v>16</v>
      </c>
      <c r="E1342" t="s">
        <v>3348</v>
      </c>
      <c r="F1342" t="s">
        <v>18</v>
      </c>
      <c r="G1342" t="s">
        <v>63</v>
      </c>
      <c r="H1342" t="s">
        <v>46</v>
      </c>
      <c r="I1342" t="s">
        <v>59</v>
      </c>
      <c r="J1342">
        <v>8</v>
      </c>
      <c r="K1342">
        <v>5</v>
      </c>
      <c r="L1342">
        <v>0</v>
      </c>
      <c r="M1342" t="s">
        <v>1424</v>
      </c>
      <c r="N1342" t="s">
        <v>48</v>
      </c>
      <c r="O1342">
        <v>3.1</v>
      </c>
      <c r="P1342" t="s">
        <v>77</v>
      </c>
    </row>
    <row r="1343" spans="1:16" x14ac:dyDescent="0.3">
      <c r="A1343" t="s">
        <v>3349</v>
      </c>
      <c r="B1343" s="1">
        <v>2.0406249999999997E-2</v>
      </c>
      <c r="C1343" s="1">
        <v>2.0406249999999997E-2</v>
      </c>
      <c r="D1343" t="s">
        <v>16</v>
      </c>
      <c r="E1343" t="s">
        <v>3350</v>
      </c>
      <c r="F1343" t="s">
        <v>58</v>
      </c>
      <c r="G1343" t="s">
        <v>45</v>
      </c>
      <c r="H1343" t="s">
        <v>35</v>
      </c>
      <c r="I1343" t="s">
        <v>59</v>
      </c>
      <c r="J1343">
        <v>1</v>
      </c>
      <c r="K1343">
        <v>28</v>
      </c>
      <c r="L1343">
        <v>0</v>
      </c>
      <c r="M1343" t="s">
        <v>864</v>
      </c>
      <c r="N1343" t="s">
        <v>31</v>
      </c>
      <c r="O1343">
        <v>4.2</v>
      </c>
      <c r="P1343" t="s">
        <v>24</v>
      </c>
    </row>
    <row r="1344" spans="1:16" x14ac:dyDescent="0.3">
      <c r="A1344" t="s">
        <v>3351</v>
      </c>
      <c r="B1344" s="1">
        <v>2.0406249999999997E-2</v>
      </c>
      <c r="C1344" s="1">
        <v>2.0406249999999997E-2</v>
      </c>
      <c r="D1344" t="s">
        <v>16</v>
      </c>
      <c r="E1344" t="s">
        <v>1264</v>
      </c>
      <c r="F1344" t="s">
        <v>52</v>
      </c>
      <c r="G1344" t="s">
        <v>31</v>
      </c>
      <c r="H1344" t="s">
        <v>20</v>
      </c>
      <c r="I1344" t="s">
        <v>21</v>
      </c>
      <c r="J1344">
        <v>8</v>
      </c>
      <c r="K1344">
        <v>31</v>
      </c>
      <c r="L1344">
        <v>0</v>
      </c>
      <c r="M1344" t="s">
        <v>1275</v>
      </c>
      <c r="N1344" t="s">
        <v>37</v>
      </c>
      <c r="O1344">
        <v>4.5999999999999996</v>
      </c>
      <c r="P1344" t="s">
        <v>4658</v>
      </c>
    </row>
    <row r="1345" spans="1:16" x14ac:dyDescent="0.3">
      <c r="A1345" t="s">
        <v>3352</v>
      </c>
      <c r="B1345" s="1">
        <v>2.0406249999999997E-2</v>
      </c>
      <c r="C1345" s="1">
        <v>2.0406249999999997E-2</v>
      </c>
      <c r="D1345" t="s">
        <v>16</v>
      </c>
      <c r="E1345" t="s">
        <v>3353</v>
      </c>
      <c r="F1345" t="s">
        <v>83</v>
      </c>
      <c r="G1345" t="s">
        <v>53</v>
      </c>
      <c r="H1345" t="s">
        <v>35</v>
      </c>
      <c r="I1345" t="s">
        <v>54</v>
      </c>
      <c r="J1345">
        <v>11</v>
      </c>
      <c r="K1345">
        <v>14</v>
      </c>
      <c r="L1345">
        <v>0</v>
      </c>
      <c r="M1345" t="s">
        <v>2688</v>
      </c>
      <c r="N1345" t="s">
        <v>31</v>
      </c>
      <c r="O1345">
        <v>2.2999999999999998</v>
      </c>
      <c r="P1345" t="s">
        <v>77</v>
      </c>
    </row>
    <row r="1346" spans="1:16" x14ac:dyDescent="0.3">
      <c r="A1346" t="s">
        <v>3354</v>
      </c>
      <c r="B1346" s="1">
        <v>2.0406249999999997E-2</v>
      </c>
      <c r="C1346" s="1">
        <v>2.0406249999999997E-2</v>
      </c>
      <c r="D1346" t="s">
        <v>16</v>
      </c>
      <c r="E1346" t="s">
        <v>3355</v>
      </c>
      <c r="F1346" t="s">
        <v>18</v>
      </c>
      <c r="G1346" t="s">
        <v>53</v>
      </c>
      <c r="H1346" t="s">
        <v>67</v>
      </c>
      <c r="I1346" t="s">
        <v>59</v>
      </c>
      <c r="J1346">
        <v>5</v>
      </c>
      <c r="K1346">
        <v>27</v>
      </c>
      <c r="L1346">
        <v>0</v>
      </c>
      <c r="M1346" t="s">
        <v>901</v>
      </c>
      <c r="N1346" t="s">
        <v>48</v>
      </c>
      <c r="O1346">
        <v>4.7</v>
      </c>
      <c r="P1346" t="s">
        <v>49</v>
      </c>
    </row>
    <row r="1347" spans="1:16" x14ac:dyDescent="0.3">
      <c r="A1347" t="s">
        <v>3356</v>
      </c>
      <c r="B1347" s="1">
        <v>2.0406249999999997E-2</v>
      </c>
      <c r="C1347" s="1">
        <v>2.0406249999999997E-2</v>
      </c>
      <c r="D1347" t="s">
        <v>16</v>
      </c>
      <c r="E1347" t="s">
        <v>3357</v>
      </c>
      <c r="F1347" t="s">
        <v>52</v>
      </c>
      <c r="G1347" t="s">
        <v>63</v>
      </c>
      <c r="H1347" t="s">
        <v>20</v>
      </c>
      <c r="I1347" t="s">
        <v>21</v>
      </c>
      <c r="J1347">
        <v>9</v>
      </c>
      <c r="K1347">
        <v>15</v>
      </c>
      <c r="L1347">
        <v>0</v>
      </c>
      <c r="M1347" t="s">
        <v>118</v>
      </c>
      <c r="N1347" t="s">
        <v>37</v>
      </c>
      <c r="O1347">
        <v>1.9</v>
      </c>
      <c r="P1347" t="s">
        <v>77</v>
      </c>
    </row>
    <row r="1348" spans="1:16" x14ac:dyDescent="0.3">
      <c r="A1348" t="s">
        <v>3358</v>
      </c>
      <c r="B1348" s="1">
        <v>2.0406249999999997E-2</v>
      </c>
      <c r="C1348" s="1">
        <v>2.0406249999999997E-2</v>
      </c>
      <c r="D1348" t="s">
        <v>16</v>
      </c>
      <c r="E1348" t="s">
        <v>3359</v>
      </c>
      <c r="F1348" t="s">
        <v>121</v>
      </c>
      <c r="G1348" t="s">
        <v>53</v>
      </c>
      <c r="H1348" t="s">
        <v>67</v>
      </c>
      <c r="I1348" t="s">
        <v>40</v>
      </c>
      <c r="J1348">
        <v>9</v>
      </c>
      <c r="K1348">
        <v>28</v>
      </c>
      <c r="L1348">
        <v>0</v>
      </c>
      <c r="M1348" t="s">
        <v>3360</v>
      </c>
      <c r="N1348" t="s">
        <v>31</v>
      </c>
      <c r="O1348">
        <v>2.8</v>
      </c>
      <c r="P1348" t="s">
        <v>32</v>
      </c>
    </row>
    <row r="1349" spans="1:16" x14ac:dyDescent="0.3">
      <c r="A1349" t="s">
        <v>3361</v>
      </c>
      <c r="B1349" s="1">
        <v>2.0406249999999997E-2</v>
      </c>
      <c r="C1349" s="1">
        <v>2.0406249999999997E-2</v>
      </c>
      <c r="D1349" t="s">
        <v>16</v>
      </c>
      <c r="E1349" t="s">
        <v>3362</v>
      </c>
      <c r="F1349" t="s">
        <v>143</v>
      </c>
      <c r="G1349" t="s">
        <v>45</v>
      </c>
      <c r="H1349" t="s">
        <v>46</v>
      </c>
      <c r="I1349" t="s">
        <v>29</v>
      </c>
      <c r="J1349">
        <v>3</v>
      </c>
      <c r="K1349">
        <v>28</v>
      </c>
      <c r="L1349">
        <v>0</v>
      </c>
      <c r="M1349" t="s">
        <v>1344</v>
      </c>
      <c r="N1349" t="s">
        <v>23</v>
      </c>
      <c r="O1349">
        <v>2.2999999999999998</v>
      </c>
      <c r="P1349" t="s">
        <v>24</v>
      </c>
    </row>
    <row r="1350" spans="1:16" x14ac:dyDescent="0.3">
      <c r="A1350" t="s">
        <v>3363</v>
      </c>
      <c r="B1350" s="1">
        <v>2.0406249999999997E-2</v>
      </c>
      <c r="C1350" s="1">
        <v>2.0406249999999997E-2</v>
      </c>
      <c r="D1350" t="s">
        <v>16</v>
      </c>
      <c r="E1350" t="s">
        <v>616</v>
      </c>
      <c r="F1350" t="s">
        <v>143</v>
      </c>
      <c r="G1350" t="s">
        <v>63</v>
      </c>
      <c r="H1350" t="s">
        <v>35</v>
      </c>
      <c r="I1350" t="s">
        <v>29</v>
      </c>
      <c r="J1350">
        <v>8</v>
      </c>
      <c r="K1350">
        <v>13</v>
      </c>
      <c r="L1350">
        <v>0</v>
      </c>
      <c r="M1350" t="s">
        <v>1847</v>
      </c>
      <c r="N1350" t="s">
        <v>23</v>
      </c>
      <c r="O1350">
        <v>3.6</v>
      </c>
      <c r="P1350" t="s">
        <v>77</v>
      </c>
    </row>
    <row r="1351" spans="1:16" x14ac:dyDescent="0.3">
      <c r="A1351" t="s">
        <v>3364</v>
      </c>
      <c r="B1351" s="1">
        <v>2.0406249999999997E-2</v>
      </c>
      <c r="C1351" s="1">
        <v>2.0406249999999997E-2</v>
      </c>
      <c r="D1351" t="s">
        <v>16</v>
      </c>
      <c r="E1351" t="s">
        <v>3365</v>
      </c>
      <c r="F1351" t="s">
        <v>143</v>
      </c>
      <c r="G1351" t="s">
        <v>45</v>
      </c>
      <c r="H1351" t="s">
        <v>46</v>
      </c>
      <c r="I1351" t="s">
        <v>54</v>
      </c>
      <c r="J1351">
        <v>2</v>
      </c>
      <c r="K1351">
        <v>12</v>
      </c>
      <c r="L1351">
        <v>0</v>
      </c>
      <c r="M1351" t="s">
        <v>992</v>
      </c>
      <c r="N1351" t="s">
        <v>48</v>
      </c>
      <c r="O1351">
        <v>3</v>
      </c>
      <c r="P1351" t="s">
        <v>32</v>
      </c>
    </row>
    <row r="1352" spans="1:16" x14ac:dyDescent="0.3">
      <c r="A1352" t="s">
        <v>3366</v>
      </c>
      <c r="B1352" s="1">
        <v>2.0406249999999997E-2</v>
      </c>
      <c r="C1352" s="1">
        <v>2.0406249999999997E-2</v>
      </c>
      <c r="D1352" t="s">
        <v>16</v>
      </c>
      <c r="E1352" t="s">
        <v>3367</v>
      </c>
      <c r="F1352" t="s">
        <v>27</v>
      </c>
      <c r="G1352" t="s">
        <v>28</v>
      </c>
      <c r="H1352" t="s">
        <v>35</v>
      </c>
      <c r="I1352" t="s">
        <v>21</v>
      </c>
      <c r="J1352">
        <v>12</v>
      </c>
      <c r="K1352">
        <v>35</v>
      </c>
      <c r="L1352">
        <v>0</v>
      </c>
      <c r="M1352" t="s">
        <v>237</v>
      </c>
      <c r="N1352" t="s">
        <v>48</v>
      </c>
      <c r="O1352">
        <v>1.2</v>
      </c>
      <c r="P1352" t="s">
        <v>32</v>
      </c>
    </row>
    <row r="1353" spans="1:16" x14ac:dyDescent="0.3">
      <c r="A1353" t="s">
        <v>3368</v>
      </c>
      <c r="B1353" s="1">
        <v>2.0406249999999997E-2</v>
      </c>
      <c r="C1353" s="1">
        <v>2.0406249999999997E-2</v>
      </c>
      <c r="D1353" t="s">
        <v>16</v>
      </c>
      <c r="E1353" t="s">
        <v>3369</v>
      </c>
      <c r="F1353" t="s">
        <v>52</v>
      </c>
      <c r="G1353" t="s">
        <v>53</v>
      </c>
      <c r="H1353" t="s">
        <v>46</v>
      </c>
      <c r="I1353" t="s">
        <v>21</v>
      </c>
      <c r="J1353">
        <v>2</v>
      </c>
      <c r="K1353">
        <v>31</v>
      </c>
      <c r="L1353">
        <v>0</v>
      </c>
      <c r="M1353" t="s">
        <v>947</v>
      </c>
      <c r="N1353" t="s">
        <v>37</v>
      </c>
      <c r="O1353">
        <v>2.5</v>
      </c>
      <c r="P1353" t="s">
        <v>77</v>
      </c>
    </row>
    <row r="1354" spans="1:16" x14ac:dyDescent="0.3">
      <c r="A1354" t="s">
        <v>3370</v>
      </c>
      <c r="B1354" s="1">
        <v>2.0406249999999997E-2</v>
      </c>
      <c r="C1354" s="1">
        <v>2.0406249999999997E-2</v>
      </c>
      <c r="D1354" t="s">
        <v>16</v>
      </c>
      <c r="E1354" t="s">
        <v>3371</v>
      </c>
      <c r="F1354" t="s">
        <v>58</v>
      </c>
      <c r="G1354" t="s">
        <v>28</v>
      </c>
      <c r="H1354" t="s">
        <v>67</v>
      </c>
      <c r="I1354" t="s">
        <v>40</v>
      </c>
      <c r="J1354">
        <v>3</v>
      </c>
      <c r="K1354">
        <v>37</v>
      </c>
      <c r="L1354">
        <v>0</v>
      </c>
      <c r="M1354" t="s">
        <v>3372</v>
      </c>
      <c r="N1354" t="s">
        <v>23</v>
      </c>
      <c r="O1354">
        <v>5</v>
      </c>
      <c r="P1354" t="s">
        <v>77</v>
      </c>
    </row>
    <row r="1355" spans="1:16" x14ac:dyDescent="0.3">
      <c r="A1355" t="s">
        <v>3373</v>
      </c>
      <c r="B1355" s="1">
        <v>2.0406249999999997E-2</v>
      </c>
      <c r="C1355" s="1">
        <v>2.0406249999999997E-2</v>
      </c>
      <c r="D1355" t="s">
        <v>16</v>
      </c>
      <c r="E1355" t="s">
        <v>3374</v>
      </c>
      <c r="F1355" t="s">
        <v>143</v>
      </c>
      <c r="G1355" t="s">
        <v>63</v>
      </c>
      <c r="H1355" t="s">
        <v>67</v>
      </c>
      <c r="I1355" t="s">
        <v>40</v>
      </c>
      <c r="J1355">
        <v>8</v>
      </c>
      <c r="K1355">
        <v>3</v>
      </c>
      <c r="L1355">
        <v>0</v>
      </c>
      <c r="M1355" t="s">
        <v>1299</v>
      </c>
      <c r="N1355" t="s">
        <v>23</v>
      </c>
      <c r="O1355">
        <v>1.7</v>
      </c>
      <c r="P1355" t="s">
        <v>77</v>
      </c>
    </row>
    <row r="1356" spans="1:16" x14ac:dyDescent="0.3">
      <c r="A1356" t="s">
        <v>3375</v>
      </c>
      <c r="B1356" s="1">
        <v>2.0406249999999997E-2</v>
      </c>
      <c r="C1356">
        <v>0</v>
      </c>
      <c r="D1356" t="s">
        <v>73</v>
      </c>
      <c r="E1356" t="s">
        <v>3376</v>
      </c>
      <c r="F1356" t="s">
        <v>58</v>
      </c>
      <c r="G1356" t="s">
        <v>63</v>
      </c>
      <c r="H1356" t="s">
        <v>46</v>
      </c>
      <c r="I1356" t="s">
        <v>54</v>
      </c>
      <c r="J1356">
        <v>7</v>
      </c>
      <c r="K1356">
        <v>0</v>
      </c>
      <c r="L1356">
        <v>1</v>
      </c>
      <c r="M1356" t="s">
        <v>184</v>
      </c>
      <c r="N1356" t="s">
        <v>48</v>
      </c>
      <c r="O1356">
        <v>0</v>
      </c>
      <c r="P1356" t="s">
        <v>77</v>
      </c>
    </row>
    <row r="1357" spans="1:16" x14ac:dyDescent="0.3">
      <c r="A1357" t="s">
        <v>3377</v>
      </c>
      <c r="B1357" s="1">
        <v>2.0406249999999997E-2</v>
      </c>
      <c r="C1357" s="1">
        <v>2.0406249999999997E-2</v>
      </c>
      <c r="D1357" t="s">
        <v>16</v>
      </c>
      <c r="E1357" t="s">
        <v>3378</v>
      </c>
      <c r="F1357" t="s">
        <v>121</v>
      </c>
      <c r="G1357" t="s">
        <v>19</v>
      </c>
      <c r="H1357" t="s">
        <v>67</v>
      </c>
      <c r="I1357" t="s">
        <v>59</v>
      </c>
      <c r="J1357">
        <v>1</v>
      </c>
      <c r="K1357">
        <v>21</v>
      </c>
      <c r="L1357">
        <v>0</v>
      </c>
      <c r="M1357" t="s">
        <v>891</v>
      </c>
      <c r="N1357" t="s">
        <v>37</v>
      </c>
      <c r="O1357">
        <v>4.0999999999999996</v>
      </c>
      <c r="P1357" t="s">
        <v>32</v>
      </c>
    </row>
    <row r="1358" spans="1:16" x14ac:dyDescent="0.3">
      <c r="A1358" t="s">
        <v>3379</v>
      </c>
      <c r="B1358" s="1">
        <v>2.0406249999999997E-2</v>
      </c>
      <c r="C1358">
        <v>0</v>
      </c>
      <c r="D1358" t="s">
        <v>73</v>
      </c>
      <c r="E1358" t="s">
        <v>3380</v>
      </c>
      <c r="F1358" t="s">
        <v>83</v>
      </c>
      <c r="G1358" t="s">
        <v>45</v>
      </c>
      <c r="H1358" t="s">
        <v>35</v>
      </c>
      <c r="I1358" t="s">
        <v>59</v>
      </c>
      <c r="J1358">
        <v>6</v>
      </c>
      <c r="K1358">
        <v>0</v>
      </c>
      <c r="L1358">
        <v>2</v>
      </c>
      <c r="M1358" t="s">
        <v>285</v>
      </c>
      <c r="N1358" t="s">
        <v>42</v>
      </c>
      <c r="O1358">
        <v>0</v>
      </c>
      <c r="P1358" t="s">
        <v>4658</v>
      </c>
    </row>
    <row r="1359" spans="1:16" x14ac:dyDescent="0.3">
      <c r="A1359" t="s">
        <v>3381</v>
      </c>
      <c r="B1359" s="1">
        <v>2.0406249999999997E-2</v>
      </c>
      <c r="C1359" s="1">
        <v>2.0406249999999997E-2</v>
      </c>
      <c r="D1359" t="s">
        <v>16</v>
      </c>
      <c r="E1359" t="s">
        <v>3382</v>
      </c>
      <c r="F1359" t="s">
        <v>75</v>
      </c>
      <c r="G1359" t="s">
        <v>31</v>
      </c>
      <c r="H1359" t="s">
        <v>20</v>
      </c>
      <c r="I1359" t="s">
        <v>29</v>
      </c>
      <c r="J1359">
        <v>7</v>
      </c>
      <c r="K1359">
        <v>15</v>
      </c>
      <c r="L1359">
        <v>0</v>
      </c>
      <c r="M1359" t="s">
        <v>1120</v>
      </c>
      <c r="N1359" t="s">
        <v>23</v>
      </c>
      <c r="O1359">
        <v>3.6</v>
      </c>
      <c r="P1359" t="s">
        <v>24</v>
      </c>
    </row>
    <row r="1360" spans="1:16" x14ac:dyDescent="0.3">
      <c r="A1360" t="s">
        <v>3383</v>
      </c>
      <c r="B1360" s="1">
        <v>2.0406249999999997E-2</v>
      </c>
      <c r="C1360">
        <v>0</v>
      </c>
      <c r="D1360" t="s">
        <v>110</v>
      </c>
      <c r="E1360" t="s">
        <v>3384</v>
      </c>
      <c r="F1360" t="s">
        <v>121</v>
      </c>
      <c r="G1360" t="s">
        <v>19</v>
      </c>
      <c r="H1360" t="s">
        <v>67</v>
      </c>
      <c r="I1360" t="s">
        <v>40</v>
      </c>
      <c r="J1360">
        <v>7</v>
      </c>
      <c r="K1360">
        <v>0</v>
      </c>
      <c r="L1360">
        <v>0</v>
      </c>
      <c r="M1360" t="s">
        <v>330</v>
      </c>
      <c r="N1360" t="s">
        <v>31</v>
      </c>
      <c r="O1360">
        <v>0</v>
      </c>
      <c r="P1360" t="s">
        <v>32</v>
      </c>
    </row>
    <row r="1361" spans="1:16" x14ac:dyDescent="0.3">
      <c r="A1361" t="s">
        <v>3385</v>
      </c>
      <c r="B1361" s="1">
        <v>2.0406249999999997E-2</v>
      </c>
      <c r="C1361" s="1">
        <v>2.0406249999999997E-2</v>
      </c>
      <c r="D1361" t="s">
        <v>16</v>
      </c>
      <c r="E1361" t="s">
        <v>3386</v>
      </c>
      <c r="F1361" t="s">
        <v>58</v>
      </c>
      <c r="G1361" t="s">
        <v>45</v>
      </c>
      <c r="H1361" t="s">
        <v>35</v>
      </c>
      <c r="I1361" t="s">
        <v>59</v>
      </c>
      <c r="J1361">
        <v>6</v>
      </c>
      <c r="K1361">
        <v>23</v>
      </c>
      <c r="L1361">
        <v>0</v>
      </c>
      <c r="M1361" t="s">
        <v>3387</v>
      </c>
      <c r="N1361" t="s">
        <v>23</v>
      </c>
      <c r="O1361">
        <v>1.3</v>
      </c>
      <c r="P1361" t="s">
        <v>24</v>
      </c>
    </row>
    <row r="1362" spans="1:16" x14ac:dyDescent="0.3">
      <c r="A1362" t="s">
        <v>3388</v>
      </c>
      <c r="B1362" s="1">
        <v>2.0406249999999997E-2</v>
      </c>
      <c r="C1362" s="1">
        <v>2.0406249999999997E-2</v>
      </c>
      <c r="D1362" t="s">
        <v>16</v>
      </c>
      <c r="E1362" t="s">
        <v>3389</v>
      </c>
      <c r="F1362" t="s">
        <v>143</v>
      </c>
      <c r="G1362" t="s">
        <v>31</v>
      </c>
      <c r="H1362" t="s">
        <v>46</v>
      </c>
      <c r="I1362" t="s">
        <v>54</v>
      </c>
      <c r="J1362">
        <v>2</v>
      </c>
      <c r="K1362">
        <v>27</v>
      </c>
      <c r="L1362">
        <v>0</v>
      </c>
      <c r="M1362" t="s">
        <v>1268</v>
      </c>
      <c r="N1362" t="s">
        <v>31</v>
      </c>
      <c r="O1362">
        <v>3.3</v>
      </c>
      <c r="P1362" t="s">
        <v>24</v>
      </c>
    </row>
    <row r="1363" spans="1:16" x14ac:dyDescent="0.3">
      <c r="A1363" t="s">
        <v>3390</v>
      </c>
      <c r="B1363" s="1">
        <v>2.0406249999999997E-2</v>
      </c>
      <c r="C1363" s="1">
        <v>2.0406249999999997E-2</v>
      </c>
      <c r="D1363" t="s">
        <v>16</v>
      </c>
      <c r="E1363" t="s">
        <v>3391</v>
      </c>
      <c r="F1363" t="s">
        <v>27</v>
      </c>
      <c r="G1363" t="s">
        <v>28</v>
      </c>
      <c r="H1363" t="s">
        <v>35</v>
      </c>
      <c r="I1363" t="s">
        <v>29</v>
      </c>
      <c r="J1363">
        <v>7</v>
      </c>
      <c r="K1363">
        <v>21</v>
      </c>
      <c r="L1363">
        <v>0</v>
      </c>
      <c r="M1363" t="s">
        <v>812</v>
      </c>
      <c r="N1363" t="s">
        <v>42</v>
      </c>
      <c r="O1363">
        <v>3.4</v>
      </c>
      <c r="P1363" t="s">
        <v>4658</v>
      </c>
    </row>
    <row r="1364" spans="1:16" x14ac:dyDescent="0.3">
      <c r="A1364" t="s">
        <v>3392</v>
      </c>
      <c r="B1364" s="1">
        <v>2.0406249999999997E-2</v>
      </c>
      <c r="C1364" s="1">
        <v>2.0406249999999997E-2</v>
      </c>
      <c r="D1364" t="s">
        <v>16</v>
      </c>
      <c r="E1364" t="s">
        <v>3393</v>
      </c>
      <c r="F1364" t="s">
        <v>52</v>
      </c>
      <c r="G1364" t="s">
        <v>53</v>
      </c>
      <c r="H1364" t="s">
        <v>35</v>
      </c>
      <c r="I1364" t="s">
        <v>40</v>
      </c>
      <c r="J1364">
        <v>3</v>
      </c>
      <c r="K1364">
        <v>35</v>
      </c>
      <c r="L1364">
        <v>0</v>
      </c>
      <c r="M1364" t="s">
        <v>1051</v>
      </c>
      <c r="N1364" t="s">
        <v>48</v>
      </c>
      <c r="O1364">
        <v>4.3</v>
      </c>
      <c r="P1364" t="s">
        <v>24</v>
      </c>
    </row>
    <row r="1365" spans="1:16" x14ac:dyDescent="0.3">
      <c r="A1365" t="s">
        <v>3394</v>
      </c>
      <c r="B1365" s="1">
        <v>2.0406249999999997E-2</v>
      </c>
      <c r="C1365" s="1">
        <v>2.0406249999999997E-2</v>
      </c>
      <c r="D1365" t="s">
        <v>16</v>
      </c>
      <c r="E1365" t="s">
        <v>3395</v>
      </c>
      <c r="F1365" t="s">
        <v>18</v>
      </c>
      <c r="G1365" t="s">
        <v>63</v>
      </c>
      <c r="H1365" t="s">
        <v>35</v>
      </c>
      <c r="I1365" t="s">
        <v>59</v>
      </c>
      <c r="J1365">
        <v>2</v>
      </c>
      <c r="K1365">
        <v>4</v>
      </c>
      <c r="L1365">
        <v>0</v>
      </c>
      <c r="M1365" t="s">
        <v>1062</v>
      </c>
      <c r="N1365" t="s">
        <v>42</v>
      </c>
      <c r="O1365">
        <v>3.3</v>
      </c>
      <c r="P1365" t="s">
        <v>24</v>
      </c>
    </row>
    <row r="1366" spans="1:16" x14ac:dyDescent="0.3">
      <c r="A1366" t="s">
        <v>3396</v>
      </c>
      <c r="B1366" s="1">
        <v>2.0406249999999997E-2</v>
      </c>
      <c r="C1366" s="1">
        <v>2.0406249999999997E-2</v>
      </c>
      <c r="D1366" t="s">
        <v>16</v>
      </c>
      <c r="E1366" t="s">
        <v>3397</v>
      </c>
      <c r="F1366" t="s">
        <v>52</v>
      </c>
      <c r="G1366" t="s">
        <v>28</v>
      </c>
      <c r="H1366" t="s">
        <v>46</v>
      </c>
      <c r="I1366" t="s">
        <v>54</v>
      </c>
      <c r="J1366">
        <v>7</v>
      </c>
      <c r="K1366">
        <v>41</v>
      </c>
      <c r="L1366">
        <v>0</v>
      </c>
      <c r="M1366" t="s">
        <v>1892</v>
      </c>
      <c r="N1366" t="s">
        <v>48</v>
      </c>
      <c r="O1366">
        <v>2.6</v>
      </c>
      <c r="P1366" t="s">
        <v>49</v>
      </c>
    </row>
    <row r="1367" spans="1:16" x14ac:dyDescent="0.3">
      <c r="A1367" t="s">
        <v>3398</v>
      </c>
      <c r="B1367" s="1">
        <v>2.0406249999999997E-2</v>
      </c>
      <c r="C1367" s="1">
        <v>2.0406249999999997E-2</v>
      </c>
      <c r="D1367" t="s">
        <v>16</v>
      </c>
      <c r="E1367" t="s">
        <v>3399</v>
      </c>
      <c r="F1367" t="s">
        <v>121</v>
      </c>
      <c r="G1367" t="s">
        <v>31</v>
      </c>
      <c r="H1367" t="s">
        <v>67</v>
      </c>
      <c r="I1367" t="s">
        <v>59</v>
      </c>
      <c r="J1367">
        <v>10</v>
      </c>
      <c r="K1367">
        <v>31</v>
      </c>
      <c r="L1367">
        <v>0</v>
      </c>
      <c r="M1367" t="s">
        <v>3400</v>
      </c>
      <c r="N1367" t="s">
        <v>42</v>
      </c>
      <c r="O1367">
        <v>1.2</v>
      </c>
      <c r="P1367" t="s">
        <v>49</v>
      </c>
    </row>
    <row r="1368" spans="1:16" x14ac:dyDescent="0.3">
      <c r="A1368" t="s">
        <v>3401</v>
      </c>
      <c r="B1368" s="1">
        <v>2.0406249999999997E-2</v>
      </c>
      <c r="C1368" s="1">
        <v>2.0406249999999997E-2</v>
      </c>
      <c r="D1368" t="s">
        <v>16</v>
      </c>
      <c r="E1368" t="s">
        <v>3402</v>
      </c>
      <c r="F1368" t="s">
        <v>58</v>
      </c>
      <c r="G1368" t="s">
        <v>53</v>
      </c>
      <c r="H1368" t="s">
        <v>46</v>
      </c>
      <c r="I1368" t="s">
        <v>21</v>
      </c>
      <c r="J1368">
        <v>10</v>
      </c>
      <c r="K1368">
        <v>2</v>
      </c>
      <c r="L1368">
        <v>0</v>
      </c>
      <c r="M1368" t="s">
        <v>1062</v>
      </c>
      <c r="N1368" t="s">
        <v>31</v>
      </c>
      <c r="O1368">
        <v>3.1</v>
      </c>
      <c r="P1368" t="s">
        <v>49</v>
      </c>
    </row>
    <row r="1369" spans="1:16" x14ac:dyDescent="0.3">
      <c r="A1369" t="s">
        <v>3403</v>
      </c>
      <c r="B1369" s="1">
        <v>2.0406249999999997E-2</v>
      </c>
      <c r="C1369" s="1">
        <v>2.0406249999999997E-2</v>
      </c>
      <c r="D1369" t="s">
        <v>16</v>
      </c>
      <c r="E1369" t="s">
        <v>3404</v>
      </c>
      <c r="F1369" t="s">
        <v>52</v>
      </c>
      <c r="G1369" t="s">
        <v>19</v>
      </c>
      <c r="H1369" t="s">
        <v>35</v>
      </c>
      <c r="I1369" t="s">
        <v>59</v>
      </c>
      <c r="J1369">
        <v>3</v>
      </c>
      <c r="K1369">
        <v>34</v>
      </c>
      <c r="L1369">
        <v>0</v>
      </c>
      <c r="M1369" t="s">
        <v>563</v>
      </c>
      <c r="N1369" t="s">
        <v>31</v>
      </c>
      <c r="O1369">
        <v>1.7</v>
      </c>
      <c r="P1369" t="s">
        <v>24</v>
      </c>
    </row>
    <row r="1370" spans="1:16" x14ac:dyDescent="0.3">
      <c r="A1370" t="s">
        <v>3405</v>
      </c>
      <c r="B1370" s="1">
        <v>2.0406249999999997E-2</v>
      </c>
      <c r="C1370">
        <v>0</v>
      </c>
      <c r="D1370" t="s">
        <v>73</v>
      </c>
      <c r="E1370" t="s">
        <v>3406</v>
      </c>
      <c r="F1370" t="s">
        <v>143</v>
      </c>
      <c r="G1370" t="s">
        <v>45</v>
      </c>
      <c r="H1370" t="s">
        <v>46</v>
      </c>
      <c r="I1370" t="s">
        <v>59</v>
      </c>
      <c r="J1370">
        <v>4</v>
      </c>
      <c r="K1370">
        <v>0</v>
      </c>
      <c r="L1370">
        <v>3</v>
      </c>
      <c r="M1370" t="s">
        <v>3407</v>
      </c>
      <c r="N1370" t="s">
        <v>23</v>
      </c>
      <c r="O1370">
        <v>0</v>
      </c>
      <c r="P1370" t="s">
        <v>24</v>
      </c>
    </row>
    <row r="1371" spans="1:16" x14ac:dyDescent="0.3">
      <c r="A1371" t="s">
        <v>3408</v>
      </c>
      <c r="B1371" s="1">
        <v>2.0406249999999997E-2</v>
      </c>
      <c r="C1371" s="1">
        <v>2.0406249999999997E-2</v>
      </c>
      <c r="D1371" t="s">
        <v>16</v>
      </c>
      <c r="E1371" t="s">
        <v>3409</v>
      </c>
      <c r="F1371" t="s">
        <v>27</v>
      </c>
      <c r="G1371" t="s">
        <v>63</v>
      </c>
      <c r="H1371" t="s">
        <v>35</v>
      </c>
      <c r="I1371" t="s">
        <v>21</v>
      </c>
      <c r="J1371">
        <v>12</v>
      </c>
      <c r="K1371">
        <v>25</v>
      </c>
      <c r="L1371">
        <v>0</v>
      </c>
      <c r="M1371" t="s">
        <v>356</v>
      </c>
      <c r="N1371" t="s">
        <v>48</v>
      </c>
      <c r="O1371">
        <v>3.6</v>
      </c>
      <c r="P1371" t="s">
        <v>24</v>
      </c>
    </row>
    <row r="1372" spans="1:16" x14ac:dyDescent="0.3">
      <c r="A1372" t="s">
        <v>3410</v>
      </c>
      <c r="B1372" s="1">
        <v>2.0406249999999997E-2</v>
      </c>
      <c r="C1372" s="1">
        <v>2.0406249999999997E-2</v>
      </c>
      <c r="D1372" t="s">
        <v>16</v>
      </c>
      <c r="E1372" t="s">
        <v>937</v>
      </c>
      <c r="F1372" t="s">
        <v>143</v>
      </c>
      <c r="G1372" t="s">
        <v>19</v>
      </c>
      <c r="H1372" t="s">
        <v>67</v>
      </c>
      <c r="I1372" t="s">
        <v>29</v>
      </c>
      <c r="J1372">
        <v>3</v>
      </c>
      <c r="K1372">
        <v>24</v>
      </c>
      <c r="L1372">
        <v>0</v>
      </c>
      <c r="M1372" t="s">
        <v>3411</v>
      </c>
      <c r="N1372" t="s">
        <v>48</v>
      </c>
      <c r="O1372">
        <v>1.7</v>
      </c>
      <c r="P1372" t="s">
        <v>4658</v>
      </c>
    </row>
    <row r="1373" spans="1:16" x14ac:dyDescent="0.3">
      <c r="A1373" t="s">
        <v>3412</v>
      </c>
      <c r="B1373" s="1">
        <v>2.0406249999999997E-2</v>
      </c>
      <c r="C1373" s="1">
        <v>2.0406249999999997E-2</v>
      </c>
      <c r="D1373" t="s">
        <v>16</v>
      </c>
      <c r="E1373" t="s">
        <v>3413</v>
      </c>
      <c r="F1373" t="s">
        <v>143</v>
      </c>
      <c r="G1373" t="s">
        <v>19</v>
      </c>
      <c r="H1373" t="s">
        <v>67</v>
      </c>
      <c r="I1373" t="s">
        <v>40</v>
      </c>
      <c r="J1373">
        <v>5</v>
      </c>
      <c r="K1373">
        <v>26</v>
      </c>
      <c r="L1373">
        <v>0</v>
      </c>
      <c r="M1373" t="s">
        <v>2508</v>
      </c>
      <c r="N1373" t="s">
        <v>42</v>
      </c>
      <c r="O1373">
        <v>1.4</v>
      </c>
      <c r="P1373" t="s">
        <v>4658</v>
      </c>
    </row>
    <row r="1374" spans="1:16" x14ac:dyDescent="0.3">
      <c r="A1374" t="s">
        <v>3414</v>
      </c>
      <c r="B1374" s="1">
        <v>2.0406249999999997E-2</v>
      </c>
      <c r="C1374" s="1">
        <v>2.0406249999999997E-2</v>
      </c>
      <c r="D1374" t="s">
        <v>16</v>
      </c>
      <c r="E1374" t="s">
        <v>3415</v>
      </c>
      <c r="F1374" t="s">
        <v>83</v>
      </c>
      <c r="G1374" t="s">
        <v>53</v>
      </c>
      <c r="H1374" t="s">
        <v>46</v>
      </c>
      <c r="I1374" t="s">
        <v>54</v>
      </c>
      <c r="J1374">
        <v>12</v>
      </c>
      <c r="K1374">
        <v>29</v>
      </c>
      <c r="L1374">
        <v>0</v>
      </c>
      <c r="M1374" t="s">
        <v>3416</v>
      </c>
      <c r="N1374" t="s">
        <v>23</v>
      </c>
      <c r="O1374">
        <v>2.2999999999999998</v>
      </c>
      <c r="P1374" t="s">
        <v>24</v>
      </c>
    </row>
    <row r="1375" spans="1:16" x14ac:dyDescent="0.3">
      <c r="A1375" t="s">
        <v>3417</v>
      </c>
      <c r="B1375" s="1">
        <v>2.0406249999999997E-2</v>
      </c>
      <c r="C1375">
        <v>0</v>
      </c>
      <c r="D1375" t="s">
        <v>73</v>
      </c>
      <c r="E1375" t="s">
        <v>3418</v>
      </c>
      <c r="F1375" t="s">
        <v>83</v>
      </c>
      <c r="G1375" t="s">
        <v>63</v>
      </c>
      <c r="H1375" t="s">
        <v>67</v>
      </c>
      <c r="I1375" t="s">
        <v>59</v>
      </c>
      <c r="J1375">
        <v>7</v>
      </c>
      <c r="K1375">
        <v>0</v>
      </c>
      <c r="L1375">
        <v>0</v>
      </c>
      <c r="M1375" t="s">
        <v>566</v>
      </c>
      <c r="N1375" t="s">
        <v>37</v>
      </c>
      <c r="O1375">
        <v>0</v>
      </c>
      <c r="P1375" t="s">
        <v>32</v>
      </c>
    </row>
    <row r="1376" spans="1:16" x14ac:dyDescent="0.3">
      <c r="A1376" t="s">
        <v>3419</v>
      </c>
      <c r="B1376" s="1">
        <v>2.0406249999999997E-2</v>
      </c>
      <c r="C1376" s="1">
        <v>2.0406249999999997E-2</v>
      </c>
      <c r="D1376" t="s">
        <v>16</v>
      </c>
      <c r="E1376" t="s">
        <v>2935</v>
      </c>
      <c r="F1376" t="s">
        <v>27</v>
      </c>
      <c r="G1376" t="s">
        <v>63</v>
      </c>
      <c r="H1376" t="s">
        <v>35</v>
      </c>
      <c r="I1376" t="s">
        <v>21</v>
      </c>
      <c r="J1376">
        <v>4</v>
      </c>
      <c r="K1376">
        <v>33</v>
      </c>
      <c r="L1376">
        <v>0</v>
      </c>
      <c r="M1376" t="s">
        <v>1699</v>
      </c>
      <c r="N1376" t="s">
        <v>23</v>
      </c>
      <c r="O1376">
        <v>1.7</v>
      </c>
      <c r="P1376" t="s">
        <v>24</v>
      </c>
    </row>
    <row r="1377" spans="1:16" x14ac:dyDescent="0.3">
      <c r="A1377" t="s">
        <v>3420</v>
      </c>
      <c r="B1377" s="1">
        <v>2.0406249999999997E-2</v>
      </c>
      <c r="C1377" s="1">
        <v>2.0406249999999997E-2</v>
      </c>
      <c r="D1377" t="s">
        <v>16</v>
      </c>
      <c r="E1377" t="s">
        <v>3421</v>
      </c>
      <c r="F1377" t="s">
        <v>18</v>
      </c>
      <c r="G1377" t="s">
        <v>28</v>
      </c>
      <c r="H1377" t="s">
        <v>35</v>
      </c>
      <c r="I1377" t="s">
        <v>21</v>
      </c>
      <c r="J1377">
        <v>4</v>
      </c>
      <c r="K1377">
        <v>26</v>
      </c>
      <c r="L1377">
        <v>0</v>
      </c>
      <c r="M1377" t="s">
        <v>947</v>
      </c>
      <c r="N1377" t="s">
        <v>37</v>
      </c>
      <c r="O1377">
        <v>4</v>
      </c>
      <c r="P1377" t="s">
        <v>32</v>
      </c>
    </row>
    <row r="1378" spans="1:16" x14ac:dyDescent="0.3">
      <c r="A1378" t="s">
        <v>3422</v>
      </c>
      <c r="B1378" s="1">
        <v>2.0406249999999997E-2</v>
      </c>
      <c r="C1378" s="1">
        <v>2.0406249999999997E-2</v>
      </c>
      <c r="D1378" t="s">
        <v>16</v>
      </c>
      <c r="E1378" t="s">
        <v>3423</v>
      </c>
      <c r="F1378" t="s">
        <v>143</v>
      </c>
      <c r="G1378" t="s">
        <v>63</v>
      </c>
      <c r="H1378" t="s">
        <v>35</v>
      </c>
      <c r="I1378" t="s">
        <v>29</v>
      </c>
      <c r="J1378">
        <v>8</v>
      </c>
      <c r="K1378">
        <v>30</v>
      </c>
      <c r="L1378">
        <v>0</v>
      </c>
      <c r="M1378" t="s">
        <v>1442</v>
      </c>
      <c r="N1378" t="s">
        <v>48</v>
      </c>
      <c r="O1378">
        <v>4.5999999999999996</v>
      </c>
      <c r="P1378" t="s">
        <v>24</v>
      </c>
    </row>
    <row r="1379" spans="1:16" x14ac:dyDescent="0.3">
      <c r="A1379" t="s">
        <v>3424</v>
      </c>
      <c r="B1379" s="1">
        <v>2.0406249999999997E-2</v>
      </c>
      <c r="C1379">
        <v>0</v>
      </c>
      <c r="D1379" t="s">
        <v>146</v>
      </c>
      <c r="E1379" t="s">
        <v>3425</v>
      </c>
      <c r="F1379" t="s">
        <v>143</v>
      </c>
      <c r="G1379" t="s">
        <v>19</v>
      </c>
      <c r="H1379" t="s">
        <v>35</v>
      </c>
      <c r="I1379" t="s">
        <v>59</v>
      </c>
      <c r="J1379">
        <v>8</v>
      </c>
      <c r="K1379">
        <v>0</v>
      </c>
      <c r="L1379">
        <v>3</v>
      </c>
      <c r="M1379" t="s">
        <v>850</v>
      </c>
      <c r="N1379" t="s">
        <v>48</v>
      </c>
      <c r="O1379">
        <v>0</v>
      </c>
      <c r="P1379" t="s">
        <v>32</v>
      </c>
    </row>
    <row r="1380" spans="1:16" x14ac:dyDescent="0.3">
      <c r="A1380" t="s">
        <v>3426</v>
      </c>
      <c r="B1380" s="1">
        <v>2.0406249999999997E-2</v>
      </c>
      <c r="C1380" s="1">
        <v>2.0406249999999997E-2</v>
      </c>
      <c r="D1380" t="s">
        <v>16</v>
      </c>
      <c r="E1380" t="s">
        <v>3427</v>
      </c>
      <c r="F1380" t="s">
        <v>83</v>
      </c>
      <c r="G1380" t="s">
        <v>63</v>
      </c>
      <c r="H1380" t="s">
        <v>67</v>
      </c>
      <c r="I1380" t="s">
        <v>54</v>
      </c>
      <c r="J1380">
        <v>3</v>
      </c>
      <c r="K1380">
        <v>46</v>
      </c>
      <c r="L1380">
        <v>0</v>
      </c>
      <c r="M1380" t="s">
        <v>2449</v>
      </c>
      <c r="N1380" t="s">
        <v>23</v>
      </c>
      <c r="O1380">
        <v>2.8</v>
      </c>
      <c r="P1380" t="s">
        <v>49</v>
      </c>
    </row>
    <row r="1381" spans="1:16" x14ac:dyDescent="0.3">
      <c r="A1381" t="s">
        <v>3428</v>
      </c>
      <c r="B1381" s="1">
        <v>2.0406249999999997E-2</v>
      </c>
      <c r="C1381" s="1">
        <v>2.0406249999999997E-2</v>
      </c>
      <c r="D1381" t="s">
        <v>16</v>
      </c>
      <c r="E1381" t="s">
        <v>3429</v>
      </c>
      <c r="F1381" t="s">
        <v>75</v>
      </c>
      <c r="G1381" t="s">
        <v>63</v>
      </c>
      <c r="H1381" t="s">
        <v>67</v>
      </c>
      <c r="I1381" t="s">
        <v>40</v>
      </c>
      <c r="J1381">
        <v>10</v>
      </c>
      <c r="K1381">
        <v>42</v>
      </c>
      <c r="L1381">
        <v>0</v>
      </c>
      <c r="M1381" t="s">
        <v>249</v>
      </c>
      <c r="N1381" t="s">
        <v>42</v>
      </c>
      <c r="O1381">
        <v>1.4</v>
      </c>
      <c r="P1381" t="s">
        <v>4658</v>
      </c>
    </row>
    <row r="1382" spans="1:16" x14ac:dyDescent="0.3">
      <c r="A1382" t="s">
        <v>3430</v>
      </c>
      <c r="B1382" s="1">
        <v>2.0406249999999997E-2</v>
      </c>
      <c r="C1382" s="1">
        <v>2.0406249999999997E-2</v>
      </c>
      <c r="D1382" t="s">
        <v>16</v>
      </c>
      <c r="E1382" t="s">
        <v>3431</v>
      </c>
      <c r="F1382" t="s">
        <v>18</v>
      </c>
      <c r="G1382" t="s">
        <v>28</v>
      </c>
      <c r="H1382" t="s">
        <v>20</v>
      </c>
      <c r="I1382" t="s">
        <v>59</v>
      </c>
      <c r="J1382">
        <v>2</v>
      </c>
      <c r="K1382">
        <v>31</v>
      </c>
      <c r="L1382">
        <v>0</v>
      </c>
      <c r="M1382" t="s">
        <v>3432</v>
      </c>
      <c r="N1382" t="s">
        <v>31</v>
      </c>
      <c r="O1382">
        <v>1.8</v>
      </c>
      <c r="P1382" t="s">
        <v>32</v>
      </c>
    </row>
    <row r="1383" spans="1:16" x14ac:dyDescent="0.3">
      <c r="A1383" t="s">
        <v>3433</v>
      </c>
      <c r="B1383" s="1">
        <v>2.0406249999999997E-2</v>
      </c>
      <c r="C1383" s="1">
        <v>2.0406249999999997E-2</v>
      </c>
      <c r="D1383" t="s">
        <v>16</v>
      </c>
      <c r="E1383" t="s">
        <v>3434</v>
      </c>
      <c r="F1383" t="s">
        <v>83</v>
      </c>
      <c r="G1383" t="s">
        <v>53</v>
      </c>
      <c r="H1383" t="s">
        <v>20</v>
      </c>
      <c r="I1383" t="s">
        <v>21</v>
      </c>
      <c r="J1383">
        <v>1</v>
      </c>
      <c r="K1383">
        <v>25</v>
      </c>
      <c r="L1383">
        <v>0</v>
      </c>
      <c r="M1383" t="s">
        <v>2742</v>
      </c>
      <c r="N1383" t="s">
        <v>42</v>
      </c>
      <c r="O1383">
        <v>2.8</v>
      </c>
      <c r="P1383" t="s">
        <v>32</v>
      </c>
    </row>
    <row r="1384" spans="1:16" x14ac:dyDescent="0.3">
      <c r="A1384" t="s">
        <v>3435</v>
      </c>
      <c r="B1384" s="1">
        <v>2.0406249999999997E-2</v>
      </c>
      <c r="C1384" s="1">
        <v>2.0406249999999997E-2</v>
      </c>
      <c r="D1384" t="s">
        <v>16</v>
      </c>
      <c r="E1384" t="s">
        <v>3436</v>
      </c>
      <c r="F1384" t="s">
        <v>143</v>
      </c>
      <c r="G1384" t="s">
        <v>19</v>
      </c>
      <c r="H1384" t="s">
        <v>46</v>
      </c>
      <c r="I1384" t="s">
        <v>59</v>
      </c>
      <c r="J1384">
        <v>1</v>
      </c>
      <c r="K1384">
        <v>18</v>
      </c>
      <c r="L1384">
        <v>0</v>
      </c>
      <c r="M1384" t="s">
        <v>3432</v>
      </c>
      <c r="N1384" t="s">
        <v>48</v>
      </c>
      <c r="O1384">
        <v>4.8</v>
      </c>
      <c r="P1384" t="s">
        <v>24</v>
      </c>
    </row>
    <row r="1385" spans="1:16" x14ac:dyDescent="0.3">
      <c r="A1385" t="s">
        <v>3437</v>
      </c>
      <c r="B1385" s="1">
        <v>2.0406249999999997E-2</v>
      </c>
      <c r="C1385" s="1">
        <v>2.0406249999999997E-2</v>
      </c>
      <c r="D1385" t="s">
        <v>16</v>
      </c>
      <c r="E1385" t="s">
        <v>3438</v>
      </c>
      <c r="F1385" t="s">
        <v>18</v>
      </c>
      <c r="G1385" t="s">
        <v>45</v>
      </c>
      <c r="H1385" t="s">
        <v>67</v>
      </c>
      <c r="I1385" t="s">
        <v>54</v>
      </c>
      <c r="J1385">
        <v>7</v>
      </c>
      <c r="K1385">
        <v>16</v>
      </c>
      <c r="L1385">
        <v>0</v>
      </c>
      <c r="M1385" t="s">
        <v>3439</v>
      </c>
      <c r="N1385" t="s">
        <v>37</v>
      </c>
      <c r="O1385">
        <v>3.1</v>
      </c>
      <c r="P1385" t="s">
        <v>24</v>
      </c>
    </row>
    <row r="1386" spans="1:16" x14ac:dyDescent="0.3">
      <c r="A1386" t="s">
        <v>3440</v>
      </c>
      <c r="B1386" s="1">
        <v>2.0406249999999997E-2</v>
      </c>
      <c r="C1386" s="1">
        <v>2.0406249999999997E-2</v>
      </c>
      <c r="D1386" t="s">
        <v>16</v>
      </c>
      <c r="E1386" t="s">
        <v>3441</v>
      </c>
      <c r="F1386" t="s">
        <v>58</v>
      </c>
      <c r="G1386" t="s">
        <v>53</v>
      </c>
      <c r="H1386" t="s">
        <v>46</v>
      </c>
      <c r="I1386" t="s">
        <v>21</v>
      </c>
      <c r="J1386">
        <v>6</v>
      </c>
      <c r="K1386">
        <v>32</v>
      </c>
      <c r="L1386">
        <v>0</v>
      </c>
      <c r="M1386" t="s">
        <v>64</v>
      </c>
      <c r="N1386" t="s">
        <v>42</v>
      </c>
      <c r="O1386">
        <v>2</v>
      </c>
      <c r="P1386" t="s">
        <v>77</v>
      </c>
    </row>
    <row r="1387" spans="1:16" x14ac:dyDescent="0.3">
      <c r="A1387" t="s">
        <v>3442</v>
      </c>
      <c r="B1387" s="1">
        <v>2.0406249999999997E-2</v>
      </c>
      <c r="C1387" s="1">
        <v>2.0406249999999997E-2</v>
      </c>
      <c r="D1387" t="s">
        <v>16</v>
      </c>
      <c r="E1387" t="s">
        <v>3443</v>
      </c>
      <c r="F1387" t="s">
        <v>83</v>
      </c>
      <c r="G1387" t="s">
        <v>63</v>
      </c>
      <c r="H1387" t="s">
        <v>67</v>
      </c>
      <c r="I1387" t="s">
        <v>29</v>
      </c>
      <c r="J1387">
        <v>7</v>
      </c>
      <c r="K1387">
        <v>29</v>
      </c>
      <c r="L1387">
        <v>0</v>
      </c>
      <c r="M1387" t="s">
        <v>3232</v>
      </c>
      <c r="N1387" t="s">
        <v>48</v>
      </c>
      <c r="O1387">
        <v>3.3</v>
      </c>
      <c r="P1387" t="s">
        <v>4658</v>
      </c>
    </row>
    <row r="1388" spans="1:16" x14ac:dyDescent="0.3">
      <c r="A1388" t="s">
        <v>3444</v>
      </c>
      <c r="B1388" s="1">
        <v>2.0406249999999997E-2</v>
      </c>
      <c r="C1388" s="1">
        <v>2.0406249999999997E-2</v>
      </c>
      <c r="D1388" t="s">
        <v>16</v>
      </c>
      <c r="E1388" t="s">
        <v>3445</v>
      </c>
      <c r="F1388" t="s">
        <v>83</v>
      </c>
      <c r="G1388" t="s">
        <v>45</v>
      </c>
      <c r="H1388" t="s">
        <v>67</v>
      </c>
      <c r="I1388" t="s">
        <v>29</v>
      </c>
      <c r="J1388">
        <v>6</v>
      </c>
      <c r="K1388">
        <v>19</v>
      </c>
      <c r="L1388">
        <v>0</v>
      </c>
      <c r="M1388" t="s">
        <v>202</v>
      </c>
      <c r="N1388" t="s">
        <v>37</v>
      </c>
      <c r="O1388">
        <v>1.9</v>
      </c>
      <c r="P1388" t="s">
        <v>32</v>
      </c>
    </row>
    <row r="1389" spans="1:16" x14ac:dyDescent="0.3">
      <c r="A1389" t="s">
        <v>3446</v>
      </c>
      <c r="B1389" s="1">
        <v>2.0406249999999997E-2</v>
      </c>
      <c r="C1389" s="1">
        <v>2.0406249999999997E-2</v>
      </c>
      <c r="D1389" t="s">
        <v>16</v>
      </c>
      <c r="E1389" t="s">
        <v>610</v>
      </c>
      <c r="F1389" t="s">
        <v>83</v>
      </c>
      <c r="G1389" t="s">
        <v>45</v>
      </c>
      <c r="H1389" t="s">
        <v>35</v>
      </c>
      <c r="I1389" t="s">
        <v>40</v>
      </c>
      <c r="J1389">
        <v>9</v>
      </c>
      <c r="K1389">
        <v>48</v>
      </c>
      <c r="L1389">
        <v>0</v>
      </c>
      <c r="M1389" t="s">
        <v>3447</v>
      </c>
      <c r="N1389" t="s">
        <v>42</v>
      </c>
      <c r="O1389">
        <v>1.2</v>
      </c>
      <c r="P1389" t="s">
        <v>32</v>
      </c>
    </row>
    <row r="1390" spans="1:16" x14ac:dyDescent="0.3">
      <c r="A1390" t="s">
        <v>3448</v>
      </c>
      <c r="B1390" s="1">
        <v>2.0406249999999997E-2</v>
      </c>
      <c r="C1390" s="1">
        <v>2.0406249999999997E-2</v>
      </c>
      <c r="D1390" t="s">
        <v>16</v>
      </c>
      <c r="E1390" t="s">
        <v>3449</v>
      </c>
      <c r="F1390" t="s">
        <v>143</v>
      </c>
      <c r="G1390" t="s">
        <v>19</v>
      </c>
      <c r="H1390" t="s">
        <v>67</v>
      </c>
      <c r="I1390" t="s">
        <v>21</v>
      </c>
      <c r="J1390">
        <v>9</v>
      </c>
      <c r="K1390">
        <v>41</v>
      </c>
      <c r="L1390">
        <v>0</v>
      </c>
      <c r="M1390" t="s">
        <v>560</v>
      </c>
      <c r="N1390" t="s">
        <v>42</v>
      </c>
      <c r="O1390">
        <v>2.9</v>
      </c>
      <c r="P1390" t="s">
        <v>32</v>
      </c>
    </row>
    <row r="1391" spans="1:16" x14ac:dyDescent="0.3">
      <c r="A1391" t="s">
        <v>3450</v>
      </c>
      <c r="B1391" s="1">
        <v>2.0406249999999997E-2</v>
      </c>
      <c r="C1391" s="1">
        <v>2.0406249999999997E-2</v>
      </c>
      <c r="D1391" t="s">
        <v>16</v>
      </c>
      <c r="E1391" t="s">
        <v>3451</v>
      </c>
      <c r="F1391" t="s">
        <v>52</v>
      </c>
      <c r="G1391" t="s">
        <v>31</v>
      </c>
      <c r="H1391" t="s">
        <v>20</v>
      </c>
      <c r="I1391" t="s">
        <v>54</v>
      </c>
      <c r="J1391">
        <v>10</v>
      </c>
      <c r="K1391">
        <v>37</v>
      </c>
      <c r="L1391">
        <v>0</v>
      </c>
      <c r="M1391" t="s">
        <v>2801</v>
      </c>
      <c r="N1391" t="s">
        <v>42</v>
      </c>
      <c r="O1391">
        <v>1.7</v>
      </c>
      <c r="P1391" t="s">
        <v>77</v>
      </c>
    </row>
    <row r="1392" spans="1:16" x14ac:dyDescent="0.3">
      <c r="A1392" t="s">
        <v>3452</v>
      </c>
      <c r="B1392" s="1">
        <v>2.0406249999999997E-2</v>
      </c>
      <c r="C1392" s="1">
        <v>2.0406249999999997E-2</v>
      </c>
      <c r="D1392" t="s">
        <v>16</v>
      </c>
      <c r="E1392" t="s">
        <v>496</v>
      </c>
      <c r="F1392" t="s">
        <v>143</v>
      </c>
      <c r="G1392" t="s">
        <v>31</v>
      </c>
      <c r="H1392" t="s">
        <v>46</v>
      </c>
      <c r="I1392" t="s">
        <v>29</v>
      </c>
      <c r="J1392">
        <v>5</v>
      </c>
      <c r="K1392">
        <v>15</v>
      </c>
      <c r="L1392">
        <v>0</v>
      </c>
      <c r="M1392" t="s">
        <v>451</v>
      </c>
      <c r="N1392" t="s">
        <v>23</v>
      </c>
      <c r="O1392">
        <v>3.2</v>
      </c>
      <c r="P1392" t="s">
        <v>24</v>
      </c>
    </row>
    <row r="1393" spans="1:16" x14ac:dyDescent="0.3">
      <c r="A1393" t="s">
        <v>3453</v>
      </c>
      <c r="B1393" s="1">
        <v>2.0406249999999997E-2</v>
      </c>
      <c r="C1393" s="1">
        <v>2.0406249999999997E-2</v>
      </c>
      <c r="D1393" t="s">
        <v>16</v>
      </c>
      <c r="E1393" t="s">
        <v>3454</v>
      </c>
      <c r="F1393" t="s">
        <v>75</v>
      </c>
      <c r="G1393" t="s">
        <v>63</v>
      </c>
      <c r="H1393" t="s">
        <v>20</v>
      </c>
      <c r="I1393" t="s">
        <v>59</v>
      </c>
      <c r="J1393">
        <v>6</v>
      </c>
      <c r="K1393">
        <v>5</v>
      </c>
      <c r="L1393">
        <v>0</v>
      </c>
      <c r="M1393" t="s">
        <v>891</v>
      </c>
      <c r="N1393" t="s">
        <v>48</v>
      </c>
      <c r="O1393">
        <v>3.9</v>
      </c>
      <c r="P1393" t="s">
        <v>4658</v>
      </c>
    </row>
    <row r="1394" spans="1:16" x14ac:dyDescent="0.3">
      <c r="A1394" t="s">
        <v>3455</v>
      </c>
      <c r="B1394" s="1">
        <v>2.0406249999999997E-2</v>
      </c>
      <c r="C1394" s="1">
        <v>2.0406249999999997E-2</v>
      </c>
      <c r="D1394" t="s">
        <v>16</v>
      </c>
      <c r="E1394" t="s">
        <v>3456</v>
      </c>
      <c r="F1394" t="s">
        <v>18</v>
      </c>
      <c r="G1394" t="s">
        <v>31</v>
      </c>
      <c r="H1394" t="s">
        <v>20</v>
      </c>
      <c r="I1394" t="s">
        <v>59</v>
      </c>
      <c r="J1394">
        <v>5</v>
      </c>
      <c r="K1394">
        <v>17</v>
      </c>
      <c r="L1394">
        <v>0</v>
      </c>
      <c r="M1394" t="s">
        <v>1815</v>
      </c>
      <c r="N1394" t="s">
        <v>31</v>
      </c>
      <c r="O1394">
        <v>4</v>
      </c>
      <c r="P1394" t="s">
        <v>4658</v>
      </c>
    </row>
    <row r="1395" spans="1:16" x14ac:dyDescent="0.3">
      <c r="A1395" t="s">
        <v>3457</v>
      </c>
      <c r="B1395" s="1">
        <v>2.0406249999999997E-2</v>
      </c>
      <c r="C1395" s="1">
        <v>2.0406249999999997E-2</v>
      </c>
      <c r="D1395" t="s">
        <v>16</v>
      </c>
      <c r="E1395" t="s">
        <v>3458</v>
      </c>
      <c r="F1395" t="s">
        <v>121</v>
      </c>
      <c r="G1395" t="s">
        <v>63</v>
      </c>
      <c r="H1395" t="s">
        <v>20</v>
      </c>
      <c r="I1395" t="s">
        <v>29</v>
      </c>
      <c r="J1395">
        <v>8</v>
      </c>
      <c r="K1395">
        <v>12</v>
      </c>
      <c r="L1395">
        <v>0</v>
      </c>
      <c r="M1395" t="s">
        <v>521</v>
      </c>
      <c r="N1395" t="s">
        <v>23</v>
      </c>
      <c r="O1395">
        <v>4.7</v>
      </c>
      <c r="P1395" t="s">
        <v>24</v>
      </c>
    </row>
    <row r="1396" spans="1:16" x14ac:dyDescent="0.3">
      <c r="A1396" t="s">
        <v>3459</v>
      </c>
      <c r="B1396" s="1">
        <v>2.0406249999999997E-2</v>
      </c>
      <c r="C1396" s="1">
        <v>2.0406249999999997E-2</v>
      </c>
      <c r="D1396" t="s">
        <v>16</v>
      </c>
      <c r="E1396" t="s">
        <v>3460</v>
      </c>
      <c r="F1396" t="s">
        <v>27</v>
      </c>
      <c r="G1396" t="s">
        <v>53</v>
      </c>
      <c r="H1396" t="s">
        <v>35</v>
      </c>
      <c r="I1396" t="s">
        <v>40</v>
      </c>
      <c r="J1396">
        <v>8</v>
      </c>
      <c r="K1396">
        <v>21</v>
      </c>
      <c r="L1396">
        <v>0</v>
      </c>
      <c r="M1396" t="s">
        <v>3461</v>
      </c>
      <c r="N1396" t="s">
        <v>37</v>
      </c>
      <c r="O1396">
        <v>3.3</v>
      </c>
      <c r="P1396" t="s">
        <v>77</v>
      </c>
    </row>
    <row r="1397" spans="1:16" x14ac:dyDescent="0.3">
      <c r="A1397" t="s">
        <v>3462</v>
      </c>
      <c r="B1397" s="1">
        <v>2.0406249999999997E-2</v>
      </c>
      <c r="C1397" s="1">
        <v>2.0406249999999997E-2</v>
      </c>
      <c r="D1397" t="s">
        <v>16</v>
      </c>
      <c r="E1397" t="s">
        <v>3463</v>
      </c>
      <c r="F1397" t="s">
        <v>121</v>
      </c>
      <c r="G1397" t="s">
        <v>63</v>
      </c>
      <c r="H1397" t="s">
        <v>35</v>
      </c>
      <c r="I1397" t="s">
        <v>29</v>
      </c>
      <c r="J1397">
        <v>1</v>
      </c>
      <c r="K1397">
        <v>11</v>
      </c>
      <c r="L1397">
        <v>0</v>
      </c>
      <c r="M1397" t="s">
        <v>2621</v>
      </c>
      <c r="N1397" t="s">
        <v>42</v>
      </c>
      <c r="O1397">
        <v>4.0999999999999996</v>
      </c>
      <c r="P1397" t="s">
        <v>4658</v>
      </c>
    </row>
    <row r="1398" spans="1:16" x14ac:dyDescent="0.3">
      <c r="A1398" t="s">
        <v>3464</v>
      </c>
      <c r="B1398" s="1">
        <v>2.0406249999999997E-2</v>
      </c>
      <c r="C1398" s="1">
        <v>2.0406249999999997E-2</v>
      </c>
      <c r="D1398" t="s">
        <v>16</v>
      </c>
      <c r="E1398" t="s">
        <v>3465</v>
      </c>
      <c r="F1398" t="s">
        <v>143</v>
      </c>
      <c r="G1398" t="s">
        <v>31</v>
      </c>
      <c r="H1398" t="s">
        <v>67</v>
      </c>
      <c r="I1398" t="s">
        <v>21</v>
      </c>
      <c r="J1398">
        <v>6</v>
      </c>
      <c r="K1398">
        <v>42</v>
      </c>
      <c r="L1398">
        <v>0</v>
      </c>
      <c r="M1398" t="s">
        <v>2796</v>
      </c>
      <c r="N1398" t="s">
        <v>37</v>
      </c>
      <c r="O1398">
        <v>3</v>
      </c>
      <c r="P1398" t="s">
        <v>77</v>
      </c>
    </row>
    <row r="1399" spans="1:16" x14ac:dyDescent="0.3">
      <c r="A1399" t="s">
        <v>3466</v>
      </c>
      <c r="B1399" s="1">
        <v>2.0406249999999997E-2</v>
      </c>
      <c r="C1399" s="1">
        <v>2.0406249999999997E-2</v>
      </c>
      <c r="D1399" t="s">
        <v>16</v>
      </c>
      <c r="E1399" t="s">
        <v>3467</v>
      </c>
      <c r="F1399" t="s">
        <v>52</v>
      </c>
      <c r="G1399" t="s">
        <v>19</v>
      </c>
      <c r="H1399" t="s">
        <v>35</v>
      </c>
      <c r="I1399" t="s">
        <v>21</v>
      </c>
      <c r="J1399">
        <v>11</v>
      </c>
      <c r="K1399">
        <v>3</v>
      </c>
      <c r="L1399">
        <v>0</v>
      </c>
      <c r="M1399" t="s">
        <v>907</v>
      </c>
      <c r="N1399" t="s">
        <v>48</v>
      </c>
      <c r="O1399">
        <v>3.5</v>
      </c>
      <c r="P1399" t="s">
        <v>77</v>
      </c>
    </row>
    <row r="1400" spans="1:16" x14ac:dyDescent="0.3">
      <c r="A1400" t="s">
        <v>3468</v>
      </c>
      <c r="B1400" s="1">
        <v>2.0406249999999997E-2</v>
      </c>
      <c r="C1400" s="1">
        <v>2.0406249999999997E-2</v>
      </c>
      <c r="D1400" t="s">
        <v>16</v>
      </c>
      <c r="E1400" t="s">
        <v>3469</v>
      </c>
      <c r="F1400" t="s">
        <v>58</v>
      </c>
      <c r="G1400" t="s">
        <v>53</v>
      </c>
      <c r="H1400" t="s">
        <v>46</v>
      </c>
      <c r="I1400" t="s">
        <v>21</v>
      </c>
      <c r="J1400">
        <v>6</v>
      </c>
      <c r="K1400">
        <v>26</v>
      </c>
      <c r="L1400">
        <v>0</v>
      </c>
      <c r="M1400" t="s">
        <v>175</v>
      </c>
      <c r="N1400" t="s">
        <v>42</v>
      </c>
      <c r="O1400">
        <v>1.7</v>
      </c>
      <c r="P1400" t="s">
        <v>77</v>
      </c>
    </row>
    <row r="1401" spans="1:16" x14ac:dyDescent="0.3">
      <c r="A1401" t="s">
        <v>3470</v>
      </c>
      <c r="B1401" s="1">
        <v>2.0406249999999997E-2</v>
      </c>
      <c r="C1401" s="1">
        <v>2.0406249999999997E-2</v>
      </c>
      <c r="D1401" t="s">
        <v>16</v>
      </c>
      <c r="E1401" t="s">
        <v>3471</v>
      </c>
      <c r="F1401" t="s">
        <v>52</v>
      </c>
      <c r="G1401" t="s">
        <v>28</v>
      </c>
      <c r="H1401" t="s">
        <v>67</v>
      </c>
      <c r="I1401" t="s">
        <v>59</v>
      </c>
      <c r="J1401">
        <v>5</v>
      </c>
      <c r="K1401">
        <v>3</v>
      </c>
      <c r="L1401">
        <v>0</v>
      </c>
      <c r="M1401" t="s">
        <v>90</v>
      </c>
      <c r="N1401" t="s">
        <v>31</v>
      </c>
      <c r="O1401">
        <v>3.6</v>
      </c>
      <c r="P1401" t="s">
        <v>77</v>
      </c>
    </row>
    <row r="1402" spans="1:16" x14ac:dyDescent="0.3">
      <c r="A1402" t="s">
        <v>3472</v>
      </c>
      <c r="B1402" s="1">
        <v>2.0406249999999997E-2</v>
      </c>
      <c r="C1402" s="1">
        <v>2.0406249999999997E-2</v>
      </c>
      <c r="D1402" t="s">
        <v>16</v>
      </c>
      <c r="E1402" t="s">
        <v>2453</v>
      </c>
      <c r="F1402" t="s">
        <v>75</v>
      </c>
      <c r="G1402" t="s">
        <v>28</v>
      </c>
      <c r="H1402" t="s">
        <v>35</v>
      </c>
      <c r="I1402" t="s">
        <v>54</v>
      </c>
      <c r="J1402">
        <v>5</v>
      </c>
      <c r="K1402">
        <v>43</v>
      </c>
      <c r="L1402">
        <v>0</v>
      </c>
      <c r="M1402" t="s">
        <v>3473</v>
      </c>
      <c r="N1402" t="s">
        <v>42</v>
      </c>
      <c r="O1402">
        <v>3.5</v>
      </c>
      <c r="P1402" t="s">
        <v>77</v>
      </c>
    </row>
    <row r="1403" spans="1:16" x14ac:dyDescent="0.3">
      <c r="A1403" t="s">
        <v>3474</v>
      </c>
      <c r="B1403" s="1">
        <v>2.0406249999999997E-2</v>
      </c>
      <c r="C1403" s="1">
        <v>2.0406249999999997E-2</v>
      </c>
      <c r="D1403" t="s">
        <v>16</v>
      </c>
      <c r="E1403" t="s">
        <v>3475</v>
      </c>
      <c r="F1403" t="s">
        <v>83</v>
      </c>
      <c r="G1403" t="s">
        <v>53</v>
      </c>
      <c r="H1403" t="s">
        <v>67</v>
      </c>
      <c r="I1403" t="s">
        <v>54</v>
      </c>
      <c r="J1403">
        <v>1</v>
      </c>
      <c r="K1403">
        <v>14</v>
      </c>
      <c r="L1403">
        <v>0</v>
      </c>
      <c r="M1403" t="s">
        <v>2304</v>
      </c>
      <c r="N1403" t="s">
        <v>23</v>
      </c>
      <c r="O1403">
        <v>1.2</v>
      </c>
      <c r="P1403" t="s">
        <v>4658</v>
      </c>
    </row>
    <row r="1404" spans="1:16" x14ac:dyDescent="0.3">
      <c r="A1404" t="s">
        <v>3476</v>
      </c>
      <c r="B1404" s="1">
        <v>2.0406249999999997E-2</v>
      </c>
      <c r="C1404" s="1">
        <v>2.0406249999999997E-2</v>
      </c>
      <c r="D1404" t="s">
        <v>16</v>
      </c>
      <c r="E1404" t="s">
        <v>3477</v>
      </c>
      <c r="F1404" t="s">
        <v>52</v>
      </c>
      <c r="G1404" t="s">
        <v>31</v>
      </c>
      <c r="H1404" t="s">
        <v>67</v>
      </c>
      <c r="I1404" t="s">
        <v>29</v>
      </c>
      <c r="J1404">
        <v>4</v>
      </c>
      <c r="K1404">
        <v>16</v>
      </c>
      <c r="L1404">
        <v>0</v>
      </c>
      <c r="M1404" t="s">
        <v>1133</v>
      </c>
      <c r="N1404" t="s">
        <v>37</v>
      </c>
      <c r="O1404">
        <v>2.4</v>
      </c>
      <c r="P1404" t="s">
        <v>24</v>
      </c>
    </row>
    <row r="1405" spans="1:16" x14ac:dyDescent="0.3">
      <c r="A1405" t="s">
        <v>3478</v>
      </c>
      <c r="B1405" s="1">
        <v>2.0406249999999997E-2</v>
      </c>
      <c r="C1405">
        <v>0</v>
      </c>
      <c r="D1405" t="s">
        <v>110</v>
      </c>
      <c r="E1405" t="s">
        <v>3479</v>
      </c>
      <c r="F1405" t="s">
        <v>18</v>
      </c>
      <c r="G1405" t="s">
        <v>45</v>
      </c>
      <c r="H1405" t="s">
        <v>20</v>
      </c>
      <c r="I1405" t="s">
        <v>40</v>
      </c>
      <c r="J1405">
        <v>4</v>
      </c>
      <c r="K1405">
        <v>0</v>
      </c>
      <c r="L1405">
        <v>0</v>
      </c>
      <c r="M1405" t="s">
        <v>1153</v>
      </c>
      <c r="N1405" t="s">
        <v>42</v>
      </c>
      <c r="O1405">
        <v>0</v>
      </c>
      <c r="P1405" t="s">
        <v>4658</v>
      </c>
    </row>
    <row r="1406" spans="1:16" x14ac:dyDescent="0.3">
      <c r="A1406" t="s">
        <v>3480</v>
      </c>
      <c r="B1406" s="1">
        <v>2.0406249999999997E-2</v>
      </c>
      <c r="C1406" s="1">
        <v>2.0406249999999997E-2</v>
      </c>
      <c r="D1406" t="s">
        <v>16</v>
      </c>
      <c r="E1406" t="s">
        <v>3481</v>
      </c>
      <c r="F1406" t="s">
        <v>52</v>
      </c>
      <c r="G1406" t="s">
        <v>53</v>
      </c>
      <c r="H1406" t="s">
        <v>67</v>
      </c>
      <c r="I1406" t="s">
        <v>40</v>
      </c>
      <c r="J1406">
        <v>11</v>
      </c>
      <c r="K1406">
        <v>5</v>
      </c>
      <c r="L1406">
        <v>0</v>
      </c>
      <c r="M1406" t="s">
        <v>1115</v>
      </c>
      <c r="N1406" t="s">
        <v>37</v>
      </c>
      <c r="O1406">
        <v>2</v>
      </c>
      <c r="P1406" t="s">
        <v>77</v>
      </c>
    </row>
    <row r="1407" spans="1:16" x14ac:dyDescent="0.3">
      <c r="A1407" t="s">
        <v>3482</v>
      </c>
      <c r="B1407" s="1">
        <v>2.0406249999999997E-2</v>
      </c>
      <c r="C1407" s="1">
        <v>2.0406249999999997E-2</v>
      </c>
      <c r="D1407" t="s">
        <v>16</v>
      </c>
      <c r="E1407" t="s">
        <v>3483</v>
      </c>
      <c r="F1407" t="s">
        <v>121</v>
      </c>
      <c r="G1407" t="s">
        <v>53</v>
      </c>
      <c r="H1407" t="s">
        <v>35</v>
      </c>
      <c r="I1407" t="s">
        <v>59</v>
      </c>
      <c r="J1407">
        <v>5</v>
      </c>
      <c r="K1407">
        <v>6</v>
      </c>
      <c r="L1407">
        <v>0</v>
      </c>
      <c r="M1407" t="s">
        <v>3484</v>
      </c>
      <c r="N1407" t="s">
        <v>48</v>
      </c>
      <c r="O1407">
        <v>3.6</v>
      </c>
      <c r="P1407" t="s">
        <v>4658</v>
      </c>
    </row>
    <row r="1408" spans="1:16" x14ac:dyDescent="0.3">
      <c r="A1408" t="s">
        <v>3485</v>
      </c>
      <c r="B1408" s="1">
        <v>2.0406249999999997E-2</v>
      </c>
      <c r="C1408" s="1">
        <v>2.0406249999999997E-2</v>
      </c>
      <c r="D1408" t="s">
        <v>16</v>
      </c>
      <c r="E1408" t="s">
        <v>2530</v>
      </c>
      <c r="F1408" t="s">
        <v>18</v>
      </c>
      <c r="G1408" t="s">
        <v>19</v>
      </c>
      <c r="H1408" t="s">
        <v>35</v>
      </c>
      <c r="I1408" t="s">
        <v>54</v>
      </c>
      <c r="J1408">
        <v>9</v>
      </c>
      <c r="K1408">
        <v>46</v>
      </c>
      <c r="L1408">
        <v>0</v>
      </c>
      <c r="M1408" t="s">
        <v>2192</v>
      </c>
      <c r="N1408" t="s">
        <v>31</v>
      </c>
      <c r="O1408">
        <v>2.2000000000000002</v>
      </c>
      <c r="P1408" t="s">
        <v>49</v>
      </c>
    </row>
    <row r="1409" spans="1:16" x14ac:dyDescent="0.3">
      <c r="A1409" t="s">
        <v>3486</v>
      </c>
      <c r="B1409" s="1">
        <v>2.0406249999999997E-2</v>
      </c>
      <c r="C1409" s="1">
        <v>2.0406249999999997E-2</v>
      </c>
      <c r="D1409" t="s">
        <v>16</v>
      </c>
      <c r="E1409" t="s">
        <v>2008</v>
      </c>
      <c r="F1409" t="s">
        <v>18</v>
      </c>
      <c r="G1409" t="s">
        <v>19</v>
      </c>
      <c r="H1409" t="s">
        <v>35</v>
      </c>
      <c r="I1409" t="s">
        <v>29</v>
      </c>
      <c r="J1409">
        <v>11</v>
      </c>
      <c r="K1409">
        <v>4</v>
      </c>
      <c r="L1409">
        <v>0</v>
      </c>
      <c r="M1409" t="s">
        <v>3487</v>
      </c>
      <c r="N1409" t="s">
        <v>31</v>
      </c>
      <c r="O1409">
        <v>3.1</v>
      </c>
      <c r="P1409" t="s">
        <v>32</v>
      </c>
    </row>
    <row r="1410" spans="1:16" x14ac:dyDescent="0.3">
      <c r="A1410" t="s">
        <v>3488</v>
      </c>
      <c r="B1410" s="1">
        <v>2.0406249999999997E-2</v>
      </c>
      <c r="C1410" s="1">
        <v>2.0406249999999997E-2</v>
      </c>
      <c r="D1410" t="s">
        <v>16</v>
      </c>
      <c r="E1410" t="s">
        <v>3489</v>
      </c>
      <c r="F1410" t="s">
        <v>58</v>
      </c>
      <c r="G1410" t="s">
        <v>53</v>
      </c>
      <c r="H1410" t="s">
        <v>20</v>
      </c>
      <c r="I1410" t="s">
        <v>29</v>
      </c>
      <c r="J1410">
        <v>3</v>
      </c>
      <c r="K1410">
        <v>30</v>
      </c>
      <c r="L1410">
        <v>0</v>
      </c>
      <c r="M1410" t="s">
        <v>3490</v>
      </c>
      <c r="N1410" t="s">
        <v>23</v>
      </c>
      <c r="O1410">
        <v>1.2</v>
      </c>
      <c r="P1410" t="s">
        <v>24</v>
      </c>
    </row>
    <row r="1411" spans="1:16" x14ac:dyDescent="0.3">
      <c r="A1411" t="s">
        <v>3491</v>
      </c>
      <c r="B1411" s="1">
        <v>2.0406249999999997E-2</v>
      </c>
      <c r="C1411" s="1">
        <v>2.0406249999999997E-2</v>
      </c>
      <c r="D1411" t="s">
        <v>16</v>
      </c>
      <c r="E1411" t="s">
        <v>3492</v>
      </c>
      <c r="F1411" t="s">
        <v>52</v>
      </c>
      <c r="G1411" t="s">
        <v>28</v>
      </c>
      <c r="H1411" t="s">
        <v>20</v>
      </c>
      <c r="I1411" t="s">
        <v>40</v>
      </c>
      <c r="J1411">
        <v>7</v>
      </c>
      <c r="K1411">
        <v>33</v>
      </c>
      <c r="L1411">
        <v>0</v>
      </c>
      <c r="M1411" t="s">
        <v>2842</v>
      </c>
      <c r="N1411" t="s">
        <v>31</v>
      </c>
      <c r="O1411">
        <v>3.8</v>
      </c>
      <c r="P1411" t="s">
        <v>4658</v>
      </c>
    </row>
    <row r="1412" spans="1:16" x14ac:dyDescent="0.3">
      <c r="A1412" t="s">
        <v>3493</v>
      </c>
      <c r="B1412" s="1">
        <v>2.0406249999999997E-2</v>
      </c>
      <c r="C1412" s="1">
        <v>2.0406249999999997E-2</v>
      </c>
      <c r="D1412" t="s">
        <v>16</v>
      </c>
      <c r="E1412" t="s">
        <v>3494</v>
      </c>
      <c r="F1412" t="s">
        <v>75</v>
      </c>
      <c r="G1412" t="s">
        <v>45</v>
      </c>
      <c r="H1412" t="s">
        <v>20</v>
      </c>
      <c r="I1412" t="s">
        <v>21</v>
      </c>
      <c r="J1412">
        <v>9</v>
      </c>
      <c r="K1412">
        <v>43</v>
      </c>
      <c r="L1412">
        <v>0</v>
      </c>
      <c r="M1412" t="s">
        <v>3495</v>
      </c>
      <c r="N1412" t="s">
        <v>23</v>
      </c>
      <c r="O1412">
        <v>1.6</v>
      </c>
      <c r="P1412" t="s">
        <v>4658</v>
      </c>
    </row>
    <row r="1413" spans="1:16" x14ac:dyDescent="0.3">
      <c r="A1413" t="s">
        <v>3496</v>
      </c>
      <c r="B1413" s="1">
        <v>2.0406249999999997E-2</v>
      </c>
      <c r="C1413" s="1">
        <v>2.0406249999999997E-2</v>
      </c>
      <c r="D1413" t="s">
        <v>16</v>
      </c>
      <c r="E1413" t="s">
        <v>3497</v>
      </c>
      <c r="F1413" t="s">
        <v>75</v>
      </c>
      <c r="G1413" t="s">
        <v>63</v>
      </c>
      <c r="H1413" t="s">
        <v>67</v>
      </c>
      <c r="I1413" t="s">
        <v>40</v>
      </c>
      <c r="J1413">
        <v>5</v>
      </c>
      <c r="K1413">
        <v>43</v>
      </c>
      <c r="L1413">
        <v>0</v>
      </c>
      <c r="M1413" t="s">
        <v>1319</v>
      </c>
      <c r="N1413" t="s">
        <v>31</v>
      </c>
      <c r="O1413">
        <v>1.1000000000000001</v>
      </c>
      <c r="P1413" t="s">
        <v>24</v>
      </c>
    </row>
    <row r="1414" spans="1:16" x14ac:dyDescent="0.3">
      <c r="A1414" t="s">
        <v>3498</v>
      </c>
      <c r="B1414" s="1">
        <v>2.0406249999999997E-2</v>
      </c>
      <c r="C1414" s="1">
        <v>2.0406249999999997E-2</v>
      </c>
      <c r="D1414" t="s">
        <v>16</v>
      </c>
      <c r="E1414" t="s">
        <v>3499</v>
      </c>
      <c r="F1414" t="s">
        <v>121</v>
      </c>
      <c r="G1414" t="s">
        <v>63</v>
      </c>
      <c r="H1414" t="s">
        <v>35</v>
      </c>
      <c r="I1414" t="s">
        <v>21</v>
      </c>
      <c r="J1414">
        <v>6</v>
      </c>
      <c r="K1414">
        <v>31</v>
      </c>
      <c r="L1414">
        <v>0</v>
      </c>
      <c r="M1414" t="s">
        <v>41</v>
      </c>
      <c r="N1414" t="s">
        <v>23</v>
      </c>
      <c r="O1414">
        <v>2.7</v>
      </c>
      <c r="P1414" t="s">
        <v>49</v>
      </c>
    </row>
    <row r="1415" spans="1:16" x14ac:dyDescent="0.3">
      <c r="A1415" t="s">
        <v>3500</v>
      </c>
      <c r="B1415" s="1">
        <v>2.0406249999999997E-2</v>
      </c>
      <c r="C1415" s="1">
        <v>2.0406249999999997E-2</v>
      </c>
      <c r="D1415" t="s">
        <v>16</v>
      </c>
      <c r="E1415" t="s">
        <v>668</v>
      </c>
      <c r="F1415" t="s">
        <v>75</v>
      </c>
      <c r="G1415" t="s">
        <v>63</v>
      </c>
      <c r="H1415" t="s">
        <v>67</v>
      </c>
      <c r="I1415" t="s">
        <v>29</v>
      </c>
      <c r="J1415">
        <v>2</v>
      </c>
      <c r="K1415">
        <v>37</v>
      </c>
      <c r="L1415">
        <v>0</v>
      </c>
      <c r="M1415" t="s">
        <v>470</v>
      </c>
      <c r="N1415" t="s">
        <v>31</v>
      </c>
      <c r="O1415">
        <v>1.4</v>
      </c>
      <c r="P1415" t="s">
        <v>32</v>
      </c>
    </row>
    <row r="1416" spans="1:16" x14ac:dyDescent="0.3">
      <c r="A1416" t="s">
        <v>3501</v>
      </c>
      <c r="B1416" s="1">
        <v>2.0406249999999997E-2</v>
      </c>
      <c r="C1416" s="1">
        <v>2.0406249999999997E-2</v>
      </c>
      <c r="D1416" t="s">
        <v>16</v>
      </c>
      <c r="E1416" t="s">
        <v>3502</v>
      </c>
      <c r="F1416" t="s">
        <v>18</v>
      </c>
      <c r="G1416" t="s">
        <v>53</v>
      </c>
      <c r="H1416" t="s">
        <v>20</v>
      </c>
      <c r="I1416" t="s">
        <v>29</v>
      </c>
      <c r="J1416">
        <v>10</v>
      </c>
      <c r="K1416">
        <v>47</v>
      </c>
      <c r="L1416">
        <v>0</v>
      </c>
      <c r="M1416" t="s">
        <v>1110</v>
      </c>
      <c r="N1416" t="s">
        <v>48</v>
      </c>
      <c r="O1416">
        <v>3.3</v>
      </c>
      <c r="P1416" t="s">
        <v>49</v>
      </c>
    </row>
    <row r="1417" spans="1:16" x14ac:dyDescent="0.3">
      <c r="A1417" t="s">
        <v>3503</v>
      </c>
      <c r="B1417" s="1">
        <v>2.0406249999999997E-2</v>
      </c>
      <c r="C1417">
        <v>0</v>
      </c>
      <c r="D1417" t="s">
        <v>146</v>
      </c>
      <c r="E1417" t="s">
        <v>3504</v>
      </c>
      <c r="F1417" t="s">
        <v>83</v>
      </c>
      <c r="G1417" t="s">
        <v>53</v>
      </c>
      <c r="H1417" t="s">
        <v>20</v>
      </c>
      <c r="I1417" t="s">
        <v>21</v>
      </c>
      <c r="J1417">
        <v>2</v>
      </c>
      <c r="K1417">
        <v>0</v>
      </c>
      <c r="L1417">
        <v>1</v>
      </c>
      <c r="M1417" t="s">
        <v>3505</v>
      </c>
      <c r="N1417" t="s">
        <v>48</v>
      </c>
      <c r="O1417">
        <v>0</v>
      </c>
      <c r="P1417" t="s">
        <v>49</v>
      </c>
    </row>
    <row r="1418" spans="1:16" x14ac:dyDescent="0.3">
      <c r="A1418" t="s">
        <v>3506</v>
      </c>
      <c r="B1418" s="1">
        <v>2.0406249999999997E-2</v>
      </c>
      <c r="C1418" s="1">
        <v>2.0406249999999997E-2</v>
      </c>
      <c r="D1418" t="s">
        <v>16</v>
      </c>
      <c r="E1418" t="s">
        <v>3507</v>
      </c>
      <c r="F1418" t="s">
        <v>58</v>
      </c>
      <c r="G1418" t="s">
        <v>28</v>
      </c>
      <c r="H1418" t="s">
        <v>20</v>
      </c>
      <c r="I1418" t="s">
        <v>29</v>
      </c>
      <c r="J1418">
        <v>11</v>
      </c>
      <c r="K1418">
        <v>32</v>
      </c>
      <c r="L1418">
        <v>0</v>
      </c>
      <c r="M1418" t="s">
        <v>3508</v>
      </c>
      <c r="N1418" t="s">
        <v>42</v>
      </c>
      <c r="O1418">
        <v>3.1</v>
      </c>
      <c r="P1418" t="s">
        <v>49</v>
      </c>
    </row>
    <row r="1419" spans="1:16" x14ac:dyDescent="0.3">
      <c r="A1419" t="s">
        <v>3509</v>
      </c>
      <c r="B1419" s="1">
        <v>2.0406249999999997E-2</v>
      </c>
      <c r="C1419" s="1">
        <v>2.0406249999999997E-2</v>
      </c>
      <c r="D1419" t="s">
        <v>16</v>
      </c>
      <c r="E1419" t="s">
        <v>2282</v>
      </c>
      <c r="F1419" t="s">
        <v>27</v>
      </c>
      <c r="G1419" t="s">
        <v>63</v>
      </c>
      <c r="H1419" t="s">
        <v>20</v>
      </c>
      <c r="I1419" t="s">
        <v>21</v>
      </c>
      <c r="J1419">
        <v>1</v>
      </c>
      <c r="K1419">
        <v>19</v>
      </c>
      <c r="L1419">
        <v>0</v>
      </c>
      <c r="M1419" t="s">
        <v>1482</v>
      </c>
      <c r="N1419" t="s">
        <v>31</v>
      </c>
      <c r="O1419">
        <v>2.2000000000000002</v>
      </c>
      <c r="P1419" t="s">
        <v>49</v>
      </c>
    </row>
    <row r="1420" spans="1:16" x14ac:dyDescent="0.3">
      <c r="A1420" t="s">
        <v>3510</v>
      </c>
      <c r="B1420" s="1">
        <v>2.0406249999999997E-2</v>
      </c>
      <c r="C1420" s="1">
        <v>2.0406249999999997E-2</v>
      </c>
      <c r="D1420" t="s">
        <v>16</v>
      </c>
      <c r="E1420" t="s">
        <v>3511</v>
      </c>
      <c r="F1420" t="s">
        <v>27</v>
      </c>
      <c r="G1420" t="s">
        <v>53</v>
      </c>
      <c r="H1420" t="s">
        <v>20</v>
      </c>
      <c r="I1420" t="s">
        <v>21</v>
      </c>
      <c r="J1420">
        <v>11</v>
      </c>
      <c r="K1420">
        <v>5</v>
      </c>
      <c r="L1420">
        <v>0</v>
      </c>
      <c r="M1420" t="s">
        <v>1085</v>
      </c>
      <c r="N1420" t="s">
        <v>37</v>
      </c>
      <c r="O1420">
        <v>3.1</v>
      </c>
      <c r="P1420" t="s">
        <v>77</v>
      </c>
    </row>
    <row r="1421" spans="1:16" x14ac:dyDescent="0.3">
      <c r="A1421" t="s">
        <v>3512</v>
      </c>
      <c r="B1421" s="1">
        <v>2.0406249999999997E-2</v>
      </c>
      <c r="C1421" s="1">
        <v>2.0406249999999997E-2</v>
      </c>
      <c r="D1421" t="s">
        <v>16</v>
      </c>
      <c r="E1421" t="s">
        <v>3513</v>
      </c>
      <c r="F1421" t="s">
        <v>83</v>
      </c>
      <c r="G1421" t="s">
        <v>63</v>
      </c>
      <c r="H1421" t="s">
        <v>67</v>
      </c>
      <c r="I1421" t="s">
        <v>54</v>
      </c>
      <c r="J1421">
        <v>1</v>
      </c>
      <c r="K1421">
        <v>3</v>
      </c>
      <c r="L1421">
        <v>0</v>
      </c>
      <c r="M1421" t="s">
        <v>820</v>
      </c>
      <c r="N1421" t="s">
        <v>48</v>
      </c>
      <c r="O1421">
        <v>3.2</v>
      </c>
      <c r="P1421" t="s">
        <v>4658</v>
      </c>
    </row>
    <row r="1422" spans="1:16" x14ac:dyDescent="0.3">
      <c r="A1422" t="s">
        <v>3514</v>
      </c>
      <c r="B1422" s="1">
        <v>2.0406249999999997E-2</v>
      </c>
      <c r="C1422" s="1">
        <v>2.0406249999999997E-2</v>
      </c>
      <c r="D1422" t="s">
        <v>16</v>
      </c>
      <c r="E1422" t="s">
        <v>3515</v>
      </c>
      <c r="F1422" t="s">
        <v>27</v>
      </c>
      <c r="G1422" t="s">
        <v>31</v>
      </c>
      <c r="H1422" t="s">
        <v>67</v>
      </c>
      <c r="I1422" t="s">
        <v>21</v>
      </c>
      <c r="J1422">
        <v>8</v>
      </c>
      <c r="K1422">
        <v>12</v>
      </c>
      <c r="L1422">
        <v>0</v>
      </c>
      <c r="M1422" t="s">
        <v>3516</v>
      </c>
      <c r="N1422" t="s">
        <v>42</v>
      </c>
      <c r="O1422">
        <v>1.2</v>
      </c>
      <c r="P1422" t="s">
        <v>49</v>
      </c>
    </row>
    <row r="1423" spans="1:16" x14ac:dyDescent="0.3">
      <c r="A1423" t="s">
        <v>3517</v>
      </c>
      <c r="B1423" s="1">
        <v>2.0406249999999997E-2</v>
      </c>
      <c r="C1423" s="1">
        <v>2.0406249999999997E-2</v>
      </c>
      <c r="D1423" t="s">
        <v>16</v>
      </c>
      <c r="E1423" t="s">
        <v>2498</v>
      </c>
      <c r="F1423" t="s">
        <v>52</v>
      </c>
      <c r="G1423" t="s">
        <v>45</v>
      </c>
      <c r="H1423" t="s">
        <v>67</v>
      </c>
      <c r="I1423" t="s">
        <v>40</v>
      </c>
      <c r="J1423">
        <v>1</v>
      </c>
      <c r="K1423">
        <v>7</v>
      </c>
      <c r="L1423">
        <v>0</v>
      </c>
      <c r="M1423" t="s">
        <v>68</v>
      </c>
      <c r="N1423" t="s">
        <v>23</v>
      </c>
      <c r="O1423">
        <v>2.2999999999999998</v>
      </c>
      <c r="P1423" t="s">
        <v>77</v>
      </c>
    </row>
    <row r="1424" spans="1:16" x14ac:dyDescent="0.3">
      <c r="A1424" t="s">
        <v>3518</v>
      </c>
      <c r="B1424" s="1">
        <v>2.0406249999999997E-2</v>
      </c>
      <c r="C1424" s="1">
        <v>2.0406249999999997E-2</v>
      </c>
      <c r="D1424" t="s">
        <v>16</v>
      </c>
      <c r="E1424" t="s">
        <v>3519</v>
      </c>
      <c r="F1424" t="s">
        <v>27</v>
      </c>
      <c r="G1424" t="s">
        <v>31</v>
      </c>
      <c r="H1424" t="s">
        <v>20</v>
      </c>
      <c r="I1424" t="s">
        <v>59</v>
      </c>
      <c r="J1424">
        <v>8</v>
      </c>
      <c r="K1424">
        <v>42</v>
      </c>
      <c r="L1424">
        <v>0</v>
      </c>
      <c r="M1424" t="s">
        <v>1519</v>
      </c>
      <c r="N1424" t="s">
        <v>37</v>
      </c>
      <c r="O1424">
        <v>1.7</v>
      </c>
      <c r="P1424" t="s">
        <v>24</v>
      </c>
    </row>
    <row r="1425" spans="1:16" x14ac:dyDescent="0.3">
      <c r="A1425" t="s">
        <v>3520</v>
      </c>
      <c r="B1425" s="1">
        <v>2.0406249999999997E-2</v>
      </c>
      <c r="C1425" s="1">
        <v>2.0406249999999997E-2</v>
      </c>
      <c r="D1425" t="s">
        <v>16</v>
      </c>
      <c r="E1425" t="s">
        <v>3521</v>
      </c>
      <c r="F1425" t="s">
        <v>121</v>
      </c>
      <c r="G1425" t="s">
        <v>19</v>
      </c>
      <c r="H1425" t="s">
        <v>35</v>
      </c>
      <c r="I1425" t="s">
        <v>59</v>
      </c>
      <c r="J1425">
        <v>3</v>
      </c>
      <c r="K1425">
        <v>29</v>
      </c>
      <c r="L1425">
        <v>0</v>
      </c>
      <c r="M1425" t="s">
        <v>1153</v>
      </c>
      <c r="N1425" t="s">
        <v>37</v>
      </c>
      <c r="O1425">
        <v>3.1</v>
      </c>
      <c r="P1425" t="s">
        <v>49</v>
      </c>
    </row>
    <row r="1426" spans="1:16" x14ac:dyDescent="0.3">
      <c r="A1426" t="s">
        <v>3522</v>
      </c>
      <c r="B1426" s="1">
        <v>2.0406249999999997E-2</v>
      </c>
      <c r="C1426">
        <v>0</v>
      </c>
      <c r="D1426" t="s">
        <v>146</v>
      </c>
      <c r="E1426" t="s">
        <v>3523</v>
      </c>
      <c r="F1426" t="s">
        <v>52</v>
      </c>
      <c r="G1426" t="s">
        <v>19</v>
      </c>
      <c r="H1426" t="s">
        <v>20</v>
      </c>
      <c r="I1426" t="s">
        <v>21</v>
      </c>
      <c r="J1426">
        <v>5</v>
      </c>
      <c r="K1426">
        <v>0</v>
      </c>
      <c r="L1426">
        <v>3</v>
      </c>
      <c r="M1426" t="s">
        <v>2184</v>
      </c>
      <c r="N1426" t="s">
        <v>23</v>
      </c>
      <c r="O1426">
        <v>0</v>
      </c>
      <c r="P1426" t="s">
        <v>4658</v>
      </c>
    </row>
    <row r="1427" spans="1:16" x14ac:dyDescent="0.3">
      <c r="A1427" t="s">
        <v>3524</v>
      </c>
      <c r="B1427" s="1">
        <v>2.0406249999999997E-2</v>
      </c>
      <c r="C1427" s="1">
        <v>2.0406249999999997E-2</v>
      </c>
      <c r="D1427" t="s">
        <v>16</v>
      </c>
      <c r="E1427" t="s">
        <v>3525</v>
      </c>
      <c r="F1427" t="s">
        <v>18</v>
      </c>
      <c r="G1427" t="s">
        <v>28</v>
      </c>
      <c r="H1427" t="s">
        <v>67</v>
      </c>
      <c r="I1427" t="s">
        <v>29</v>
      </c>
      <c r="J1427">
        <v>2</v>
      </c>
      <c r="K1427">
        <v>30</v>
      </c>
      <c r="L1427">
        <v>0</v>
      </c>
      <c r="M1427" t="s">
        <v>2115</v>
      </c>
      <c r="N1427" t="s">
        <v>31</v>
      </c>
      <c r="O1427">
        <v>3.2</v>
      </c>
      <c r="P1427" t="s">
        <v>24</v>
      </c>
    </row>
    <row r="1428" spans="1:16" x14ac:dyDescent="0.3">
      <c r="A1428" t="s">
        <v>3526</v>
      </c>
      <c r="B1428" s="1">
        <v>2.0406249999999997E-2</v>
      </c>
      <c r="C1428" s="1">
        <v>2.0406249999999997E-2</v>
      </c>
      <c r="D1428" t="s">
        <v>16</v>
      </c>
      <c r="E1428" t="s">
        <v>2406</v>
      </c>
      <c r="F1428" t="s">
        <v>75</v>
      </c>
      <c r="G1428" t="s">
        <v>53</v>
      </c>
      <c r="H1428" t="s">
        <v>46</v>
      </c>
      <c r="I1428" t="s">
        <v>21</v>
      </c>
      <c r="J1428">
        <v>7</v>
      </c>
      <c r="K1428">
        <v>44</v>
      </c>
      <c r="L1428">
        <v>0</v>
      </c>
      <c r="M1428" t="s">
        <v>2658</v>
      </c>
      <c r="N1428" t="s">
        <v>37</v>
      </c>
      <c r="O1428">
        <v>1.1000000000000001</v>
      </c>
      <c r="P1428" t="s">
        <v>4658</v>
      </c>
    </row>
    <row r="1429" spans="1:16" x14ac:dyDescent="0.3">
      <c r="A1429" t="s">
        <v>3527</v>
      </c>
      <c r="B1429" s="1">
        <v>2.0406249999999997E-2</v>
      </c>
      <c r="C1429" s="1">
        <v>2.0406249999999997E-2</v>
      </c>
      <c r="D1429" t="s">
        <v>16</v>
      </c>
      <c r="E1429" t="s">
        <v>3528</v>
      </c>
      <c r="F1429" t="s">
        <v>121</v>
      </c>
      <c r="G1429" t="s">
        <v>19</v>
      </c>
      <c r="H1429" t="s">
        <v>67</v>
      </c>
      <c r="I1429" t="s">
        <v>21</v>
      </c>
      <c r="J1429">
        <v>6</v>
      </c>
      <c r="K1429">
        <v>32</v>
      </c>
      <c r="L1429">
        <v>0</v>
      </c>
      <c r="M1429" t="s">
        <v>3529</v>
      </c>
      <c r="N1429" t="s">
        <v>48</v>
      </c>
      <c r="O1429">
        <v>1.9</v>
      </c>
      <c r="P1429" t="s">
        <v>4658</v>
      </c>
    </row>
    <row r="1430" spans="1:16" x14ac:dyDescent="0.3">
      <c r="A1430" t="s">
        <v>3530</v>
      </c>
      <c r="B1430" s="1">
        <v>2.0406249999999997E-2</v>
      </c>
      <c r="C1430" s="1">
        <v>2.0406249999999997E-2</v>
      </c>
      <c r="D1430" t="s">
        <v>16</v>
      </c>
      <c r="E1430" t="s">
        <v>133</v>
      </c>
      <c r="F1430" t="s">
        <v>143</v>
      </c>
      <c r="G1430" t="s">
        <v>63</v>
      </c>
      <c r="H1430" t="s">
        <v>67</v>
      </c>
      <c r="I1430" t="s">
        <v>29</v>
      </c>
      <c r="J1430">
        <v>10</v>
      </c>
      <c r="K1430">
        <v>15</v>
      </c>
      <c r="L1430">
        <v>0</v>
      </c>
      <c r="M1430" t="s">
        <v>3531</v>
      </c>
      <c r="N1430" t="s">
        <v>31</v>
      </c>
      <c r="O1430">
        <v>4.4000000000000004</v>
      </c>
      <c r="P1430" t="s">
        <v>4658</v>
      </c>
    </row>
    <row r="1431" spans="1:16" x14ac:dyDescent="0.3">
      <c r="A1431" t="s">
        <v>3532</v>
      </c>
      <c r="B1431" s="1">
        <v>2.0406249999999997E-2</v>
      </c>
      <c r="C1431" s="1">
        <v>2.0406249999999997E-2</v>
      </c>
      <c r="D1431" t="s">
        <v>16</v>
      </c>
      <c r="E1431" t="s">
        <v>3533</v>
      </c>
      <c r="F1431" t="s">
        <v>75</v>
      </c>
      <c r="G1431" t="s">
        <v>53</v>
      </c>
      <c r="H1431" t="s">
        <v>20</v>
      </c>
      <c r="I1431" t="s">
        <v>54</v>
      </c>
      <c r="J1431">
        <v>12</v>
      </c>
      <c r="K1431">
        <v>5</v>
      </c>
      <c r="L1431">
        <v>0</v>
      </c>
      <c r="M1431" t="s">
        <v>3534</v>
      </c>
      <c r="N1431" t="s">
        <v>23</v>
      </c>
      <c r="O1431">
        <v>1.2</v>
      </c>
      <c r="P1431" t="s">
        <v>32</v>
      </c>
    </row>
    <row r="1432" spans="1:16" x14ac:dyDescent="0.3">
      <c r="A1432" t="s">
        <v>3535</v>
      </c>
      <c r="B1432" s="1">
        <v>2.0406249999999997E-2</v>
      </c>
      <c r="C1432" s="1">
        <v>2.0406249999999997E-2</v>
      </c>
      <c r="D1432" t="s">
        <v>16</v>
      </c>
      <c r="E1432" t="s">
        <v>3536</v>
      </c>
      <c r="F1432" t="s">
        <v>58</v>
      </c>
      <c r="G1432" t="s">
        <v>53</v>
      </c>
      <c r="H1432" t="s">
        <v>20</v>
      </c>
      <c r="I1432" t="s">
        <v>59</v>
      </c>
      <c r="J1432">
        <v>8</v>
      </c>
      <c r="K1432">
        <v>18</v>
      </c>
      <c r="L1432">
        <v>0</v>
      </c>
      <c r="M1432" t="s">
        <v>3537</v>
      </c>
      <c r="N1432" t="s">
        <v>37</v>
      </c>
      <c r="O1432">
        <v>1.4</v>
      </c>
      <c r="P1432" t="s">
        <v>4658</v>
      </c>
    </row>
    <row r="1433" spans="1:16" x14ac:dyDescent="0.3">
      <c r="A1433" t="s">
        <v>3538</v>
      </c>
      <c r="B1433" s="1">
        <v>2.0406249999999997E-2</v>
      </c>
      <c r="C1433" s="1">
        <v>2.0406249999999997E-2</v>
      </c>
      <c r="D1433" t="s">
        <v>16</v>
      </c>
      <c r="E1433" t="s">
        <v>3539</v>
      </c>
      <c r="F1433" t="s">
        <v>58</v>
      </c>
      <c r="G1433" t="s">
        <v>31</v>
      </c>
      <c r="H1433" t="s">
        <v>67</v>
      </c>
      <c r="I1433" t="s">
        <v>59</v>
      </c>
      <c r="J1433">
        <v>9</v>
      </c>
      <c r="K1433">
        <v>46</v>
      </c>
      <c r="L1433">
        <v>0</v>
      </c>
      <c r="M1433" t="s">
        <v>898</v>
      </c>
      <c r="N1433" t="s">
        <v>37</v>
      </c>
      <c r="O1433">
        <v>1</v>
      </c>
      <c r="P1433" t="s">
        <v>77</v>
      </c>
    </row>
    <row r="1434" spans="1:16" x14ac:dyDescent="0.3">
      <c r="A1434" t="s">
        <v>3540</v>
      </c>
      <c r="B1434" s="1">
        <v>2.0406249999999997E-2</v>
      </c>
      <c r="C1434" s="1">
        <v>2.0406249999999997E-2</v>
      </c>
      <c r="D1434" t="s">
        <v>16</v>
      </c>
      <c r="E1434" t="s">
        <v>3541</v>
      </c>
      <c r="F1434" t="s">
        <v>83</v>
      </c>
      <c r="G1434" t="s">
        <v>28</v>
      </c>
      <c r="H1434" t="s">
        <v>35</v>
      </c>
      <c r="I1434" t="s">
        <v>54</v>
      </c>
      <c r="J1434">
        <v>4</v>
      </c>
      <c r="K1434">
        <v>34</v>
      </c>
      <c r="L1434">
        <v>0</v>
      </c>
      <c r="M1434" t="s">
        <v>1418</v>
      </c>
      <c r="N1434" t="s">
        <v>42</v>
      </c>
      <c r="O1434">
        <v>2.2999999999999998</v>
      </c>
      <c r="P1434" t="s">
        <v>4658</v>
      </c>
    </row>
    <row r="1435" spans="1:16" x14ac:dyDescent="0.3">
      <c r="A1435" t="s">
        <v>3542</v>
      </c>
      <c r="B1435" s="1">
        <v>2.0406249999999997E-2</v>
      </c>
      <c r="C1435" s="1">
        <v>2.0406249999999997E-2</v>
      </c>
      <c r="D1435" t="s">
        <v>16</v>
      </c>
      <c r="E1435" t="s">
        <v>3543</v>
      </c>
      <c r="F1435" t="s">
        <v>18</v>
      </c>
      <c r="G1435" t="s">
        <v>63</v>
      </c>
      <c r="H1435" t="s">
        <v>46</v>
      </c>
      <c r="I1435" t="s">
        <v>21</v>
      </c>
      <c r="J1435">
        <v>7</v>
      </c>
      <c r="K1435">
        <v>1</v>
      </c>
      <c r="L1435">
        <v>0</v>
      </c>
      <c r="M1435" t="s">
        <v>1056</v>
      </c>
      <c r="N1435" t="s">
        <v>23</v>
      </c>
      <c r="O1435">
        <v>4.9000000000000004</v>
      </c>
      <c r="P1435" t="s">
        <v>32</v>
      </c>
    </row>
    <row r="1436" spans="1:16" x14ac:dyDescent="0.3">
      <c r="A1436" t="s">
        <v>3544</v>
      </c>
      <c r="B1436" s="1">
        <v>2.0406249999999997E-2</v>
      </c>
      <c r="C1436" s="1">
        <v>2.0406249999999997E-2</v>
      </c>
      <c r="D1436" t="s">
        <v>16</v>
      </c>
      <c r="E1436" t="s">
        <v>3545</v>
      </c>
      <c r="F1436" t="s">
        <v>75</v>
      </c>
      <c r="G1436" t="s">
        <v>63</v>
      </c>
      <c r="H1436" t="s">
        <v>20</v>
      </c>
      <c r="I1436" t="s">
        <v>59</v>
      </c>
      <c r="J1436">
        <v>7</v>
      </c>
      <c r="K1436">
        <v>21</v>
      </c>
      <c r="L1436">
        <v>0</v>
      </c>
      <c r="M1436" t="s">
        <v>3546</v>
      </c>
      <c r="N1436" t="s">
        <v>37</v>
      </c>
      <c r="O1436">
        <v>1.6</v>
      </c>
      <c r="P1436" t="s">
        <v>32</v>
      </c>
    </row>
    <row r="1437" spans="1:16" x14ac:dyDescent="0.3">
      <c r="A1437" t="s">
        <v>3547</v>
      </c>
      <c r="B1437" s="1">
        <v>2.0406249999999997E-2</v>
      </c>
      <c r="C1437" s="1">
        <v>2.0406249999999997E-2</v>
      </c>
      <c r="D1437" t="s">
        <v>16</v>
      </c>
      <c r="E1437" t="s">
        <v>1529</v>
      </c>
      <c r="F1437" t="s">
        <v>18</v>
      </c>
      <c r="G1437" t="s">
        <v>19</v>
      </c>
      <c r="H1437" t="s">
        <v>35</v>
      </c>
      <c r="I1437" t="s">
        <v>21</v>
      </c>
      <c r="J1437">
        <v>4</v>
      </c>
      <c r="K1437">
        <v>29</v>
      </c>
      <c r="L1437">
        <v>0</v>
      </c>
      <c r="M1437" t="s">
        <v>3548</v>
      </c>
      <c r="N1437" t="s">
        <v>42</v>
      </c>
      <c r="O1437">
        <v>2.6</v>
      </c>
      <c r="P1437" t="s">
        <v>32</v>
      </c>
    </row>
    <row r="1438" spans="1:16" x14ac:dyDescent="0.3">
      <c r="A1438" t="s">
        <v>3549</v>
      </c>
      <c r="B1438" s="1">
        <v>2.0406249999999997E-2</v>
      </c>
      <c r="C1438" s="1">
        <v>2.0406249999999997E-2</v>
      </c>
      <c r="D1438" t="s">
        <v>16</v>
      </c>
      <c r="E1438" t="s">
        <v>3550</v>
      </c>
      <c r="F1438" t="s">
        <v>52</v>
      </c>
      <c r="G1438" t="s">
        <v>19</v>
      </c>
      <c r="H1438" t="s">
        <v>67</v>
      </c>
      <c r="I1438" t="s">
        <v>54</v>
      </c>
      <c r="J1438">
        <v>11</v>
      </c>
      <c r="K1438">
        <v>9</v>
      </c>
      <c r="L1438">
        <v>0</v>
      </c>
      <c r="M1438" t="s">
        <v>457</v>
      </c>
      <c r="N1438" t="s">
        <v>48</v>
      </c>
      <c r="O1438">
        <v>4.3</v>
      </c>
      <c r="P1438" t="s">
        <v>77</v>
      </c>
    </row>
    <row r="1439" spans="1:16" x14ac:dyDescent="0.3">
      <c r="A1439" t="s">
        <v>3551</v>
      </c>
      <c r="B1439" s="1">
        <v>2.0406249999999997E-2</v>
      </c>
      <c r="C1439" s="1">
        <v>2.0406249999999997E-2</v>
      </c>
      <c r="D1439" t="s">
        <v>16</v>
      </c>
      <c r="E1439" t="s">
        <v>3552</v>
      </c>
      <c r="F1439" t="s">
        <v>143</v>
      </c>
      <c r="G1439" t="s">
        <v>19</v>
      </c>
      <c r="H1439" t="s">
        <v>35</v>
      </c>
      <c r="I1439" t="s">
        <v>29</v>
      </c>
      <c r="J1439">
        <v>4</v>
      </c>
      <c r="K1439">
        <v>18</v>
      </c>
      <c r="L1439">
        <v>0</v>
      </c>
      <c r="M1439" t="s">
        <v>2481</v>
      </c>
      <c r="N1439" t="s">
        <v>48</v>
      </c>
      <c r="O1439">
        <v>3.6</v>
      </c>
      <c r="P1439" t="s">
        <v>24</v>
      </c>
    </row>
    <row r="1440" spans="1:16" x14ac:dyDescent="0.3">
      <c r="A1440" t="s">
        <v>3553</v>
      </c>
      <c r="B1440" s="1">
        <v>2.0406249999999997E-2</v>
      </c>
      <c r="C1440" s="1">
        <v>2.0406249999999997E-2</v>
      </c>
      <c r="D1440" t="s">
        <v>16</v>
      </c>
      <c r="E1440" t="s">
        <v>3554</v>
      </c>
      <c r="F1440" t="s">
        <v>27</v>
      </c>
      <c r="G1440" t="s">
        <v>45</v>
      </c>
      <c r="H1440" t="s">
        <v>46</v>
      </c>
      <c r="I1440" t="s">
        <v>29</v>
      </c>
      <c r="J1440">
        <v>8</v>
      </c>
      <c r="K1440">
        <v>29</v>
      </c>
      <c r="L1440">
        <v>0</v>
      </c>
      <c r="M1440" t="s">
        <v>3555</v>
      </c>
      <c r="N1440" t="s">
        <v>42</v>
      </c>
      <c r="O1440">
        <v>3.4</v>
      </c>
      <c r="P1440" t="s">
        <v>77</v>
      </c>
    </row>
    <row r="1441" spans="1:16" x14ac:dyDescent="0.3">
      <c r="A1441" t="s">
        <v>3556</v>
      </c>
      <c r="B1441" s="1">
        <v>2.0406249999999997E-2</v>
      </c>
      <c r="C1441" s="1">
        <v>2.0406249999999997E-2</v>
      </c>
      <c r="D1441" t="s">
        <v>16</v>
      </c>
      <c r="E1441" t="s">
        <v>3557</v>
      </c>
      <c r="F1441" t="s">
        <v>121</v>
      </c>
      <c r="G1441" t="s">
        <v>19</v>
      </c>
      <c r="H1441" t="s">
        <v>35</v>
      </c>
      <c r="I1441" t="s">
        <v>21</v>
      </c>
      <c r="J1441">
        <v>3</v>
      </c>
      <c r="K1441">
        <v>46</v>
      </c>
      <c r="L1441">
        <v>0</v>
      </c>
      <c r="M1441" t="s">
        <v>3558</v>
      </c>
      <c r="N1441" t="s">
        <v>42</v>
      </c>
      <c r="O1441">
        <v>1.6</v>
      </c>
      <c r="P1441" t="s">
        <v>4658</v>
      </c>
    </row>
    <row r="1442" spans="1:16" x14ac:dyDescent="0.3">
      <c r="A1442" t="s">
        <v>3559</v>
      </c>
      <c r="B1442" s="1">
        <v>2.0406249999999997E-2</v>
      </c>
      <c r="C1442" s="1">
        <v>2.0406249999999997E-2</v>
      </c>
      <c r="D1442" t="s">
        <v>16</v>
      </c>
      <c r="E1442" t="s">
        <v>3560</v>
      </c>
      <c r="F1442" t="s">
        <v>75</v>
      </c>
      <c r="G1442" t="s">
        <v>45</v>
      </c>
      <c r="H1442" t="s">
        <v>67</v>
      </c>
      <c r="I1442" t="s">
        <v>29</v>
      </c>
      <c r="J1442">
        <v>1</v>
      </c>
      <c r="K1442">
        <v>40</v>
      </c>
      <c r="L1442">
        <v>0</v>
      </c>
      <c r="M1442" t="s">
        <v>1056</v>
      </c>
      <c r="N1442" t="s">
        <v>31</v>
      </c>
      <c r="O1442">
        <v>2</v>
      </c>
      <c r="P1442" t="s">
        <v>4658</v>
      </c>
    </row>
    <row r="1443" spans="1:16" x14ac:dyDescent="0.3">
      <c r="A1443" t="s">
        <v>3561</v>
      </c>
      <c r="B1443" s="1">
        <v>2.0406249999999997E-2</v>
      </c>
      <c r="C1443" s="1">
        <v>2.0406249999999997E-2</v>
      </c>
      <c r="D1443" t="s">
        <v>16</v>
      </c>
      <c r="E1443" t="s">
        <v>3562</v>
      </c>
      <c r="F1443" t="s">
        <v>27</v>
      </c>
      <c r="G1443" t="s">
        <v>19</v>
      </c>
      <c r="H1443" t="s">
        <v>35</v>
      </c>
      <c r="I1443" t="s">
        <v>59</v>
      </c>
      <c r="J1443">
        <v>5</v>
      </c>
      <c r="K1443">
        <v>47</v>
      </c>
      <c r="L1443">
        <v>0</v>
      </c>
      <c r="M1443" t="s">
        <v>373</v>
      </c>
      <c r="N1443" t="s">
        <v>42</v>
      </c>
      <c r="O1443">
        <v>4.3</v>
      </c>
      <c r="P1443" t="s">
        <v>4658</v>
      </c>
    </row>
    <row r="1444" spans="1:16" x14ac:dyDescent="0.3">
      <c r="A1444" t="s">
        <v>3563</v>
      </c>
      <c r="B1444" s="1">
        <v>2.0406249999999997E-2</v>
      </c>
      <c r="C1444" s="1">
        <v>2.0406249999999997E-2</v>
      </c>
      <c r="D1444" t="s">
        <v>16</v>
      </c>
      <c r="E1444" t="s">
        <v>3564</v>
      </c>
      <c r="F1444" t="s">
        <v>143</v>
      </c>
      <c r="G1444" t="s">
        <v>28</v>
      </c>
      <c r="H1444" t="s">
        <v>20</v>
      </c>
      <c r="I1444" t="s">
        <v>54</v>
      </c>
      <c r="J1444">
        <v>9</v>
      </c>
      <c r="K1444">
        <v>5</v>
      </c>
      <c r="L1444">
        <v>0</v>
      </c>
      <c r="M1444" t="s">
        <v>1049</v>
      </c>
      <c r="N1444" t="s">
        <v>37</v>
      </c>
      <c r="O1444">
        <v>3.2</v>
      </c>
      <c r="P1444" t="s">
        <v>4658</v>
      </c>
    </row>
    <row r="1445" spans="1:16" x14ac:dyDescent="0.3">
      <c r="A1445" t="s">
        <v>3565</v>
      </c>
      <c r="B1445" s="1">
        <v>2.0406249999999997E-2</v>
      </c>
      <c r="C1445" s="1">
        <v>2.0406249999999997E-2</v>
      </c>
      <c r="D1445" t="s">
        <v>16</v>
      </c>
      <c r="E1445" t="s">
        <v>3566</v>
      </c>
      <c r="F1445" t="s">
        <v>143</v>
      </c>
      <c r="G1445" t="s">
        <v>45</v>
      </c>
      <c r="H1445" t="s">
        <v>35</v>
      </c>
      <c r="I1445" t="s">
        <v>29</v>
      </c>
      <c r="J1445">
        <v>9</v>
      </c>
      <c r="K1445">
        <v>40</v>
      </c>
      <c r="L1445">
        <v>0</v>
      </c>
      <c r="M1445" t="s">
        <v>1330</v>
      </c>
      <c r="N1445" t="s">
        <v>23</v>
      </c>
      <c r="O1445">
        <v>3</v>
      </c>
      <c r="P1445" t="s">
        <v>4658</v>
      </c>
    </row>
    <row r="1446" spans="1:16" x14ac:dyDescent="0.3">
      <c r="A1446" t="s">
        <v>3567</v>
      </c>
      <c r="B1446" s="1">
        <v>2.0406249999999997E-2</v>
      </c>
      <c r="C1446" s="1">
        <v>2.0406249999999997E-2</v>
      </c>
      <c r="D1446" t="s">
        <v>16</v>
      </c>
      <c r="E1446" t="s">
        <v>3568</v>
      </c>
      <c r="F1446" t="s">
        <v>18</v>
      </c>
      <c r="G1446" t="s">
        <v>63</v>
      </c>
      <c r="H1446" t="s">
        <v>67</v>
      </c>
      <c r="I1446" t="s">
        <v>29</v>
      </c>
      <c r="J1446">
        <v>9</v>
      </c>
      <c r="K1446">
        <v>34</v>
      </c>
      <c r="L1446">
        <v>0</v>
      </c>
      <c r="M1446" t="s">
        <v>1556</v>
      </c>
      <c r="N1446" t="s">
        <v>37</v>
      </c>
      <c r="O1446">
        <v>3.9</v>
      </c>
      <c r="P1446" t="s">
        <v>4658</v>
      </c>
    </row>
    <row r="1447" spans="1:16" x14ac:dyDescent="0.3">
      <c r="A1447" t="s">
        <v>3569</v>
      </c>
      <c r="B1447" s="1">
        <v>2.0406249999999997E-2</v>
      </c>
      <c r="C1447" s="1">
        <v>2.0406249999999997E-2</v>
      </c>
      <c r="D1447" t="s">
        <v>16</v>
      </c>
      <c r="E1447" t="s">
        <v>3570</v>
      </c>
      <c r="F1447" t="s">
        <v>58</v>
      </c>
      <c r="G1447" t="s">
        <v>53</v>
      </c>
      <c r="H1447" t="s">
        <v>35</v>
      </c>
      <c r="I1447" t="s">
        <v>40</v>
      </c>
      <c r="J1447">
        <v>6</v>
      </c>
      <c r="K1447">
        <v>11</v>
      </c>
      <c r="L1447">
        <v>0</v>
      </c>
      <c r="M1447" t="s">
        <v>1508</v>
      </c>
      <c r="N1447" t="s">
        <v>42</v>
      </c>
      <c r="O1447">
        <v>2.2999999999999998</v>
      </c>
      <c r="P1447" t="s">
        <v>32</v>
      </c>
    </row>
    <row r="1448" spans="1:16" x14ac:dyDescent="0.3">
      <c r="A1448" t="s">
        <v>3571</v>
      </c>
      <c r="B1448" s="1">
        <v>2.0406249999999997E-2</v>
      </c>
      <c r="C1448" s="1">
        <v>2.0406249999999997E-2</v>
      </c>
      <c r="D1448" t="s">
        <v>16</v>
      </c>
      <c r="E1448" t="s">
        <v>3572</v>
      </c>
      <c r="F1448" t="s">
        <v>18</v>
      </c>
      <c r="G1448" t="s">
        <v>63</v>
      </c>
      <c r="H1448" t="s">
        <v>35</v>
      </c>
      <c r="I1448" t="s">
        <v>29</v>
      </c>
      <c r="J1448">
        <v>10</v>
      </c>
      <c r="K1448">
        <v>33</v>
      </c>
      <c r="L1448">
        <v>0</v>
      </c>
      <c r="M1448" t="s">
        <v>3573</v>
      </c>
      <c r="N1448" t="s">
        <v>42</v>
      </c>
      <c r="O1448">
        <v>4.5999999999999996</v>
      </c>
      <c r="P1448" t="s">
        <v>32</v>
      </c>
    </row>
    <row r="1449" spans="1:16" x14ac:dyDescent="0.3">
      <c r="A1449" t="s">
        <v>3574</v>
      </c>
      <c r="B1449" s="1">
        <v>2.0406249999999997E-2</v>
      </c>
      <c r="C1449" s="1">
        <v>2.0406249999999997E-2</v>
      </c>
      <c r="D1449" t="s">
        <v>16</v>
      </c>
      <c r="E1449" t="s">
        <v>3575</v>
      </c>
      <c r="F1449" t="s">
        <v>18</v>
      </c>
      <c r="G1449" t="s">
        <v>28</v>
      </c>
      <c r="H1449" t="s">
        <v>46</v>
      </c>
      <c r="I1449" t="s">
        <v>54</v>
      </c>
      <c r="J1449">
        <v>4</v>
      </c>
      <c r="K1449">
        <v>36</v>
      </c>
      <c r="L1449">
        <v>0</v>
      </c>
      <c r="M1449" t="s">
        <v>1522</v>
      </c>
      <c r="N1449" t="s">
        <v>23</v>
      </c>
      <c r="O1449">
        <v>2.6</v>
      </c>
      <c r="P1449" t="s">
        <v>49</v>
      </c>
    </row>
    <row r="1450" spans="1:16" x14ac:dyDescent="0.3">
      <c r="A1450" t="s">
        <v>3576</v>
      </c>
      <c r="B1450" s="1">
        <v>2.0406249999999997E-2</v>
      </c>
      <c r="C1450" s="1">
        <v>2.0406249999999997E-2</v>
      </c>
      <c r="D1450" t="s">
        <v>16</v>
      </c>
      <c r="E1450" t="s">
        <v>3577</v>
      </c>
      <c r="F1450" t="s">
        <v>75</v>
      </c>
      <c r="G1450" t="s">
        <v>63</v>
      </c>
      <c r="H1450" t="s">
        <v>35</v>
      </c>
      <c r="I1450" t="s">
        <v>54</v>
      </c>
      <c r="J1450">
        <v>10</v>
      </c>
      <c r="K1450">
        <v>27</v>
      </c>
      <c r="L1450">
        <v>0</v>
      </c>
      <c r="M1450" t="s">
        <v>350</v>
      </c>
      <c r="N1450" t="s">
        <v>37</v>
      </c>
      <c r="O1450">
        <v>1.3</v>
      </c>
      <c r="P1450" t="s">
        <v>4658</v>
      </c>
    </row>
    <row r="1451" spans="1:16" x14ac:dyDescent="0.3">
      <c r="A1451" t="s">
        <v>3578</v>
      </c>
      <c r="B1451" s="1">
        <v>2.0406249999999997E-2</v>
      </c>
      <c r="C1451">
        <v>0</v>
      </c>
      <c r="D1451" t="s">
        <v>110</v>
      </c>
      <c r="E1451" t="s">
        <v>3579</v>
      </c>
      <c r="F1451" t="s">
        <v>83</v>
      </c>
      <c r="G1451" t="s">
        <v>19</v>
      </c>
      <c r="H1451" t="s">
        <v>46</v>
      </c>
      <c r="I1451" t="s">
        <v>40</v>
      </c>
      <c r="J1451">
        <v>9</v>
      </c>
      <c r="K1451">
        <v>0</v>
      </c>
      <c r="L1451">
        <v>0</v>
      </c>
      <c r="M1451" t="s">
        <v>1664</v>
      </c>
      <c r="N1451" t="s">
        <v>23</v>
      </c>
      <c r="O1451">
        <v>0</v>
      </c>
      <c r="P1451" t="s">
        <v>49</v>
      </c>
    </row>
    <row r="1452" spans="1:16" x14ac:dyDescent="0.3">
      <c r="A1452" t="s">
        <v>3580</v>
      </c>
      <c r="B1452" s="1">
        <v>2.0406249999999997E-2</v>
      </c>
      <c r="C1452" s="1">
        <v>2.0406249999999997E-2</v>
      </c>
      <c r="D1452" t="s">
        <v>16</v>
      </c>
      <c r="E1452" t="s">
        <v>3581</v>
      </c>
      <c r="F1452" t="s">
        <v>58</v>
      </c>
      <c r="G1452" t="s">
        <v>63</v>
      </c>
      <c r="H1452" t="s">
        <v>35</v>
      </c>
      <c r="I1452" t="s">
        <v>40</v>
      </c>
      <c r="J1452">
        <v>2</v>
      </c>
      <c r="K1452">
        <v>17</v>
      </c>
      <c r="L1452">
        <v>0</v>
      </c>
      <c r="M1452" t="s">
        <v>3582</v>
      </c>
      <c r="N1452" t="s">
        <v>48</v>
      </c>
      <c r="O1452">
        <v>3</v>
      </c>
      <c r="P1452" t="s">
        <v>49</v>
      </c>
    </row>
    <row r="1453" spans="1:16" x14ac:dyDescent="0.3">
      <c r="A1453" t="s">
        <v>3583</v>
      </c>
      <c r="B1453" s="1">
        <v>2.0406249999999997E-2</v>
      </c>
      <c r="C1453">
        <v>0</v>
      </c>
      <c r="D1453" t="s">
        <v>73</v>
      </c>
      <c r="E1453" t="s">
        <v>3584</v>
      </c>
      <c r="F1453" t="s">
        <v>75</v>
      </c>
      <c r="G1453" t="s">
        <v>53</v>
      </c>
      <c r="H1453" t="s">
        <v>67</v>
      </c>
      <c r="I1453" t="s">
        <v>54</v>
      </c>
      <c r="J1453">
        <v>9</v>
      </c>
      <c r="K1453">
        <v>0</v>
      </c>
      <c r="L1453">
        <v>0</v>
      </c>
      <c r="M1453" t="s">
        <v>1228</v>
      </c>
      <c r="N1453" t="s">
        <v>48</v>
      </c>
      <c r="O1453">
        <v>0</v>
      </c>
      <c r="P1453" t="s">
        <v>4658</v>
      </c>
    </row>
    <row r="1454" spans="1:16" x14ac:dyDescent="0.3">
      <c r="A1454" t="s">
        <v>3585</v>
      </c>
      <c r="B1454" s="1">
        <v>2.0406249999999997E-2</v>
      </c>
      <c r="C1454">
        <v>0</v>
      </c>
      <c r="D1454" t="s">
        <v>73</v>
      </c>
      <c r="E1454" t="s">
        <v>3586</v>
      </c>
      <c r="F1454" t="s">
        <v>143</v>
      </c>
      <c r="G1454" t="s">
        <v>45</v>
      </c>
      <c r="H1454" t="s">
        <v>46</v>
      </c>
      <c r="I1454" t="s">
        <v>40</v>
      </c>
      <c r="J1454">
        <v>6</v>
      </c>
      <c r="K1454">
        <v>0</v>
      </c>
      <c r="L1454">
        <v>1</v>
      </c>
      <c r="M1454" t="s">
        <v>1621</v>
      </c>
      <c r="N1454" t="s">
        <v>42</v>
      </c>
      <c r="O1454">
        <v>0</v>
      </c>
      <c r="P1454" t="s">
        <v>4658</v>
      </c>
    </row>
    <row r="1455" spans="1:16" x14ac:dyDescent="0.3">
      <c r="A1455" t="s">
        <v>3587</v>
      </c>
      <c r="B1455" s="1">
        <v>2.0406249999999997E-2</v>
      </c>
      <c r="C1455" s="1">
        <v>2.0406249999999997E-2</v>
      </c>
      <c r="D1455" t="s">
        <v>16</v>
      </c>
      <c r="E1455" t="s">
        <v>3588</v>
      </c>
      <c r="F1455" t="s">
        <v>27</v>
      </c>
      <c r="G1455" t="s">
        <v>19</v>
      </c>
      <c r="H1455" t="s">
        <v>35</v>
      </c>
      <c r="I1455" t="s">
        <v>29</v>
      </c>
      <c r="J1455">
        <v>1</v>
      </c>
      <c r="K1455">
        <v>24</v>
      </c>
      <c r="L1455">
        <v>0</v>
      </c>
      <c r="M1455" t="s">
        <v>2712</v>
      </c>
      <c r="N1455" t="s">
        <v>23</v>
      </c>
      <c r="O1455">
        <v>1.5</v>
      </c>
      <c r="P1455" t="s">
        <v>24</v>
      </c>
    </row>
    <row r="1456" spans="1:16" x14ac:dyDescent="0.3">
      <c r="A1456" t="s">
        <v>3589</v>
      </c>
      <c r="B1456" s="1">
        <v>2.0406249999999997E-2</v>
      </c>
      <c r="C1456" s="1">
        <v>2.0406249999999997E-2</v>
      </c>
      <c r="D1456" t="s">
        <v>16</v>
      </c>
      <c r="E1456" t="s">
        <v>3590</v>
      </c>
      <c r="F1456" t="s">
        <v>143</v>
      </c>
      <c r="G1456" t="s">
        <v>63</v>
      </c>
      <c r="H1456" t="s">
        <v>20</v>
      </c>
      <c r="I1456" t="s">
        <v>54</v>
      </c>
      <c r="J1456">
        <v>4</v>
      </c>
      <c r="K1456">
        <v>33</v>
      </c>
      <c r="L1456">
        <v>0</v>
      </c>
      <c r="M1456" t="s">
        <v>1049</v>
      </c>
      <c r="N1456" t="s">
        <v>31</v>
      </c>
      <c r="O1456">
        <v>2.4</v>
      </c>
      <c r="P1456" t="s">
        <v>49</v>
      </c>
    </row>
    <row r="1457" spans="1:16" x14ac:dyDescent="0.3">
      <c r="A1457" t="s">
        <v>3591</v>
      </c>
      <c r="B1457" s="1">
        <v>2.0406249999999997E-2</v>
      </c>
      <c r="C1457" s="1">
        <v>2.0406249999999997E-2</v>
      </c>
      <c r="D1457" t="s">
        <v>16</v>
      </c>
      <c r="E1457" t="s">
        <v>3592</v>
      </c>
      <c r="F1457" t="s">
        <v>83</v>
      </c>
      <c r="G1457" t="s">
        <v>19</v>
      </c>
      <c r="H1457" t="s">
        <v>20</v>
      </c>
      <c r="I1457" t="s">
        <v>29</v>
      </c>
      <c r="J1457">
        <v>1</v>
      </c>
      <c r="K1457">
        <v>42</v>
      </c>
      <c r="L1457">
        <v>0</v>
      </c>
      <c r="M1457" t="s">
        <v>1059</v>
      </c>
      <c r="N1457" t="s">
        <v>23</v>
      </c>
      <c r="O1457">
        <v>2</v>
      </c>
      <c r="P1457" t="s">
        <v>24</v>
      </c>
    </row>
    <row r="1458" spans="1:16" x14ac:dyDescent="0.3">
      <c r="A1458" t="s">
        <v>3593</v>
      </c>
      <c r="B1458" s="1">
        <v>2.0406249999999997E-2</v>
      </c>
      <c r="C1458" s="1">
        <v>2.0406249999999997E-2</v>
      </c>
      <c r="D1458" t="s">
        <v>16</v>
      </c>
      <c r="E1458" t="s">
        <v>3594</v>
      </c>
      <c r="F1458" t="s">
        <v>27</v>
      </c>
      <c r="G1458" t="s">
        <v>31</v>
      </c>
      <c r="H1458" t="s">
        <v>35</v>
      </c>
      <c r="I1458" t="s">
        <v>54</v>
      </c>
      <c r="J1458">
        <v>8</v>
      </c>
      <c r="K1458">
        <v>8</v>
      </c>
      <c r="L1458">
        <v>0</v>
      </c>
      <c r="M1458" t="s">
        <v>2679</v>
      </c>
      <c r="N1458" t="s">
        <v>42</v>
      </c>
      <c r="O1458">
        <v>2.2000000000000002</v>
      </c>
      <c r="P1458" t="s">
        <v>24</v>
      </c>
    </row>
    <row r="1459" spans="1:16" x14ac:dyDescent="0.3">
      <c r="A1459" t="s">
        <v>3595</v>
      </c>
      <c r="B1459" s="1">
        <v>2.0406249999999997E-2</v>
      </c>
      <c r="C1459" s="1">
        <v>2.0406249999999997E-2</v>
      </c>
      <c r="D1459" t="s">
        <v>16</v>
      </c>
      <c r="E1459" t="s">
        <v>3596</v>
      </c>
      <c r="F1459" t="s">
        <v>121</v>
      </c>
      <c r="G1459" t="s">
        <v>45</v>
      </c>
      <c r="H1459" t="s">
        <v>46</v>
      </c>
      <c r="I1459" t="s">
        <v>29</v>
      </c>
      <c r="J1459">
        <v>2</v>
      </c>
      <c r="K1459">
        <v>7</v>
      </c>
      <c r="L1459">
        <v>0</v>
      </c>
      <c r="M1459" t="s">
        <v>1804</v>
      </c>
      <c r="N1459" t="s">
        <v>42</v>
      </c>
      <c r="O1459">
        <v>3.9</v>
      </c>
      <c r="P1459" t="s">
        <v>77</v>
      </c>
    </row>
    <row r="1460" spans="1:16" x14ac:dyDescent="0.3">
      <c r="A1460" t="s">
        <v>3597</v>
      </c>
      <c r="B1460" s="1">
        <v>2.0406249999999997E-2</v>
      </c>
      <c r="C1460" s="1">
        <v>2.0406249999999997E-2</v>
      </c>
      <c r="D1460" t="s">
        <v>16</v>
      </c>
      <c r="E1460" t="s">
        <v>3598</v>
      </c>
      <c r="F1460" t="s">
        <v>83</v>
      </c>
      <c r="G1460" t="s">
        <v>28</v>
      </c>
      <c r="H1460" t="s">
        <v>46</v>
      </c>
      <c r="I1460" t="s">
        <v>21</v>
      </c>
      <c r="J1460">
        <v>5</v>
      </c>
      <c r="K1460">
        <v>7</v>
      </c>
      <c r="L1460">
        <v>0</v>
      </c>
      <c r="M1460" t="s">
        <v>2602</v>
      </c>
      <c r="N1460" t="s">
        <v>37</v>
      </c>
      <c r="O1460">
        <v>3.6</v>
      </c>
      <c r="P1460" t="s">
        <v>49</v>
      </c>
    </row>
    <row r="1461" spans="1:16" x14ac:dyDescent="0.3">
      <c r="A1461" t="s">
        <v>3599</v>
      </c>
      <c r="B1461" s="1">
        <v>2.0406249999999997E-2</v>
      </c>
      <c r="C1461" s="1">
        <v>2.0406249999999997E-2</v>
      </c>
      <c r="D1461" t="s">
        <v>16</v>
      </c>
      <c r="E1461" t="s">
        <v>3600</v>
      </c>
      <c r="F1461" t="s">
        <v>75</v>
      </c>
      <c r="G1461" t="s">
        <v>63</v>
      </c>
      <c r="H1461" t="s">
        <v>67</v>
      </c>
      <c r="I1461" t="s">
        <v>54</v>
      </c>
      <c r="J1461">
        <v>6</v>
      </c>
      <c r="K1461">
        <v>41</v>
      </c>
      <c r="L1461">
        <v>0</v>
      </c>
      <c r="M1461" t="s">
        <v>3036</v>
      </c>
      <c r="N1461" t="s">
        <v>37</v>
      </c>
      <c r="O1461">
        <v>3.2</v>
      </c>
      <c r="P1461" t="s">
        <v>24</v>
      </c>
    </row>
    <row r="1462" spans="1:16" x14ac:dyDescent="0.3">
      <c r="A1462" t="s">
        <v>3601</v>
      </c>
      <c r="B1462" s="1">
        <v>2.0406249999999997E-2</v>
      </c>
      <c r="C1462" s="1">
        <v>2.0406249999999997E-2</v>
      </c>
      <c r="D1462" t="s">
        <v>16</v>
      </c>
      <c r="E1462" t="s">
        <v>3602</v>
      </c>
      <c r="F1462" t="s">
        <v>83</v>
      </c>
      <c r="G1462" t="s">
        <v>53</v>
      </c>
      <c r="H1462" t="s">
        <v>67</v>
      </c>
      <c r="I1462" t="s">
        <v>29</v>
      </c>
      <c r="J1462">
        <v>4</v>
      </c>
      <c r="K1462">
        <v>26</v>
      </c>
      <c r="L1462">
        <v>0</v>
      </c>
      <c r="M1462" t="s">
        <v>2717</v>
      </c>
      <c r="N1462" t="s">
        <v>48</v>
      </c>
      <c r="O1462">
        <v>1.9</v>
      </c>
      <c r="P1462" t="s">
        <v>49</v>
      </c>
    </row>
    <row r="1463" spans="1:16" x14ac:dyDescent="0.3">
      <c r="A1463" t="s">
        <v>3603</v>
      </c>
      <c r="B1463" s="1">
        <v>2.0406249999999997E-2</v>
      </c>
      <c r="C1463" s="1">
        <v>2.0406249999999997E-2</v>
      </c>
      <c r="D1463" t="s">
        <v>16</v>
      </c>
      <c r="E1463" t="s">
        <v>3604</v>
      </c>
      <c r="F1463" t="s">
        <v>75</v>
      </c>
      <c r="G1463" t="s">
        <v>28</v>
      </c>
      <c r="H1463" t="s">
        <v>46</v>
      </c>
      <c r="I1463" t="s">
        <v>29</v>
      </c>
      <c r="J1463">
        <v>12</v>
      </c>
      <c r="K1463">
        <v>1</v>
      </c>
      <c r="L1463">
        <v>0</v>
      </c>
      <c r="M1463" t="s">
        <v>1148</v>
      </c>
      <c r="N1463" t="s">
        <v>23</v>
      </c>
      <c r="O1463">
        <v>1.9</v>
      </c>
      <c r="P1463" t="s">
        <v>32</v>
      </c>
    </row>
    <row r="1464" spans="1:16" x14ac:dyDescent="0.3">
      <c r="A1464" t="s">
        <v>3605</v>
      </c>
      <c r="B1464" s="1">
        <v>2.0406249999999997E-2</v>
      </c>
      <c r="C1464" s="1">
        <v>2.0406249999999997E-2</v>
      </c>
      <c r="D1464" t="s">
        <v>16</v>
      </c>
      <c r="E1464" t="s">
        <v>3606</v>
      </c>
      <c r="F1464" t="s">
        <v>27</v>
      </c>
      <c r="G1464" t="s">
        <v>19</v>
      </c>
      <c r="H1464" t="s">
        <v>35</v>
      </c>
      <c r="I1464" t="s">
        <v>54</v>
      </c>
      <c r="J1464">
        <v>3</v>
      </c>
      <c r="K1464">
        <v>47</v>
      </c>
      <c r="L1464">
        <v>0</v>
      </c>
      <c r="M1464" t="s">
        <v>1155</v>
      </c>
      <c r="N1464" t="s">
        <v>37</v>
      </c>
      <c r="O1464">
        <v>1.7</v>
      </c>
      <c r="P1464" t="s">
        <v>24</v>
      </c>
    </row>
    <row r="1465" spans="1:16" x14ac:dyDescent="0.3">
      <c r="A1465" t="s">
        <v>3607</v>
      </c>
      <c r="B1465" s="1">
        <v>2.0406249999999997E-2</v>
      </c>
      <c r="C1465" s="1">
        <v>2.0406249999999997E-2</v>
      </c>
      <c r="D1465" t="s">
        <v>16</v>
      </c>
      <c r="E1465" t="s">
        <v>1691</v>
      </c>
      <c r="F1465" t="s">
        <v>143</v>
      </c>
      <c r="G1465" t="s">
        <v>45</v>
      </c>
      <c r="H1465" t="s">
        <v>67</v>
      </c>
      <c r="I1465" t="s">
        <v>40</v>
      </c>
      <c r="J1465">
        <v>6</v>
      </c>
      <c r="K1465">
        <v>18</v>
      </c>
      <c r="L1465">
        <v>0</v>
      </c>
      <c r="M1465" t="s">
        <v>1607</v>
      </c>
      <c r="N1465" t="s">
        <v>31</v>
      </c>
      <c r="O1465">
        <v>3.7</v>
      </c>
      <c r="P1465" t="s">
        <v>24</v>
      </c>
    </row>
    <row r="1466" spans="1:16" x14ac:dyDescent="0.3">
      <c r="A1466" t="s">
        <v>3608</v>
      </c>
      <c r="B1466" s="1">
        <v>2.0406249999999997E-2</v>
      </c>
      <c r="C1466" s="1">
        <v>2.0406249999999997E-2</v>
      </c>
      <c r="D1466" t="s">
        <v>16</v>
      </c>
      <c r="E1466" t="s">
        <v>3609</v>
      </c>
      <c r="F1466" t="s">
        <v>143</v>
      </c>
      <c r="G1466" t="s">
        <v>63</v>
      </c>
      <c r="H1466" t="s">
        <v>67</v>
      </c>
      <c r="I1466" t="s">
        <v>21</v>
      </c>
      <c r="J1466">
        <v>6</v>
      </c>
      <c r="K1466">
        <v>47</v>
      </c>
      <c r="L1466">
        <v>0</v>
      </c>
      <c r="M1466" t="s">
        <v>3610</v>
      </c>
      <c r="N1466" t="s">
        <v>37</v>
      </c>
      <c r="O1466">
        <v>4.0999999999999996</v>
      </c>
      <c r="P1466" t="s">
        <v>49</v>
      </c>
    </row>
    <row r="1467" spans="1:16" x14ac:dyDescent="0.3">
      <c r="A1467" t="s">
        <v>3611</v>
      </c>
      <c r="B1467" s="1">
        <v>2.0406249999999997E-2</v>
      </c>
      <c r="C1467" s="1">
        <v>2.0406249999999997E-2</v>
      </c>
      <c r="D1467" t="s">
        <v>16</v>
      </c>
      <c r="E1467" t="s">
        <v>3612</v>
      </c>
      <c r="F1467" t="s">
        <v>83</v>
      </c>
      <c r="G1467" t="s">
        <v>63</v>
      </c>
      <c r="H1467" t="s">
        <v>46</v>
      </c>
      <c r="I1467" t="s">
        <v>54</v>
      </c>
      <c r="J1467">
        <v>12</v>
      </c>
      <c r="K1467">
        <v>37</v>
      </c>
      <c r="L1467">
        <v>0</v>
      </c>
      <c r="M1467" t="s">
        <v>2481</v>
      </c>
      <c r="N1467" t="s">
        <v>23</v>
      </c>
      <c r="O1467">
        <v>4.7</v>
      </c>
      <c r="P1467" t="s">
        <v>49</v>
      </c>
    </row>
    <row r="1468" spans="1:16" x14ac:dyDescent="0.3">
      <c r="A1468" t="s">
        <v>3613</v>
      </c>
      <c r="B1468" s="1">
        <v>2.0406249999999997E-2</v>
      </c>
      <c r="C1468" s="1">
        <v>2.0406249999999997E-2</v>
      </c>
      <c r="D1468" t="s">
        <v>16</v>
      </c>
      <c r="E1468" t="s">
        <v>3614</v>
      </c>
      <c r="F1468" t="s">
        <v>83</v>
      </c>
      <c r="G1468" t="s">
        <v>45</v>
      </c>
      <c r="H1468" t="s">
        <v>67</v>
      </c>
      <c r="I1468" t="s">
        <v>29</v>
      </c>
      <c r="J1468">
        <v>1</v>
      </c>
      <c r="K1468">
        <v>38</v>
      </c>
      <c r="L1468">
        <v>0</v>
      </c>
      <c r="M1468" t="s">
        <v>646</v>
      </c>
      <c r="N1468" t="s">
        <v>42</v>
      </c>
      <c r="O1468">
        <v>2.5</v>
      </c>
      <c r="P1468" t="s">
        <v>4658</v>
      </c>
    </row>
    <row r="1469" spans="1:16" x14ac:dyDescent="0.3">
      <c r="A1469" t="s">
        <v>3615</v>
      </c>
      <c r="B1469" s="1">
        <v>2.0406249999999997E-2</v>
      </c>
      <c r="C1469" s="1">
        <v>2.0406249999999997E-2</v>
      </c>
      <c r="D1469" t="s">
        <v>16</v>
      </c>
      <c r="E1469" t="s">
        <v>3616</v>
      </c>
      <c r="F1469" t="s">
        <v>121</v>
      </c>
      <c r="G1469" t="s">
        <v>45</v>
      </c>
      <c r="H1469" t="s">
        <v>20</v>
      </c>
      <c r="I1469" t="s">
        <v>59</v>
      </c>
      <c r="J1469">
        <v>4</v>
      </c>
      <c r="K1469">
        <v>5</v>
      </c>
      <c r="L1469">
        <v>0</v>
      </c>
      <c r="M1469" t="s">
        <v>41</v>
      </c>
      <c r="N1469" t="s">
        <v>37</v>
      </c>
      <c r="O1469">
        <v>3.8</v>
      </c>
      <c r="P1469" t="s">
        <v>32</v>
      </c>
    </row>
    <row r="1470" spans="1:16" x14ac:dyDescent="0.3">
      <c r="A1470" t="s">
        <v>3617</v>
      </c>
      <c r="B1470" s="1">
        <v>2.0406249999999997E-2</v>
      </c>
      <c r="C1470" s="1">
        <v>2.0406249999999997E-2</v>
      </c>
      <c r="D1470" t="s">
        <v>16</v>
      </c>
      <c r="E1470" t="s">
        <v>1119</v>
      </c>
      <c r="F1470" t="s">
        <v>18</v>
      </c>
      <c r="G1470" t="s">
        <v>31</v>
      </c>
      <c r="H1470" t="s">
        <v>20</v>
      </c>
      <c r="I1470" t="s">
        <v>59</v>
      </c>
      <c r="J1470">
        <v>11</v>
      </c>
      <c r="K1470">
        <v>17</v>
      </c>
      <c r="L1470">
        <v>0</v>
      </c>
      <c r="M1470" t="s">
        <v>3181</v>
      </c>
      <c r="N1470" t="s">
        <v>48</v>
      </c>
      <c r="O1470">
        <v>4.4000000000000004</v>
      </c>
      <c r="P1470" t="s">
        <v>24</v>
      </c>
    </row>
    <row r="1471" spans="1:16" x14ac:dyDescent="0.3">
      <c r="A1471" t="s">
        <v>3618</v>
      </c>
      <c r="B1471" s="1">
        <v>2.0406249999999997E-2</v>
      </c>
      <c r="C1471" s="1">
        <v>2.0406249999999997E-2</v>
      </c>
      <c r="D1471" t="s">
        <v>16</v>
      </c>
      <c r="E1471" t="s">
        <v>3619</v>
      </c>
      <c r="F1471" t="s">
        <v>27</v>
      </c>
      <c r="G1471" t="s">
        <v>28</v>
      </c>
      <c r="H1471" t="s">
        <v>20</v>
      </c>
      <c r="I1471" t="s">
        <v>21</v>
      </c>
      <c r="J1471">
        <v>10</v>
      </c>
      <c r="K1471">
        <v>24</v>
      </c>
      <c r="L1471">
        <v>0</v>
      </c>
      <c r="M1471" t="s">
        <v>1265</v>
      </c>
      <c r="N1471" t="s">
        <v>31</v>
      </c>
      <c r="O1471">
        <v>3.8</v>
      </c>
      <c r="P1471" t="s">
        <v>49</v>
      </c>
    </row>
    <row r="1472" spans="1:16" x14ac:dyDescent="0.3">
      <c r="A1472" t="s">
        <v>3620</v>
      </c>
      <c r="B1472" s="1">
        <v>2.0406249999999997E-2</v>
      </c>
      <c r="C1472" s="1">
        <v>2.0406249999999997E-2</v>
      </c>
      <c r="D1472" t="s">
        <v>16</v>
      </c>
      <c r="E1472" t="s">
        <v>3621</v>
      </c>
      <c r="F1472" t="s">
        <v>83</v>
      </c>
      <c r="G1472" t="s">
        <v>63</v>
      </c>
      <c r="H1472" t="s">
        <v>35</v>
      </c>
      <c r="I1472" t="s">
        <v>54</v>
      </c>
      <c r="J1472">
        <v>5</v>
      </c>
      <c r="K1472">
        <v>43</v>
      </c>
      <c r="L1472">
        <v>0</v>
      </c>
      <c r="M1472" t="s">
        <v>1604</v>
      </c>
      <c r="N1472" t="s">
        <v>48</v>
      </c>
      <c r="O1472">
        <v>4.7</v>
      </c>
      <c r="P1472" t="s">
        <v>24</v>
      </c>
    </row>
    <row r="1473" spans="1:16" x14ac:dyDescent="0.3">
      <c r="A1473" t="s">
        <v>3622</v>
      </c>
      <c r="B1473" s="1">
        <v>2.0406249999999997E-2</v>
      </c>
      <c r="C1473" s="1">
        <v>2.0406249999999997E-2</v>
      </c>
      <c r="D1473" t="s">
        <v>16</v>
      </c>
      <c r="E1473" t="s">
        <v>3623</v>
      </c>
      <c r="F1473" t="s">
        <v>18</v>
      </c>
      <c r="G1473" t="s">
        <v>53</v>
      </c>
      <c r="H1473" t="s">
        <v>67</v>
      </c>
      <c r="I1473" t="s">
        <v>29</v>
      </c>
      <c r="J1473">
        <v>8</v>
      </c>
      <c r="K1473">
        <v>47</v>
      </c>
      <c r="L1473">
        <v>0</v>
      </c>
      <c r="M1473" t="s">
        <v>303</v>
      </c>
      <c r="N1473" t="s">
        <v>37</v>
      </c>
      <c r="O1473">
        <v>2.1</v>
      </c>
      <c r="P1473" t="s">
        <v>4658</v>
      </c>
    </row>
    <row r="1474" spans="1:16" x14ac:dyDescent="0.3">
      <c r="A1474" t="s">
        <v>3624</v>
      </c>
      <c r="B1474" s="1">
        <v>2.0406249999999997E-2</v>
      </c>
      <c r="C1474" s="1">
        <v>2.0406249999999997E-2</v>
      </c>
      <c r="D1474" t="s">
        <v>16</v>
      </c>
      <c r="E1474" t="s">
        <v>3625</v>
      </c>
      <c r="F1474" t="s">
        <v>52</v>
      </c>
      <c r="G1474" t="s">
        <v>19</v>
      </c>
      <c r="H1474" t="s">
        <v>35</v>
      </c>
      <c r="I1474" t="s">
        <v>21</v>
      </c>
      <c r="J1474">
        <v>8</v>
      </c>
      <c r="K1474">
        <v>39</v>
      </c>
      <c r="L1474">
        <v>0</v>
      </c>
      <c r="M1474" t="s">
        <v>3626</v>
      </c>
      <c r="N1474" t="s">
        <v>42</v>
      </c>
      <c r="O1474">
        <v>1.6</v>
      </c>
      <c r="P1474" t="s">
        <v>4658</v>
      </c>
    </row>
    <row r="1475" spans="1:16" x14ac:dyDescent="0.3">
      <c r="A1475" t="s">
        <v>3627</v>
      </c>
      <c r="B1475" s="1">
        <v>2.0406249999999997E-2</v>
      </c>
      <c r="C1475" s="1">
        <v>2.0406249999999997E-2</v>
      </c>
      <c r="D1475" t="s">
        <v>16</v>
      </c>
      <c r="E1475" t="s">
        <v>3628</v>
      </c>
      <c r="F1475" t="s">
        <v>75</v>
      </c>
      <c r="G1475" t="s">
        <v>63</v>
      </c>
      <c r="H1475" t="s">
        <v>20</v>
      </c>
      <c r="I1475" t="s">
        <v>59</v>
      </c>
      <c r="J1475">
        <v>4</v>
      </c>
      <c r="K1475">
        <v>29</v>
      </c>
      <c r="L1475">
        <v>0</v>
      </c>
      <c r="M1475" t="s">
        <v>935</v>
      </c>
      <c r="N1475" t="s">
        <v>48</v>
      </c>
      <c r="O1475">
        <v>4.9000000000000004</v>
      </c>
      <c r="P1475" t="s">
        <v>24</v>
      </c>
    </row>
    <row r="1476" spans="1:16" x14ac:dyDescent="0.3">
      <c r="A1476" t="s">
        <v>3629</v>
      </c>
      <c r="B1476" s="1">
        <v>2.0406249999999997E-2</v>
      </c>
      <c r="C1476" s="1">
        <v>2.0406249999999997E-2</v>
      </c>
      <c r="D1476" t="s">
        <v>16</v>
      </c>
      <c r="E1476" t="s">
        <v>3630</v>
      </c>
      <c r="F1476" t="s">
        <v>143</v>
      </c>
      <c r="G1476" t="s">
        <v>19</v>
      </c>
      <c r="H1476" t="s">
        <v>67</v>
      </c>
      <c r="I1476" t="s">
        <v>40</v>
      </c>
      <c r="J1476">
        <v>5</v>
      </c>
      <c r="K1476">
        <v>42</v>
      </c>
      <c r="L1476">
        <v>0</v>
      </c>
      <c r="M1476" t="s">
        <v>3372</v>
      </c>
      <c r="N1476" t="s">
        <v>42</v>
      </c>
      <c r="O1476">
        <v>4.4000000000000004</v>
      </c>
      <c r="P1476" t="s">
        <v>24</v>
      </c>
    </row>
    <row r="1477" spans="1:16" x14ac:dyDescent="0.3">
      <c r="A1477" t="s">
        <v>3631</v>
      </c>
      <c r="B1477" s="1">
        <v>2.0406249999999997E-2</v>
      </c>
      <c r="C1477" s="1">
        <v>2.0406249999999997E-2</v>
      </c>
      <c r="D1477" t="s">
        <v>16</v>
      </c>
      <c r="E1477" t="s">
        <v>3632</v>
      </c>
      <c r="F1477" t="s">
        <v>83</v>
      </c>
      <c r="G1477" t="s">
        <v>28</v>
      </c>
      <c r="H1477" t="s">
        <v>67</v>
      </c>
      <c r="I1477" t="s">
        <v>21</v>
      </c>
      <c r="J1477">
        <v>8</v>
      </c>
      <c r="K1477">
        <v>48</v>
      </c>
      <c r="L1477">
        <v>0</v>
      </c>
      <c r="M1477" t="s">
        <v>2309</v>
      </c>
      <c r="N1477" t="s">
        <v>42</v>
      </c>
      <c r="O1477">
        <v>1.7</v>
      </c>
      <c r="P1477" t="s">
        <v>24</v>
      </c>
    </row>
    <row r="1478" spans="1:16" x14ac:dyDescent="0.3">
      <c r="A1478" t="s">
        <v>3633</v>
      </c>
      <c r="B1478" s="1">
        <v>2.0406249999999997E-2</v>
      </c>
      <c r="C1478" s="1">
        <v>2.0406249999999997E-2</v>
      </c>
      <c r="D1478" t="s">
        <v>16</v>
      </c>
      <c r="E1478" t="s">
        <v>3634</v>
      </c>
      <c r="F1478" t="s">
        <v>83</v>
      </c>
      <c r="G1478" t="s">
        <v>45</v>
      </c>
      <c r="H1478" t="s">
        <v>46</v>
      </c>
      <c r="I1478" t="s">
        <v>40</v>
      </c>
      <c r="J1478">
        <v>4</v>
      </c>
      <c r="K1478">
        <v>9</v>
      </c>
      <c r="L1478">
        <v>0</v>
      </c>
      <c r="M1478" t="s">
        <v>2006</v>
      </c>
      <c r="N1478" t="s">
        <v>42</v>
      </c>
      <c r="O1478">
        <v>1.5</v>
      </c>
      <c r="P1478" t="s">
        <v>77</v>
      </c>
    </row>
    <row r="1479" spans="1:16" x14ac:dyDescent="0.3">
      <c r="A1479" t="s">
        <v>3635</v>
      </c>
      <c r="B1479" s="1">
        <v>2.0406249999999997E-2</v>
      </c>
      <c r="C1479" s="1">
        <v>2.0406249999999997E-2</v>
      </c>
      <c r="D1479" t="s">
        <v>16</v>
      </c>
      <c r="E1479" t="s">
        <v>3033</v>
      </c>
      <c r="F1479" t="s">
        <v>58</v>
      </c>
      <c r="G1479" t="s">
        <v>53</v>
      </c>
      <c r="H1479" t="s">
        <v>35</v>
      </c>
      <c r="I1479" t="s">
        <v>29</v>
      </c>
      <c r="J1479">
        <v>7</v>
      </c>
      <c r="K1479">
        <v>26</v>
      </c>
      <c r="L1479">
        <v>0</v>
      </c>
      <c r="M1479" t="s">
        <v>1631</v>
      </c>
      <c r="N1479" t="s">
        <v>23</v>
      </c>
      <c r="O1479">
        <v>3.6</v>
      </c>
      <c r="P1479" t="s">
        <v>49</v>
      </c>
    </row>
    <row r="1480" spans="1:16" x14ac:dyDescent="0.3">
      <c r="A1480" t="s">
        <v>3636</v>
      </c>
      <c r="B1480" s="1">
        <v>2.0406249999999997E-2</v>
      </c>
      <c r="C1480" s="1">
        <v>2.0406249999999997E-2</v>
      </c>
      <c r="D1480" t="s">
        <v>16</v>
      </c>
      <c r="E1480" t="s">
        <v>3637</v>
      </c>
      <c r="F1480" t="s">
        <v>83</v>
      </c>
      <c r="G1480" t="s">
        <v>45</v>
      </c>
      <c r="H1480" t="s">
        <v>35</v>
      </c>
      <c r="I1480" t="s">
        <v>54</v>
      </c>
      <c r="J1480">
        <v>6</v>
      </c>
      <c r="K1480">
        <v>11</v>
      </c>
      <c r="L1480">
        <v>0</v>
      </c>
      <c r="M1480" t="s">
        <v>3638</v>
      </c>
      <c r="N1480" t="s">
        <v>48</v>
      </c>
      <c r="O1480">
        <v>4.4000000000000004</v>
      </c>
      <c r="P1480" t="s">
        <v>24</v>
      </c>
    </row>
    <row r="1481" spans="1:16" x14ac:dyDescent="0.3">
      <c r="A1481" t="s">
        <v>3639</v>
      </c>
      <c r="B1481" s="1">
        <v>2.0406249999999997E-2</v>
      </c>
      <c r="C1481" s="1">
        <v>2.0406249999999997E-2</v>
      </c>
      <c r="D1481" t="s">
        <v>16</v>
      </c>
      <c r="E1481" t="s">
        <v>3640</v>
      </c>
      <c r="F1481" t="s">
        <v>27</v>
      </c>
      <c r="G1481" t="s">
        <v>28</v>
      </c>
      <c r="H1481" t="s">
        <v>67</v>
      </c>
      <c r="I1481" t="s">
        <v>40</v>
      </c>
      <c r="J1481">
        <v>12</v>
      </c>
      <c r="K1481">
        <v>20</v>
      </c>
      <c r="L1481">
        <v>0</v>
      </c>
      <c r="M1481" t="s">
        <v>3641</v>
      </c>
      <c r="N1481" t="s">
        <v>37</v>
      </c>
      <c r="O1481">
        <v>1.1000000000000001</v>
      </c>
      <c r="P1481" t="s">
        <v>4658</v>
      </c>
    </row>
    <row r="1482" spans="1:16" x14ac:dyDescent="0.3">
      <c r="A1482" t="s">
        <v>3642</v>
      </c>
      <c r="B1482" s="1">
        <v>2.0406249999999997E-2</v>
      </c>
      <c r="C1482" s="1">
        <v>2.0406249999999997E-2</v>
      </c>
      <c r="D1482" t="s">
        <v>16</v>
      </c>
      <c r="E1482" t="s">
        <v>3058</v>
      </c>
      <c r="F1482" t="s">
        <v>27</v>
      </c>
      <c r="G1482" t="s">
        <v>45</v>
      </c>
      <c r="H1482" t="s">
        <v>20</v>
      </c>
      <c r="I1482" t="s">
        <v>29</v>
      </c>
      <c r="J1482">
        <v>5</v>
      </c>
      <c r="K1482">
        <v>18</v>
      </c>
      <c r="L1482">
        <v>0</v>
      </c>
      <c r="M1482" t="s">
        <v>178</v>
      </c>
      <c r="N1482" t="s">
        <v>23</v>
      </c>
      <c r="O1482">
        <v>4.4000000000000004</v>
      </c>
      <c r="P1482" t="s">
        <v>32</v>
      </c>
    </row>
    <row r="1483" spans="1:16" x14ac:dyDescent="0.3">
      <c r="A1483" t="s">
        <v>3643</v>
      </c>
      <c r="B1483" s="1">
        <v>2.0406249999999997E-2</v>
      </c>
      <c r="C1483" s="1">
        <v>2.0406249999999997E-2</v>
      </c>
      <c r="D1483" t="s">
        <v>16</v>
      </c>
      <c r="E1483" t="s">
        <v>3644</v>
      </c>
      <c r="F1483" t="s">
        <v>121</v>
      </c>
      <c r="G1483" t="s">
        <v>28</v>
      </c>
      <c r="H1483" t="s">
        <v>46</v>
      </c>
      <c r="I1483" t="s">
        <v>54</v>
      </c>
      <c r="J1483">
        <v>2</v>
      </c>
      <c r="K1483">
        <v>16</v>
      </c>
      <c r="L1483">
        <v>0</v>
      </c>
      <c r="M1483" t="s">
        <v>3645</v>
      </c>
      <c r="N1483" t="s">
        <v>31</v>
      </c>
      <c r="O1483">
        <v>4.8</v>
      </c>
      <c r="P1483" t="s">
        <v>4658</v>
      </c>
    </row>
    <row r="1484" spans="1:16" x14ac:dyDescent="0.3">
      <c r="A1484" t="s">
        <v>3646</v>
      </c>
      <c r="B1484" s="1">
        <v>2.0406249999999997E-2</v>
      </c>
      <c r="C1484" s="1">
        <v>2.0406249999999997E-2</v>
      </c>
      <c r="D1484" t="s">
        <v>16</v>
      </c>
      <c r="E1484" t="s">
        <v>3647</v>
      </c>
      <c r="F1484" t="s">
        <v>52</v>
      </c>
      <c r="G1484" t="s">
        <v>53</v>
      </c>
      <c r="H1484" t="s">
        <v>35</v>
      </c>
      <c r="I1484" t="s">
        <v>21</v>
      </c>
      <c r="J1484">
        <v>5</v>
      </c>
      <c r="K1484">
        <v>22</v>
      </c>
      <c r="L1484">
        <v>0</v>
      </c>
      <c r="M1484" t="s">
        <v>654</v>
      </c>
      <c r="N1484" t="s">
        <v>48</v>
      </c>
      <c r="O1484">
        <v>2.7</v>
      </c>
      <c r="P1484" t="s">
        <v>32</v>
      </c>
    </row>
    <row r="1485" spans="1:16" x14ac:dyDescent="0.3">
      <c r="A1485" t="s">
        <v>3648</v>
      </c>
      <c r="B1485" s="1">
        <v>2.0406249999999997E-2</v>
      </c>
      <c r="C1485" s="1">
        <v>2.0406249999999997E-2</v>
      </c>
      <c r="D1485" t="s">
        <v>16</v>
      </c>
      <c r="E1485" t="s">
        <v>3649</v>
      </c>
      <c r="F1485" t="s">
        <v>18</v>
      </c>
      <c r="G1485" t="s">
        <v>31</v>
      </c>
      <c r="H1485" t="s">
        <v>67</v>
      </c>
      <c r="I1485" t="s">
        <v>40</v>
      </c>
      <c r="J1485">
        <v>5</v>
      </c>
      <c r="K1485">
        <v>2</v>
      </c>
      <c r="L1485">
        <v>0</v>
      </c>
      <c r="M1485" t="s">
        <v>995</v>
      </c>
      <c r="N1485" t="s">
        <v>23</v>
      </c>
      <c r="O1485">
        <v>3.1</v>
      </c>
      <c r="P1485" t="s">
        <v>32</v>
      </c>
    </row>
    <row r="1486" spans="1:16" x14ac:dyDescent="0.3">
      <c r="A1486" t="s">
        <v>3650</v>
      </c>
      <c r="B1486" s="1">
        <v>2.0406249999999997E-2</v>
      </c>
      <c r="C1486" s="1">
        <v>2.0406249999999997E-2</v>
      </c>
      <c r="D1486" t="s">
        <v>16</v>
      </c>
      <c r="E1486" t="s">
        <v>3651</v>
      </c>
      <c r="F1486" t="s">
        <v>18</v>
      </c>
      <c r="G1486" t="s">
        <v>31</v>
      </c>
      <c r="H1486" t="s">
        <v>67</v>
      </c>
      <c r="I1486" t="s">
        <v>21</v>
      </c>
      <c r="J1486">
        <v>5</v>
      </c>
      <c r="K1486">
        <v>39</v>
      </c>
      <c r="L1486">
        <v>0</v>
      </c>
      <c r="M1486" t="s">
        <v>3652</v>
      </c>
      <c r="N1486" t="s">
        <v>37</v>
      </c>
      <c r="O1486">
        <v>4.9000000000000004</v>
      </c>
      <c r="P1486" t="s">
        <v>49</v>
      </c>
    </row>
    <row r="1487" spans="1:16" x14ac:dyDescent="0.3">
      <c r="A1487" t="s">
        <v>3653</v>
      </c>
      <c r="B1487" s="1">
        <v>2.0406249999999997E-2</v>
      </c>
      <c r="C1487" s="1">
        <v>2.0406249999999997E-2</v>
      </c>
      <c r="D1487" t="s">
        <v>16</v>
      </c>
      <c r="E1487" t="s">
        <v>3654</v>
      </c>
      <c r="F1487" t="s">
        <v>52</v>
      </c>
      <c r="G1487" t="s">
        <v>28</v>
      </c>
      <c r="H1487" t="s">
        <v>67</v>
      </c>
      <c r="I1487" t="s">
        <v>29</v>
      </c>
      <c r="J1487">
        <v>6</v>
      </c>
      <c r="K1487">
        <v>4</v>
      </c>
      <c r="L1487">
        <v>0</v>
      </c>
      <c r="M1487" t="s">
        <v>2411</v>
      </c>
      <c r="N1487" t="s">
        <v>31</v>
      </c>
      <c r="O1487">
        <v>3.4</v>
      </c>
      <c r="P1487" t="s">
        <v>4658</v>
      </c>
    </row>
    <row r="1488" spans="1:16" x14ac:dyDescent="0.3">
      <c r="A1488" t="s">
        <v>3655</v>
      </c>
      <c r="B1488" s="1">
        <v>2.0406249999999997E-2</v>
      </c>
      <c r="C1488" s="1">
        <v>2.0406249999999997E-2</v>
      </c>
      <c r="D1488" t="s">
        <v>16</v>
      </c>
      <c r="E1488" t="s">
        <v>3656</v>
      </c>
      <c r="F1488" t="s">
        <v>18</v>
      </c>
      <c r="G1488" t="s">
        <v>45</v>
      </c>
      <c r="H1488" t="s">
        <v>46</v>
      </c>
      <c r="I1488" t="s">
        <v>21</v>
      </c>
      <c r="J1488">
        <v>8</v>
      </c>
      <c r="K1488">
        <v>3</v>
      </c>
      <c r="L1488">
        <v>0</v>
      </c>
      <c r="M1488" t="s">
        <v>2742</v>
      </c>
      <c r="N1488" t="s">
        <v>23</v>
      </c>
      <c r="O1488">
        <v>3.6</v>
      </c>
      <c r="P1488" t="s">
        <v>4658</v>
      </c>
    </row>
    <row r="1489" spans="1:16" x14ac:dyDescent="0.3">
      <c r="A1489" t="s">
        <v>3657</v>
      </c>
      <c r="B1489" s="1">
        <v>2.0406249999999997E-2</v>
      </c>
      <c r="C1489" s="1">
        <v>2.0406249999999997E-2</v>
      </c>
      <c r="D1489" t="s">
        <v>16</v>
      </c>
      <c r="E1489" t="s">
        <v>3658</v>
      </c>
      <c r="F1489" t="s">
        <v>27</v>
      </c>
      <c r="G1489" t="s">
        <v>53</v>
      </c>
      <c r="H1489" t="s">
        <v>67</v>
      </c>
      <c r="I1489" t="s">
        <v>54</v>
      </c>
      <c r="J1489">
        <v>7</v>
      </c>
      <c r="K1489">
        <v>2</v>
      </c>
      <c r="L1489">
        <v>0</v>
      </c>
      <c r="M1489" t="s">
        <v>2981</v>
      </c>
      <c r="N1489" t="s">
        <v>37</v>
      </c>
      <c r="O1489">
        <v>1.6</v>
      </c>
      <c r="P1489" t="s">
        <v>77</v>
      </c>
    </row>
    <row r="1490" spans="1:16" x14ac:dyDescent="0.3">
      <c r="A1490" t="s">
        <v>3659</v>
      </c>
      <c r="B1490" s="1">
        <v>2.0406249999999997E-2</v>
      </c>
      <c r="C1490" s="1">
        <v>2.0406249999999997E-2</v>
      </c>
      <c r="D1490" t="s">
        <v>16</v>
      </c>
      <c r="E1490" t="s">
        <v>2240</v>
      </c>
      <c r="F1490" t="s">
        <v>83</v>
      </c>
      <c r="G1490" t="s">
        <v>31</v>
      </c>
      <c r="H1490" t="s">
        <v>67</v>
      </c>
      <c r="I1490" t="s">
        <v>59</v>
      </c>
      <c r="J1490">
        <v>8</v>
      </c>
      <c r="K1490">
        <v>11</v>
      </c>
      <c r="L1490">
        <v>0</v>
      </c>
      <c r="M1490" t="s">
        <v>400</v>
      </c>
      <c r="N1490" t="s">
        <v>23</v>
      </c>
      <c r="O1490">
        <v>3.5</v>
      </c>
      <c r="P1490" t="s">
        <v>24</v>
      </c>
    </row>
    <row r="1491" spans="1:16" x14ac:dyDescent="0.3">
      <c r="A1491" t="s">
        <v>3660</v>
      </c>
      <c r="B1491" s="1">
        <v>2.0406249999999997E-2</v>
      </c>
      <c r="C1491" s="1">
        <v>2.0406249999999997E-2</v>
      </c>
      <c r="D1491" t="s">
        <v>16</v>
      </c>
      <c r="E1491" t="s">
        <v>3661</v>
      </c>
      <c r="F1491" t="s">
        <v>143</v>
      </c>
      <c r="G1491" t="s">
        <v>63</v>
      </c>
      <c r="H1491" t="s">
        <v>35</v>
      </c>
      <c r="I1491" t="s">
        <v>29</v>
      </c>
      <c r="J1491">
        <v>5</v>
      </c>
      <c r="K1491">
        <v>13</v>
      </c>
      <c r="L1491">
        <v>0</v>
      </c>
      <c r="M1491" t="s">
        <v>1077</v>
      </c>
      <c r="N1491" t="s">
        <v>23</v>
      </c>
      <c r="O1491">
        <v>1.1000000000000001</v>
      </c>
      <c r="P1491" t="s">
        <v>77</v>
      </c>
    </row>
    <row r="1492" spans="1:16" x14ac:dyDescent="0.3">
      <c r="A1492" t="s">
        <v>3662</v>
      </c>
      <c r="B1492" s="1">
        <v>2.0406249999999997E-2</v>
      </c>
      <c r="C1492" s="1">
        <v>2.0406249999999997E-2</v>
      </c>
      <c r="D1492" t="s">
        <v>16</v>
      </c>
      <c r="E1492" t="s">
        <v>3663</v>
      </c>
      <c r="F1492" t="s">
        <v>52</v>
      </c>
      <c r="G1492" t="s">
        <v>19</v>
      </c>
      <c r="H1492" t="s">
        <v>20</v>
      </c>
      <c r="I1492" t="s">
        <v>54</v>
      </c>
      <c r="J1492">
        <v>2</v>
      </c>
      <c r="K1492">
        <v>27</v>
      </c>
      <c r="L1492">
        <v>0</v>
      </c>
      <c r="M1492" t="s">
        <v>445</v>
      </c>
      <c r="N1492" t="s">
        <v>31</v>
      </c>
      <c r="O1492">
        <v>1.5</v>
      </c>
      <c r="P1492" t="s">
        <v>77</v>
      </c>
    </row>
    <row r="1493" spans="1:16" x14ac:dyDescent="0.3">
      <c r="A1493" t="s">
        <v>3664</v>
      </c>
      <c r="B1493" s="1">
        <v>2.0406249999999997E-2</v>
      </c>
      <c r="C1493" s="1">
        <v>2.0406249999999997E-2</v>
      </c>
      <c r="D1493" t="s">
        <v>16</v>
      </c>
      <c r="E1493" t="s">
        <v>3665</v>
      </c>
      <c r="F1493" t="s">
        <v>143</v>
      </c>
      <c r="G1493" t="s">
        <v>63</v>
      </c>
      <c r="H1493" t="s">
        <v>46</v>
      </c>
      <c r="I1493" t="s">
        <v>21</v>
      </c>
      <c r="J1493">
        <v>1</v>
      </c>
      <c r="K1493">
        <v>41</v>
      </c>
      <c r="L1493">
        <v>0</v>
      </c>
      <c r="M1493" t="s">
        <v>249</v>
      </c>
      <c r="N1493" t="s">
        <v>42</v>
      </c>
      <c r="O1493">
        <v>4.0999999999999996</v>
      </c>
      <c r="P1493" t="s">
        <v>4658</v>
      </c>
    </row>
    <row r="1494" spans="1:16" x14ac:dyDescent="0.3">
      <c r="A1494" t="s">
        <v>3666</v>
      </c>
      <c r="B1494" s="1">
        <v>2.0406249999999997E-2</v>
      </c>
      <c r="C1494" s="1">
        <v>2.0406249999999997E-2</v>
      </c>
      <c r="D1494" t="s">
        <v>16</v>
      </c>
      <c r="E1494" t="s">
        <v>3667</v>
      </c>
      <c r="F1494" t="s">
        <v>121</v>
      </c>
      <c r="G1494" t="s">
        <v>28</v>
      </c>
      <c r="H1494" t="s">
        <v>67</v>
      </c>
      <c r="I1494" t="s">
        <v>21</v>
      </c>
      <c r="J1494">
        <v>6</v>
      </c>
      <c r="K1494">
        <v>45</v>
      </c>
      <c r="L1494">
        <v>0</v>
      </c>
      <c r="M1494" t="s">
        <v>2380</v>
      </c>
      <c r="N1494" t="s">
        <v>48</v>
      </c>
      <c r="O1494">
        <v>1.6</v>
      </c>
      <c r="P1494" t="s">
        <v>77</v>
      </c>
    </row>
    <row r="1495" spans="1:16" x14ac:dyDescent="0.3">
      <c r="A1495" t="s">
        <v>3668</v>
      </c>
      <c r="B1495" s="1">
        <v>2.0406249999999997E-2</v>
      </c>
      <c r="C1495" s="1">
        <v>2.0406249999999997E-2</v>
      </c>
      <c r="D1495" t="s">
        <v>16</v>
      </c>
      <c r="E1495" t="s">
        <v>3669</v>
      </c>
      <c r="F1495" t="s">
        <v>75</v>
      </c>
      <c r="G1495" t="s">
        <v>63</v>
      </c>
      <c r="H1495" t="s">
        <v>67</v>
      </c>
      <c r="I1495" t="s">
        <v>40</v>
      </c>
      <c r="J1495">
        <v>10</v>
      </c>
      <c r="K1495">
        <v>27</v>
      </c>
      <c r="L1495">
        <v>0</v>
      </c>
      <c r="M1495" t="s">
        <v>30</v>
      </c>
      <c r="N1495" t="s">
        <v>23</v>
      </c>
      <c r="O1495">
        <v>4.5999999999999996</v>
      </c>
      <c r="P1495" t="s">
        <v>4658</v>
      </c>
    </row>
    <row r="1496" spans="1:16" x14ac:dyDescent="0.3">
      <c r="A1496" t="s">
        <v>3670</v>
      </c>
      <c r="B1496" s="1">
        <v>2.0406249999999997E-2</v>
      </c>
      <c r="C1496" s="1">
        <v>2.0406249999999997E-2</v>
      </c>
      <c r="D1496" t="s">
        <v>16</v>
      </c>
      <c r="E1496" t="s">
        <v>3671</v>
      </c>
      <c r="F1496" t="s">
        <v>75</v>
      </c>
      <c r="G1496" t="s">
        <v>45</v>
      </c>
      <c r="H1496" t="s">
        <v>20</v>
      </c>
      <c r="I1496" t="s">
        <v>59</v>
      </c>
      <c r="J1496">
        <v>10</v>
      </c>
      <c r="K1496">
        <v>8</v>
      </c>
      <c r="L1496">
        <v>0</v>
      </c>
      <c r="M1496" t="s">
        <v>196</v>
      </c>
      <c r="N1496" t="s">
        <v>37</v>
      </c>
      <c r="O1496">
        <v>1.3</v>
      </c>
      <c r="P1496" t="s">
        <v>77</v>
      </c>
    </row>
    <row r="1497" spans="1:16" x14ac:dyDescent="0.3">
      <c r="A1497" t="s">
        <v>3672</v>
      </c>
      <c r="B1497" s="1">
        <v>2.0406249999999997E-2</v>
      </c>
      <c r="C1497" s="1">
        <v>2.0406249999999997E-2</v>
      </c>
      <c r="D1497" t="s">
        <v>16</v>
      </c>
      <c r="E1497" t="s">
        <v>3673</v>
      </c>
      <c r="F1497" t="s">
        <v>58</v>
      </c>
      <c r="G1497" t="s">
        <v>63</v>
      </c>
      <c r="H1497" t="s">
        <v>67</v>
      </c>
      <c r="I1497" t="s">
        <v>21</v>
      </c>
      <c r="J1497">
        <v>10</v>
      </c>
      <c r="K1497">
        <v>7</v>
      </c>
      <c r="L1497">
        <v>0</v>
      </c>
      <c r="M1497" t="s">
        <v>181</v>
      </c>
      <c r="N1497" t="s">
        <v>48</v>
      </c>
      <c r="O1497">
        <v>1.9</v>
      </c>
      <c r="P1497" t="s">
        <v>32</v>
      </c>
    </row>
    <row r="1498" spans="1:16" x14ac:dyDescent="0.3">
      <c r="A1498" t="s">
        <v>3674</v>
      </c>
      <c r="B1498" s="1">
        <v>2.0406249999999997E-2</v>
      </c>
      <c r="C1498" s="1">
        <v>2.0406249999999997E-2</v>
      </c>
      <c r="D1498" t="s">
        <v>16</v>
      </c>
      <c r="E1498" t="s">
        <v>3675</v>
      </c>
      <c r="F1498" t="s">
        <v>27</v>
      </c>
      <c r="G1498" t="s">
        <v>53</v>
      </c>
      <c r="H1498" t="s">
        <v>35</v>
      </c>
      <c r="I1498" t="s">
        <v>59</v>
      </c>
      <c r="J1498">
        <v>6</v>
      </c>
      <c r="K1498">
        <v>4</v>
      </c>
      <c r="L1498">
        <v>0</v>
      </c>
      <c r="M1498" t="s">
        <v>303</v>
      </c>
      <c r="N1498" t="s">
        <v>37</v>
      </c>
      <c r="O1498">
        <v>3.8</v>
      </c>
      <c r="P1498" t="s">
        <v>24</v>
      </c>
    </row>
    <row r="1499" spans="1:16" x14ac:dyDescent="0.3">
      <c r="A1499" t="s">
        <v>3676</v>
      </c>
      <c r="B1499" s="1">
        <v>2.0406249999999997E-2</v>
      </c>
      <c r="C1499" s="1">
        <v>2.0406249999999997E-2</v>
      </c>
      <c r="D1499" t="s">
        <v>16</v>
      </c>
      <c r="E1499" t="s">
        <v>3677</v>
      </c>
      <c r="F1499" t="s">
        <v>83</v>
      </c>
      <c r="G1499" t="s">
        <v>31</v>
      </c>
      <c r="H1499" t="s">
        <v>35</v>
      </c>
      <c r="I1499" t="s">
        <v>54</v>
      </c>
      <c r="J1499">
        <v>5</v>
      </c>
      <c r="K1499">
        <v>21</v>
      </c>
      <c r="L1499">
        <v>0</v>
      </c>
      <c r="M1499" t="s">
        <v>817</v>
      </c>
      <c r="N1499" t="s">
        <v>48</v>
      </c>
      <c r="O1499">
        <v>2.6</v>
      </c>
      <c r="P1499" t="s">
        <v>4658</v>
      </c>
    </row>
    <row r="1500" spans="1:16" x14ac:dyDescent="0.3">
      <c r="A1500" t="s">
        <v>3678</v>
      </c>
      <c r="B1500" s="1">
        <v>2.0406249999999997E-2</v>
      </c>
      <c r="C1500" s="1">
        <v>2.0406249999999997E-2</v>
      </c>
      <c r="D1500" t="s">
        <v>16</v>
      </c>
      <c r="E1500" t="s">
        <v>3679</v>
      </c>
      <c r="F1500" t="s">
        <v>121</v>
      </c>
      <c r="G1500" t="s">
        <v>28</v>
      </c>
      <c r="H1500" t="s">
        <v>67</v>
      </c>
      <c r="I1500" t="s">
        <v>59</v>
      </c>
      <c r="J1500">
        <v>6</v>
      </c>
      <c r="K1500">
        <v>28</v>
      </c>
      <c r="L1500">
        <v>0</v>
      </c>
      <c r="M1500" t="s">
        <v>1735</v>
      </c>
      <c r="N1500" t="s">
        <v>48</v>
      </c>
      <c r="O1500">
        <v>1.1000000000000001</v>
      </c>
      <c r="P1500" t="s">
        <v>49</v>
      </c>
    </row>
    <row r="1501" spans="1:16" x14ac:dyDescent="0.3">
      <c r="A1501" t="s">
        <v>3680</v>
      </c>
      <c r="B1501" s="1">
        <v>2.0406249999999997E-2</v>
      </c>
      <c r="C1501" s="1">
        <v>2.0406249999999997E-2</v>
      </c>
      <c r="D1501" t="s">
        <v>16</v>
      </c>
      <c r="E1501" t="s">
        <v>1709</v>
      </c>
      <c r="F1501" t="s">
        <v>83</v>
      </c>
      <c r="G1501" t="s">
        <v>53</v>
      </c>
      <c r="H1501" t="s">
        <v>20</v>
      </c>
      <c r="I1501" t="s">
        <v>21</v>
      </c>
      <c r="J1501">
        <v>11</v>
      </c>
      <c r="K1501">
        <v>20</v>
      </c>
      <c r="L1501">
        <v>0</v>
      </c>
      <c r="M1501" t="s">
        <v>1351</v>
      </c>
      <c r="N1501" t="s">
        <v>37</v>
      </c>
      <c r="O1501">
        <v>3.3</v>
      </c>
      <c r="P1501" t="s">
        <v>49</v>
      </c>
    </row>
    <row r="1502" spans="1:16" x14ac:dyDescent="0.3">
      <c r="A1502" t="s">
        <v>3681</v>
      </c>
      <c r="B1502" s="1">
        <v>2.0406249999999997E-2</v>
      </c>
      <c r="C1502">
        <v>0</v>
      </c>
      <c r="D1502" t="s">
        <v>110</v>
      </c>
      <c r="E1502" t="s">
        <v>3682</v>
      </c>
      <c r="F1502" t="s">
        <v>58</v>
      </c>
      <c r="G1502" t="s">
        <v>63</v>
      </c>
      <c r="H1502" t="s">
        <v>46</v>
      </c>
      <c r="I1502" t="s">
        <v>40</v>
      </c>
      <c r="J1502">
        <v>11</v>
      </c>
      <c r="K1502">
        <v>0</v>
      </c>
      <c r="L1502">
        <v>0</v>
      </c>
      <c r="M1502" t="s">
        <v>712</v>
      </c>
      <c r="N1502" t="s">
        <v>23</v>
      </c>
      <c r="O1502">
        <v>0</v>
      </c>
      <c r="P1502" t="s">
        <v>24</v>
      </c>
    </row>
    <row r="1503" spans="1:16" x14ac:dyDescent="0.3">
      <c r="A1503" t="s">
        <v>3683</v>
      </c>
      <c r="B1503" s="1">
        <v>2.0406249999999997E-2</v>
      </c>
      <c r="C1503" s="1">
        <v>2.0406249999999997E-2</v>
      </c>
      <c r="D1503" t="s">
        <v>16</v>
      </c>
      <c r="E1503" t="s">
        <v>2706</v>
      </c>
      <c r="F1503" t="s">
        <v>121</v>
      </c>
      <c r="G1503" t="s">
        <v>53</v>
      </c>
      <c r="H1503" t="s">
        <v>20</v>
      </c>
      <c r="I1503" t="s">
        <v>29</v>
      </c>
      <c r="J1503">
        <v>10</v>
      </c>
      <c r="K1503">
        <v>3</v>
      </c>
      <c r="L1503">
        <v>0</v>
      </c>
      <c r="M1503" t="s">
        <v>3684</v>
      </c>
      <c r="N1503" t="s">
        <v>42</v>
      </c>
      <c r="O1503">
        <v>2.2000000000000002</v>
      </c>
      <c r="P1503" t="s">
        <v>4658</v>
      </c>
    </row>
    <row r="1504" spans="1:16" x14ac:dyDescent="0.3">
      <c r="A1504" t="s">
        <v>3685</v>
      </c>
      <c r="B1504" s="1">
        <v>2.0406249999999997E-2</v>
      </c>
      <c r="C1504" s="1">
        <v>2.0406249999999997E-2</v>
      </c>
      <c r="D1504" t="s">
        <v>16</v>
      </c>
      <c r="E1504" t="s">
        <v>3686</v>
      </c>
      <c r="F1504" t="s">
        <v>52</v>
      </c>
      <c r="G1504" t="s">
        <v>53</v>
      </c>
      <c r="H1504" t="s">
        <v>20</v>
      </c>
      <c r="I1504" t="s">
        <v>29</v>
      </c>
      <c r="J1504">
        <v>12</v>
      </c>
      <c r="K1504">
        <v>2</v>
      </c>
      <c r="L1504">
        <v>0</v>
      </c>
      <c r="M1504" t="s">
        <v>1043</v>
      </c>
      <c r="N1504" t="s">
        <v>31</v>
      </c>
      <c r="O1504">
        <v>3.3</v>
      </c>
      <c r="P1504" t="s">
        <v>4658</v>
      </c>
    </row>
    <row r="1505" spans="1:16" x14ac:dyDescent="0.3">
      <c r="A1505" t="s">
        <v>3687</v>
      </c>
      <c r="B1505" s="1">
        <v>2.0406249999999997E-2</v>
      </c>
      <c r="C1505" s="1">
        <v>2.0406249999999997E-2</v>
      </c>
      <c r="D1505" t="s">
        <v>16</v>
      </c>
      <c r="E1505" t="s">
        <v>3688</v>
      </c>
      <c r="F1505" t="s">
        <v>143</v>
      </c>
      <c r="G1505" t="s">
        <v>63</v>
      </c>
      <c r="H1505" t="s">
        <v>67</v>
      </c>
      <c r="I1505" t="s">
        <v>40</v>
      </c>
      <c r="J1505">
        <v>5</v>
      </c>
      <c r="K1505">
        <v>24</v>
      </c>
      <c r="L1505">
        <v>0</v>
      </c>
      <c r="M1505" t="s">
        <v>947</v>
      </c>
      <c r="N1505" t="s">
        <v>31</v>
      </c>
      <c r="O1505">
        <v>2.1</v>
      </c>
      <c r="P1505" t="s">
        <v>32</v>
      </c>
    </row>
    <row r="1506" spans="1:16" x14ac:dyDescent="0.3">
      <c r="A1506" t="s">
        <v>3689</v>
      </c>
      <c r="B1506" s="1">
        <v>2.0406249999999997E-2</v>
      </c>
      <c r="C1506" s="1">
        <v>2.0406249999999997E-2</v>
      </c>
      <c r="D1506" t="s">
        <v>16</v>
      </c>
      <c r="E1506" t="s">
        <v>3690</v>
      </c>
      <c r="F1506" t="s">
        <v>27</v>
      </c>
      <c r="G1506" t="s">
        <v>53</v>
      </c>
      <c r="H1506" t="s">
        <v>67</v>
      </c>
      <c r="I1506" t="s">
        <v>29</v>
      </c>
      <c r="J1506">
        <v>7</v>
      </c>
      <c r="K1506">
        <v>15</v>
      </c>
      <c r="L1506">
        <v>0</v>
      </c>
      <c r="M1506" t="s">
        <v>3461</v>
      </c>
      <c r="N1506" t="s">
        <v>31</v>
      </c>
      <c r="O1506">
        <v>1.6</v>
      </c>
      <c r="P1506" t="s">
        <v>32</v>
      </c>
    </row>
    <row r="1507" spans="1:16" x14ac:dyDescent="0.3">
      <c r="A1507" t="s">
        <v>3691</v>
      </c>
      <c r="B1507" s="1">
        <v>2.0406249999999997E-2</v>
      </c>
      <c r="C1507" s="1">
        <v>2.0406249999999997E-2</v>
      </c>
      <c r="D1507" t="s">
        <v>16</v>
      </c>
      <c r="E1507" t="s">
        <v>3692</v>
      </c>
      <c r="F1507" t="s">
        <v>121</v>
      </c>
      <c r="G1507" t="s">
        <v>53</v>
      </c>
      <c r="H1507" t="s">
        <v>35</v>
      </c>
      <c r="I1507" t="s">
        <v>40</v>
      </c>
      <c r="J1507">
        <v>4</v>
      </c>
      <c r="K1507">
        <v>36</v>
      </c>
      <c r="L1507">
        <v>0</v>
      </c>
      <c r="M1507" t="s">
        <v>2184</v>
      </c>
      <c r="N1507" t="s">
        <v>23</v>
      </c>
      <c r="O1507">
        <v>2.4</v>
      </c>
      <c r="P1507" t="s">
        <v>4658</v>
      </c>
    </row>
    <row r="1508" spans="1:16" x14ac:dyDescent="0.3">
      <c r="A1508" t="s">
        <v>3693</v>
      </c>
      <c r="B1508" s="1">
        <v>2.0406249999999997E-2</v>
      </c>
      <c r="C1508" s="1">
        <v>2.0406249999999997E-2</v>
      </c>
      <c r="D1508" t="s">
        <v>16</v>
      </c>
      <c r="E1508" t="s">
        <v>3694</v>
      </c>
      <c r="F1508" t="s">
        <v>143</v>
      </c>
      <c r="G1508" t="s">
        <v>28</v>
      </c>
      <c r="H1508" t="s">
        <v>20</v>
      </c>
      <c r="I1508" t="s">
        <v>59</v>
      </c>
      <c r="J1508">
        <v>3</v>
      </c>
      <c r="K1508">
        <v>27</v>
      </c>
      <c r="L1508">
        <v>0</v>
      </c>
      <c r="M1508" t="s">
        <v>1670</v>
      </c>
      <c r="N1508" t="s">
        <v>23</v>
      </c>
      <c r="O1508">
        <v>4.2</v>
      </c>
      <c r="P1508" t="s">
        <v>32</v>
      </c>
    </row>
    <row r="1509" spans="1:16" x14ac:dyDescent="0.3">
      <c r="A1509" t="s">
        <v>3695</v>
      </c>
      <c r="B1509" s="1">
        <v>2.0406249999999997E-2</v>
      </c>
      <c r="C1509" s="1">
        <v>2.0406249999999997E-2</v>
      </c>
      <c r="D1509" t="s">
        <v>16</v>
      </c>
      <c r="E1509" t="s">
        <v>2326</v>
      </c>
      <c r="F1509" t="s">
        <v>75</v>
      </c>
      <c r="G1509" t="s">
        <v>19</v>
      </c>
      <c r="H1509" t="s">
        <v>46</v>
      </c>
      <c r="I1509" t="s">
        <v>21</v>
      </c>
      <c r="J1509">
        <v>6</v>
      </c>
      <c r="K1509">
        <v>7</v>
      </c>
      <c r="L1509">
        <v>0</v>
      </c>
      <c r="M1509" t="s">
        <v>2175</v>
      </c>
      <c r="N1509" t="s">
        <v>31</v>
      </c>
      <c r="O1509">
        <v>3.4</v>
      </c>
      <c r="P1509" t="s">
        <v>32</v>
      </c>
    </row>
    <row r="1510" spans="1:16" x14ac:dyDescent="0.3">
      <c r="A1510" t="s">
        <v>3696</v>
      </c>
      <c r="B1510" s="1">
        <v>2.0406249999999997E-2</v>
      </c>
      <c r="C1510" s="1">
        <v>2.0406249999999997E-2</v>
      </c>
      <c r="D1510" t="s">
        <v>16</v>
      </c>
      <c r="E1510" t="s">
        <v>3697</v>
      </c>
      <c r="F1510" t="s">
        <v>143</v>
      </c>
      <c r="G1510" t="s">
        <v>63</v>
      </c>
      <c r="H1510" t="s">
        <v>35</v>
      </c>
      <c r="I1510" t="s">
        <v>40</v>
      </c>
      <c r="J1510">
        <v>11</v>
      </c>
      <c r="K1510">
        <v>44</v>
      </c>
      <c r="L1510">
        <v>0</v>
      </c>
      <c r="M1510" t="s">
        <v>2998</v>
      </c>
      <c r="N1510" t="s">
        <v>31</v>
      </c>
      <c r="O1510">
        <v>4.3</v>
      </c>
      <c r="P1510" t="s">
        <v>32</v>
      </c>
    </row>
    <row r="1511" spans="1:16" x14ac:dyDescent="0.3">
      <c r="A1511" t="s">
        <v>3698</v>
      </c>
      <c r="B1511" s="1">
        <v>2.0406249999999997E-2</v>
      </c>
      <c r="C1511" s="1">
        <v>2.0406249999999997E-2</v>
      </c>
      <c r="D1511" t="s">
        <v>16</v>
      </c>
      <c r="E1511" t="s">
        <v>3699</v>
      </c>
      <c r="F1511" t="s">
        <v>27</v>
      </c>
      <c r="G1511" t="s">
        <v>31</v>
      </c>
      <c r="H1511" t="s">
        <v>46</v>
      </c>
      <c r="I1511" t="s">
        <v>59</v>
      </c>
      <c r="J1511">
        <v>5</v>
      </c>
      <c r="K1511">
        <v>33</v>
      </c>
      <c r="L1511">
        <v>0</v>
      </c>
      <c r="M1511" t="s">
        <v>3558</v>
      </c>
      <c r="N1511" t="s">
        <v>23</v>
      </c>
      <c r="O1511">
        <v>3.2</v>
      </c>
      <c r="P1511" t="s">
        <v>49</v>
      </c>
    </row>
    <row r="1512" spans="1:16" x14ac:dyDescent="0.3">
      <c r="A1512" t="s">
        <v>3700</v>
      </c>
      <c r="B1512" s="1">
        <v>2.0406249999999997E-2</v>
      </c>
      <c r="C1512" s="1">
        <v>2.0406249999999997E-2</v>
      </c>
      <c r="D1512" t="s">
        <v>16</v>
      </c>
      <c r="E1512" t="s">
        <v>3701</v>
      </c>
      <c r="F1512" t="s">
        <v>121</v>
      </c>
      <c r="G1512" t="s">
        <v>53</v>
      </c>
      <c r="H1512" t="s">
        <v>20</v>
      </c>
      <c r="I1512" t="s">
        <v>54</v>
      </c>
      <c r="J1512">
        <v>5</v>
      </c>
      <c r="K1512">
        <v>23</v>
      </c>
      <c r="L1512">
        <v>0</v>
      </c>
      <c r="M1512" t="s">
        <v>1852</v>
      </c>
      <c r="N1512" t="s">
        <v>37</v>
      </c>
      <c r="O1512">
        <v>3.7</v>
      </c>
      <c r="P1512" t="s">
        <v>77</v>
      </c>
    </row>
    <row r="1513" spans="1:16" x14ac:dyDescent="0.3">
      <c r="A1513" t="s">
        <v>3702</v>
      </c>
      <c r="B1513" s="1">
        <v>2.0406249999999997E-2</v>
      </c>
      <c r="C1513">
        <v>0</v>
      </c>
      <c r="D1513" t="s">
        <v>146</v>
      </c>
      <c r="E1513" t="s">
        <v>3703</v>
      </c>
      <c r="F1513" t="s">
        <v>58</v>
      </c>
      <c r="G1513" t="s">
        <v>45</v>
      </c>
      <c r="H1513" t="s">
        <v>67</v>
      </c>
      <c r="I1513" t="s">
        <v>59</v>
      </c>
      <c r="J1513">
        <v>12</v>
      </c>
      <c r="K1513">
        <v>0</v>
      </c>
      <c r="L1513">
        <v>1</v>
      </c>
      <c r="M1513" t="s">
        <v>3400</v>
      </c>
      <c r="N1513" t="s">
        <v>37</v>
      </c>
      <c r="O1513">
        <v>0</v>
      </c>
      <c r="P1513" t="s">
        <v>32</v>
      </c>
    </row>
    <row r="1514" spans="1:16" x14ac:dyDescent="0.3">
      <c r="A1514" t="s">
        <v>3704</v>
      </c>
      <c r="B1514" s="1">
        <v>2.0406249999999997E-2</v>
      </c>
      <c r="C1514" s="1">
        <v>2.0406249999999997E-2</v>
      </c>
      <c r="D1514" t="s">
        <v>16</v>
      </c>
      <c r="E1514" t="s">
        <v>2423</v>
      </c>
      <c r="F1514" t="s">
        <v>58</v>
      </c>
      <c r="G1514" t="s">
        <v>45</v>
      </c>
      <c r="H1514" t="s">
        <v>67</v>
      </c>
      <c r="I1514" t="s">
        <v>40</v>
      </c>
      <c r="J1514">
        <v>2</v>
      </c>
      <c r="K1514">
        <v>37</v>
      </c>
      <c r="L1514">
        <v>0</v>
      </c>
      <c r="M1514" t="s">
        <v>641</v>
      </c>
      <c r="N1514" t="s">
        <v>23</v>
      </c>
      <c r="O1514">
        <v>4.4000000000000004</v>
      </c>
      <c r="P1514" t="s">
        <v>24</v>
      </c>
    </row>
    <row r="1515" spans="1:16" x14ac:dyDescent="0.3">
      <c r="A1515" t="s">
        <v>3705</v>
      </c>
      <c r="B1515" s="1">
        <v>2.0406249999999997E-2</v>
      </c>
      <c r="C1515" s="1">
        <v>2.0406249999999997E-2</v>
      </c>
      <c r="D1515" t="s">
        <v>16</v>
      </c>
      <c r="E1515" t="s">
        <v>3706</v>
      </c>
      <c r="F1515" t="s">
        <v>18</v>
      </c>
      <c r="G1515" t="s">
        <v>31</v>
      </c>
      <c r="H1515" t="s">
        <v>20</v>
      </c>
      <c r="I1515" t="s">
        <v>59</v>
      </c>
      <c r="J1515">
        <v>9</v>
      </c>
      <c r="K1515">
        <v>5</v>
      </c>
      <c r="L1515">
        <v>0</v>
      </c>
      <c r="M1515" t="s">
        <v>3707</v>
      </c>
      <c r="N1515" t="s">
        <v>37</v>
      </c>
      <c r="O1515">
        <v>1.6</v>
      </c>
      <c r="P1515" t="s">
        <v>32</v>
      </c>
    </row>
    <row r="1516" spans="1:16" x14ac:dyDescent="0.3">
      <c r="A1516" t="s">
        <v>3708</v>
      </c>
      <c r="B1516" s="1">
        <v>2.0406249999999997E-2</v>
      </c>
      <c r="C1516" s="1">
        <v>2.0406249999999997E-2</v>
      </c>
      <c r="D1516" t="s">
        <v>16</v>
      </c>
      <c r="E1516" t="s">
        <v>3709</v>
      </c>
      <c r="F1516" t="s">
        <v>52</v>
      </c>
      <c r="G1516" t="s">
        <v>19</v>
      </c>
      <c r="H1516" t="s">
        <v>46</v>
      </c>
      <c r="I1516" t="s">
        <v>40</v>
      </c>
      <c r="J1516">
        <v>11</v>
      </c>
      <c r="K1516">
        <v>19</v>
      </c>
      <c r="L1516">
        <v>0</v>
      </c>
      <c r="M1516" t="s">
        <v>2327</v>
      </c>
      <c r="N1516" t="s">
        <v>23</v>
      </c>
      <c r="O1516">
        <v>1.2</v>
      </c>
      <c r="P1516" t="s">
        <v>49</v>
      </c>
    </row>
    <row r="1517" spans="1:16" x14ac:dyDescent="0.3">
      <c r="A1517" t="s">
        <v>3710</v>
      </c>
      <c r="B1517" s="1">
        <v>2.0406249999999997E-2</v>
      </c>
      <c r="C1517" s="1">
        <v>2.0406249999999997E-2</v>
      </c>
      <c r="D1517" t="s">
        <v>16</v>
      </c>
      <c r="E1517" t="s">
        <v>3711</v>
      </c>
      <c r="F1517" t="s">
        <v>18</v>
      </c>
      <c r="G1517" t="s">
        <v>31</v>
      </c>
      <c r="H1517" t="s">
        <v>67</v>
      </c>
      <c r="I1517" t="s">
        <v>29</v>
      </c>
      <c r="J1517">
        <v>7</v>
      </c>
      <c r="K1517">
        <v>19</v>
      </c>
      <c r="L1517">
        <v>0</v>
      </c>
      <c r="M1517" t="s">
        <v>381</v>
      </c>
      <c r="N1517" t="s">
        <v>23</v>
      </c>
      <c r="O1517">
        <v>3.1</v>
      </c>
      <c r="P1517" t="s">
        <v>49</v>
      </c>
    </row>
    <row r="1518" spans="1:16" x14ac:dyDescent="0.3">
      <c r="A1518" t="s">
        <v>3712</v>
      </c>
      <c r="B1518" s="1">
        <v>2.0406249999999997E-2</v>
      </c>
      <c r="C1518" s="1">
        <v>2.0406249999999997E-2</v>
      </c>
      <c r="D1518" t="s">
        <v>16</v>
      </c>
      <c r="E1518" t="s">
        <v>3528</v>
      </c>
      <c r="F1518" t="s">
        <v>18</v>
      </c>
      <c r="G1518" t="s">
        <v>28</v>
      </c>
      <c r="H1518" t="s">
        <v>67</v>
      </c>
      <c r="I1518" t="s">
        <v>40</v>
      </c>
      <c r="J1518">
        <v>5</v>
      </c>
      <c r="K1518">
        <v>15</v>
      </c>
      <c r="L1518">
        <v>0</v>
      </c>
      <c r="M1518" t="s">
        <v>838</v>
      </c>
      <c r="N1518" t="s">
        <v>23</v>
      </c>
      <c r="O1518">
        <v>1</v>
      </c>
      <c r="P1518" t="s">
        <v>24</v>
      </c>
    </row>
    <row r="1519" spans="1:16" x14ac:dyDescent="0.3">
      <c r="A1519" t="s">
        <v>3713</v>
      </c>
      <c r="B1519" s="1">
        <v>2.0406249999999997E-2</v>
      </c>
      <c r="C1519" s="1">
        <v>2.0406249999999997E-2</v>
      </c>
      <c r="D1519" t="s">
        <v>16</v>
      </c>
      <c r="E1519" t="s">
        <v>3714</v>
      </c>
      <c r="F1519" t="s">
        <v>18</v>
      </c>
      <c r="G1519" t="s">
        <v>19</v>
      </c>
      <c r="H1519" t="s">
        <v>46</v>
      </c>
      <c r="I1519" t="s">
        <v>29</v>
      </c>
      <c r="J1519">
        <v>12</v>
      </c>
      <c r="K1519">
        <v>25</v>
      </c>
      <c r="L1519">
        <v>0</v>
      </c>
      <c r="M1519" t="s">
        <v>1500</v>
      </c>
      <c r="N1519" t="s">
        <v>37</v>
      </c>
      <c r="O1519">
        <v>5</v>
      </c>
      <c r="P1519" t="s">
        <v>49</v>
      </c>
    </row>
    <row r="1520" spans="1:16" x14ac:dyDescent="0.3">
      <c r="A1520" t="s">
        <v>3715</v>
      </c>
      <c r="B1520" s="1">
        <v>2.0406249999999997E-2</v>
      </c>
      <c r="C1520" s="1">
        <v>2.0406249999999997E-2</v>
      </c>
      <c r="D1520" t="s">
        <v>16</v>
      </c>
      <c r="E1520" t="s">
        <v>3716</v>
      </c>
      <c r="F1520" t="s">
        <v>27</v>
      </c>
      <c r="G1520" t="s">
        <v>63</v>
      </c>
      <c r="H1520" t="s">
        <v>20</v>
      </c>
      <c r="I1520" t="s">
        <v>54</v>
      </c>
      <c r="J1520">
        <v>7</v>
      </c>
      <c r="K1520">
        <v>19</v>
      </c>
      <c r="L1520">
        <v>0</v>
      </c>
      <c r="M1520" t="s">
        <v>690</v>
      </c>
      <c r="N1520" t="s">
        <v>23</v>
      </c>
      <c r="O1520">
        <v>4.8</v>
      </c>
      <c r="P1520" t="s">
        <v>32</v>
      </c>
    </row>
    <row r="1521" spans="1:16" x14ac:dyDescent="0.3">
      <c r="A1521" t="s">
        <v>3717</v>
      </c>
      <c r="B1521" s="1">
        <v>2.0406249999999997E-2</v>
      </c>
      <c r="C1521" s="1">
        <v>2.0406249999999997E-2</v>
      </c>
      <c r="D1521" t="s">
        <v>16</v>
      </c>
      <c r="E1521" t="s">
        <v>3718</v>
      </c>
      <c r="F1521" t="s">
        <v>18</v>
      </c>
      <c r="G1521" t="s">
        <v>19</v>
      </c>
      <c r="H1521" t="s">
        <v>35</v>
      </c>
      <c r="I1521" t="s">
        <v>40</v>
      </c>
      <c r="J1521">
        <v>6</v>
      </c>
      <c r="K1521">
        <v>28</v>
      </c>
      <c r="L1521">
        <v>0</v>
      </c>
      <c r="M1521" t="s">
        <v>2900</v>
      </c>
      <c r="N1521" t="s">
        <v>42</v>
      </c>
      <c r="O1521">
        <v>3.4</v>
      </c>
      <c r="P1521" t="s">
        <v>24</v>
      </c>
    </row>
    <row r="1522" spans="1:16" x14ac:dyDescent="0.3">
      <c r="A1522" t="s">
        <v>3719</v>
      </c>
      <c r="B1522" s="1">
        <v>2.0406249999999997E-2</v>
      </c>
      <c r="C1522" s="1">
        <v>2.0406249999999997E-2</v>
      </c>
      <c r="D1522" t="s">
        <v>16</v>
      </c>
      <c r="E1522" t="s">
        <v>3720</v>
      </c>
      <c r="F1522" t="s">
        <v>18</v>
      </c>
      <c r="G1522" t="s">
        <v>45</v>
      </c>
      <c r="H1522" t="s">
        <v>67</v>
      </c>
      <c r="I1522" t="s">
        <v>21</v>
      </c>
      <c r="J1522">
        <v>6</v>
      </c>
      <c r="K1522">
        <v>29</v>
      </c>
      <c r="L1522">
        <v>0</v>
      </c>
      <c r="M1522" t="s">
        <v>927</v>
      </c>
      <c r="N1522" t="s">
        <v>23</v>
      </c>
      <c r="O1522">
        <v>4.8</v>
      </c>
      <c r="P1522" t="s">
        <v>24</v>
      </c>
    </row>
    <row r="1523" spans="1:16" x14ac:dyDescent="0.3">
      <c r="A1523" t="s">
        <v>3721</v>
      </c>
      <c r="B1523" s="1">
        <v>2.0406249999999997E-2</v>
      </c>
      <c r="C1523" s="1">
        <v>2.0406249999999997E-2</v>
      </c>
      <c r="D1523" t="s">
        <v>16</v>
      </c>
      <c r="E1523" t="s">
        <v>3722</v>
      </c>
      <c r="F1523" t="s">
        <v>83</v>
      </c>
      <c r="G1523" t="s">
        <v>53</v>
      </c>
      <c r="H1523" t="s">
        <v>20</v>
      </c>
      <c r="I1523" t="s">
        <v>21</v>
      </c>
      <c r="J1523">
        <v>1</v>
      </c>
      <c r="K1523">
        <v>41</v>
      </c>
      <c r="L1523">
        <v>0</v>
      </c>
      <c r="M1523" t="s">
        <v>3531</v>
      </c>
      <c r="N1523" t="s">
        <v>37</v>
      </c>
      <c r="O1523">
        <v>1.6</v>
      </c>
      <c r="P1523" t="s">
        <v>24</v>
      </c>
    </row>
    <row r="1524" spans="1:16" x14ac:dyDescent="0.3">
      <c r="A1524" t="s">
        <v>3723</v>
      </c>
      <c r="B1524" s="1">
        <v>2.0406249999999997E-2</v>
      </c>
      <c r="C1524" s="1">
        <v>2.0406249999999997E-2</v>
      </c>
      <c r="D1524" t="s">
        <v>16</v>
      </c>
      <c r="E1524" t="s">
        <v>3724</v>
      </c>
      <c r="F1524" t="s">
        <v>121</v>
      </c>
      <c r="G1524" t="s">
        <v>45</v>
      </c>
      <c r="H1524" t="s">
        <v>20</v>
      </c>
      <c r="I1524" t="s">
        <v>40</v>
      </c>
      <c r="J1524">
        <v>12</v>
      </c>
      <c r="K1524">
        <v>7</v>
      </c>
      <c r="L1524">
        <v>0</v>
      </c>
      <c r="M1524" t="s">
        <v>955</v>
      </c>
      <c r="N1524" t="s">
        <v>42</v>
      </c>
      <c r="O1524">
        <v>2.9</v>
      </c>
      <c r="P1524" t="s">
        <v>24</v>
      </c>
    </row>
    <row r="1525" spans="1:16" x14ac:dyDescent="0.3">
      <c r="A1525" t="s">
        <v>3725</v>
      </c>
      <c r="B1525" s="1">
        <v>2.0406249999999997E-2</v>
      </c>
      <c r="C1525" s="1">
        <v>2.0406249999999997E-2</v>
      </c>
      <c r="D1525" t="s">
        <v>16</v>
      </c>
      <c r="E1525" t="s">
        <v>3726</v>
      </c>
      <c r="F1525" t="s">
        <v>52</v>
      </c>
      <c r="G1525" t="s">
        <v>53</v>
      </c>
      <c r="H1525" t="s">
        <v>20</v>
      </c>
      <c r="I1525" t="s">
        <v>21</v>
      </c>
      <c r="J1525">
        <v>11</v>
      </c>
      <c r="K1525">
        <v>48</v>
      </c>
      <c r="L1525">
        <v>0</v>
      </c>
      <c r="M1525" t="s">
        <v>2339</v>
      </c>
      <c r="N1525" t="s">
        <v>31</v>
      </c>
      <c r="O1525">
        <v>1.2</v>
      </c>
      <c r="P1525" t="s">
        <v>24</v>
      </c>
    </row>
    <row r="1526" spans="1:16" x14ac:dyDescent="0.3">
      <c r="A1526" t="s">
        <v>3727</v>
      </c>
      <c r="B1526" s="1">
        <v>2.0406249999999997E-2</v>
      </c>
      <c r="C1526" s="1">
        <v>2.0406249999999997E-2</v>
      </c>
      <c r="D1526" t="s">
        <v>16</v>
      </c>
      <c r="E1526" t="s">
        <v>1159</v>
      </c>
      <c r="F1526" t="s">
        <v>143</v>
      </c>
      <c r="G1526" t="s">
        <v>63</v>
      </c>
      <c r="H1526" t="s">
        <v>67</v>
      </c>
      <c r="I1526" t="s">
        <v>54</v>
      </c>
      <c r="J1526">
        <v>1</v>
      </c>
      <c r="K1526">
        <v>13</v>
      </c>
      <c r="L1526">
        <v>0</v>
      </c>
      <c r="M1526" t="s">
        <v>249</v>
      </c>
      <c r="N1526" t="s">
        <v>48</v>
      </c>
      <c r="O1526">
        <v>1</v>
      </c>
      <c r="P1526" t="s">
        <v>77</v>
      </c>
    </row>
    <row r="1527" spans="1:16" x14ac:dyDescent="0.3">
      <c r="A1527" t="s">
        <v>3728</v>
      </c>
      <c r="B1527" s="1">
        <v>2.0406249999999997E-2</v>
      </c>
      <c r="C1527" s="1">
        <v>2.0406249999999997E-2</v>
      </c>
      <c r="D1527" t="s">
        <v>16</v>
      </c>
      <c r="E1527" t="s">
        <v>3729</v>
      </c>
      <c r="F1527" t="s">
        <v>27</v>
      </c>
      <c r="G1527" t="s">
        <v>63</v>
      </c>
      <c r="H1527" t="s">
        <v>20</v>
      </c>
      <c r="I1527" t="s">
        <v>40</v>
      </c>
      <c r="J1527">
        <v>9</v>
      </c>
      <c r="K1527">
        <v>26</v>
      </c>
      <c r="L1527">
        <v>0</v>
      </c>
      <c r="M1527" t="s">
        <v>2609</v>
      </c>
      <c r="N1527" t="s">
        <v>42</v>
      </c>
      <c r="O1527">
        <v>2.4</v>
      </c>
      <c r="P1527" t="s">
        <v>32</v>
      </c>
    </row>
    <row r="1528" spans="1:16" x14ac:dyDescent="0.3">
      <c r="A1528" t="s">
        <v>3730</v>
      </c>
      <c r="B1528" s="1">
        <v>2.0406249999999997E-2</v>
      </c>
      <c r="C1528" s="1">
        <v>2.0406249999999997E-2</v>
      </c>
      <c r="D1528" t="s">
        <v>16</v>
      </c>
      <c r="E1528" t="s">
        <v>3731</v>
      </c>
      <c r="F1528" t="s">
        <v>75</v>
      </c>
      <c r="G1528" t="s">
        <v>63</v>
      </c>
      <c r="H1528" t="s">
        <v>46</v>
      </c>
      <c r="I1528" t="s">
        <v>21</v>
      </c>
      <c r="J1528">
        <v>2</v>
      </c>
      <c r="K1528">
        <v>25</v>
      </c>
      <c r="L1528">
        <v>0</v>
      </c>
      <c r="M1528" t="s">
        <v>1490</v>
      </c>
      <c r="N1528" t="s">
        <v>37</v>
      </c>
      <c r="O1528">
        <v>4</v>
      </c>
      <c r="P1528" t="s">
        <v>24</v>
      </c>
    </row>
    <row r="1529" spans="1:16" x14ac:dyDescent="0.3">
      <c r="A1529" t="s">
        <v>3732</v>
      </c>
      <c r="B1529" s="1">
        <v>2.0406249999999997E-2</v>
      </c>
      <c r="C1529" s="1">
        <v>2.0406249999999997E-2</v>
      </c>
      <c r="D1529" t="s">
        <v>16</v>
      </c>
      <c r="E1529" t="s">
        <v>3733</v>
      </c>
      <c r="F1529" t="s">
        <v>143</v>
      </c>
      <c r="G1529" t="s">
        <v>19</v>
      </c>
      <c r="H1529" t="s">
        <v>46</v>
      </c>
      <c r="I1529" t="s">
        <v>54</v>
      </c>
      <c r="J1529">
        <v>6</v>
      </c>
      <c r="K1529">
        <v>21</v>
      </c>
      <c r="L1529">
        <v>0</v>
      </c>
      <c r="M1529" t="s">
        <v>2663</v>
      </c>
      <c r="N1529" t="s">
        <v>31</v>
      </c>
      <c r="O1529">
        <v>4.5999999999999996</v>
      </c>
      <c r="P1529" t="s">
        <v>77</v>
      </c>
    </row>
    <row r="1530" spans="1:16" x14ac:dyDescent="0.3">
      <c r="A1530" t="s">
        <v>3734</v>
      </c>
      <c r="B1530" s="1">
        <v>2.0406249999999997E-2</v>
      </c>
      <c r="C1530">
        <v>0</v>
      </c>
      <c r="D1530" t="s">
        <v>110</v>
      </c>
      <c r="E1530" t="s">
        <v>3735</v>
      </c>
      <c r="F1530" t="s">
        <v>58</v>
      </c>
      <c r="G1530" t="s">
        <v>31</v>
      </c>
      <c r="H1530" t="s">
        <v>46</v>
      </c>
      <c r="I1530" t="s">
        <v>54</v>
      </c>
      <c r="J1530">
        <v>5</v>
      </c>
      <c r="K1530">
        <v>0</v>
      </c>
      <c r="L1530">
        <v>0</v>
      </c>
      <c r="M1530" t="s">
        <v>2290</v>
      </c>
      <c r="N1530" t="s">
        <v>42</v>
      </c>
      <c r="O1530">
        <v>0</v>
      </c>
      <c r="P1530" t="s">
        <v>24</v>
      </c>
    </row>
    <row r="1531" spans="1:16" x14ac:dyDescent="0.3">
      <c r="A1531" t="s">
        <v>3736</v>
      </c>
      <c r="B1531" s="1">
        <v>2.0406249999999997E-2</v>
      </c>
      <c r="C1531" s="1">
        <v>2.0406249999999997E-2</v>
      </c>
      <c r="D1531" t="s">
        <v>16</v>
      </c>
      <c r="E1531" t="s">
        <v>3228</v>
      </c>
      <c r="F1531" t="s">
        <v>52</v>
      </c>
      <c r="G1531" t="s">
        <v>63</v>
      </c>
      <c r="H1531" t="s">
        <v>46</v>
      </c>
      <c r="I1531" t="s">
        <v>54</v>
      </c>
      <c r="J1531">
        <v>9</v>
      </c>
      <c r="K1531">
        <v>14</v>
      </c>
      <c r="L1531">
        <v>0</v>
      </c>
      <c r="M1531" t="s">
        <v>608</v>
      </c>
      <c r="N1531" t="s">
        <v>37</v>
      </c>
      <c r="O1531">
        <v>4.5</v>
      </c>
      <c r="P1531" t="s">
        <v>77</v>
      </c>
    </row>
    <row r="1532" spans="1:16" x14ac:dyDescent="0.3">
      <c r="A1532" t="s">
        <v>3737</v>
      </c>
      <c r="B1532" s="1">
        <v>2.0406249999999997E-2</v>
      </c>
      <c r="C1532" s="1">
        <v>2.0406249999999997E-2</v>
      </c>
      <c r="D1532" t="s">
        <v>16</v>
      </c>
      <c r="E1532" t="s">
        <v>3738</v>
      </c>
      <c r="F1532" t="s">
        <v>27</v>
      </c>
      <c r="G1532" t="s">
        <v>31</v>
      </c>
      <c r="H1532" t="s">
        <v>67</v>
      </c>
      <c r="I1532" t="s">
        <v>59</v>
      </c>
      <c r="J1532">
        <v>7</v>
      </c>
      <c r="K1532">
        <v>21</v>
      </c>
      <c r="L1532">
        <v>0</v>
      </c>
      <c r="M1532" t="s">
        <v>347</v>
      </c>
      <c r="N1532" t="s">
        <v>31</v>
      </c>
      <c r="O1532">
        <v>2.2000000000000002</v>
      </c>
      <c r="P1532" t="s">
        <v>4658</v>
      </c>
    </row>
    <row r="1533" spans="1:16" x14ac:dyDescent="0.3">
      <c r="A1533" t="s">
        <v>3739</v>
      </c>
      <c r="B1533" s="1">
        <v>2.0406249999999997E-2</v>
      </c>
      <c r="C1533" s="1">
        <v>2.0406249999999997E-2</v>
      </c>
      <c r="D1533" t="s">
        <v>16</v>
      </c>
      <c r="E1533" t="s">
        <v>3740</v>
      </c>
      <c r="F1533" t="s">
        <v>27</v>
      </c>
      <c r="G1533" t="s">
        <v>63</v>
      </c>
      <c r="H1533" t="s">
        <v>46</v>
      </c>
      <c r="I1533" t="s">
        <v>54</v>
      </c>
      <c r="J1533">
        <v>2</v>
      </c>
      <c r="K1533">
        <v>46</v>
      </c>
      <c r="L1533">
        <v>0</v>
      </c>
      <c r="M1533" t="s">
        <v>898</v>
      </c>
      <c r="N1533" t="s">
        <v>42</v>
      </c>
      <c r="O1533">
        <v>1.8</v>
      </c>
      <c r="P1533" t="s">
        <v>24</v>
      </c>
    </row>
    <row r="1534" spans="1:16" x14ac:dyDescent="0.3">
      <c r="A1534" t="s">
        <v>3741</v>
      </c>
      <c r="B1534" s="1">
        <v>2.0406249999999997E-2</v>
      </c>
      <c r="C1534" s="1">
        <v>2.0406249999999997E-2</v>
      </c>
      <c r="D1534" t="s">
        <v>16</v>
      </c>
      <c r="E1534" t="s">
        <v>3742</v>
      </c>
      <c r="F1534" t="s">
        <v>75</v>
      </c>
      <c r="G1534" t="s">
        <v>19</v>
      </c>
      <c r="H1534" t="s">
        <v>46</v>
      </c>
      <c r="I1534" t="s">
        <v>54</v>
      </c>
      <c r="J1534">
        <v>10</v>
      </c>
      <c r="K1534">
        <v>13</v>
      </c>
      <c r="L1534">
        <v>0</v>
      </c>
      <c r="M1534" t="s">
        <v>1034</v>
      </c>
      <c r="N1534" t="s">
        <v>31</v>
      </c>
      <c r="O1534">
        <v>1.1000000000000001</v>
      </c>
      <c r="P1534" t="s">
        <v>4658</v>
      </c>
    </row>
    <row r="1535" spans="1:16" x14ac:dyDescent="0.3">
      <c r="A1535" t="s">
        <v>3743</v>
      </c>
      <c r="B1535" s="1">
        <v>2.0406249999999997E-2</v>
      </c>
      <c r="C1535">
        <v>0</v>
      </c>
      <c r="D1535" t="s">
        <v>146</v>
      </c>
      <c r="E1535" t="s">
        <v>3744</v>
      </c>
      <c r="F1535" t="s">
        <v>143</v>
      </c>
      <c r="G1535" t="s">
        <v>45</v>
      </c>
      <c r="H1535" t="s">
        <v>46</v>
      </c>
      <c r="I1535" t="s">
        <v>59</v>
      </c>
      <c r="J1535">
        <v>10</v>
      </c>
      <c r="K1535">
        <v>0</v>
      </c>
      <c r="L1535">
        <v>1</v>
      </c>
      <c r="M1535" t="s">
        <v>267</v>
      </c>
      <c r="N1535" t="s">
        <v>23</v>
      </c>
      <c r="O1535">
        <v>0</v>
      </c>
      <c r="P1535" t="s">
        <v>4658</v>
      </c>
    </row>
    <row r="1536" spans="1:16" x14ac:dyDescent="0.3">
      <c r="A1536" t="s">
        <v>3745</v>
      </c>
      <c r="B1536" s="1">
        <v>2.0406249999999997E-2</v>
      </c>
      <c r="C1536" s="1">
        <v>2.0406249999999997E-2</v>
      </c>
      <c r="D1536" t="s">
        <v>16</v>
      </c>
      <c r="E1536" t="s">
        <v>3746</v>
      </c>
      <c r="F1536" t="s">
        <v>83</v>
      </c>
      <c r="G1536" t="s">
        <v>63</v>
      </c>
      <c r="H1536" t="s">
        <v>20</v>
      </c>
      <c r="I1536" t="s">
        <v>29</v>
      </c>
      <c r="J1536">
        <v>12</v>
      </c>
      <c r="K1536">
        <v>37</v>
      </c>
      <c r="L1536">
        <v>0</v>
      </c>
      <c r="M1536" t="s">
        <v>3747</v>
      </c>
      <c r="N1536" t="s">
        <v>42</v>
      </c>
      <c r="O1536">
        <v>2.8</v>
      </c>
      <c r="P1536" t="s">
        <v>24</v>
      </c>
    </row>
    <row r="1537" spans="1:16" x14ac:dyDescent="0.3">
      <c r="A1537" t="s">
        <v>3748</v>
      </c>
      <c r="B1537" s="1">
        <v>2.0406249999999997E-2</v>
      </c>
      <c r="C1537" s="1">
        <v>2.0406249999999997E-2</v>
      </c>
      <c r="D1537" t="s">
        <v>16</v>
      </c>
      <c r="E1537" t="s">
        <v>3749</v>
      </c>
      <c r="F1537" t="s">
        <v>58</v>
      </c>
      <c r="G1537" t="s">
        <v>53</v>
      </c>
      <c r="H1537" t="s">
        <v>46</v>
      </c>
      <c r="I1537" t="s">
        <v>40</v>
      </c>
      <c r="J1537">
        <v>1</v>
      </c>
      <c r="K1537">
        <v>24</v>
      </c>
      <c r="L1537">
        <v>0</v>
      </c>
      <c r="M1537" t="s">
        <v>1439</v>
      </c>
      <c r="N1537" t="s">
        <v>31</v>
      </c>
      <c r="O1537">
        <v>5</v>
      </c>
      <c r="P1537" t="s">
        <v>32</v>
      </c>
    </row>
    <row r="1538" spans="1:16" x14ac:dyDescent="0.3">
      <c r="A1538" t="s">
        <v>3750</v>
      </c>
      <c r="B1538" s="1">
        <v>2.0406249999999997E-2</v>
      </c>
      <c r="C1538" s="1">
        <v>2.0406249999999997E-2</v>
      </c>
      <c r="D1538" t="s">
        <v>16</v>
      </c>
      <c r="E1538" t="s">
        <v>3751</v>
      </c>
      <c r="F1538" t="s">
        <v>75</v>
      </c>
      <c r="G1538" t="s">
        <v>31</v>
      </c>
      <c r="H1538" t="s">
        <v>46</v>
      </c>
      <c r="I1538" t="s">
        <v>54</v>
      </c>
      <c r="J1538">
        <v>2</v>
      </c>
      <c r="K1538">
        <v>16</v>
      </c>
      <c r="L1538">
        <v>0</v>
      </c>
      <c r="M1538" t="s">
        <v>1967</v>
      </c>
      <c r="N1538" t="s">
        <v>23</v>
      </c>
      <c r="O1538">
        <v>4.0999999999999996</v>
      </c>
      <c r="P1538" t="s">
        <v>4658</v>
      </c>
    </row>
    <row r="1539" spans="1:16" x14ac:dyDescent="0.3">
      <c r="A1539" t="s">
        <v>3752</v>
      </c>
      <c r="B1539" s="1">
        <v>2.0406249999999997E-2</v>
      </c>
      <c r="C1539" s="1">
        <v>2.0406249999999997E-2</v>
      </c>
      <c r="D1539" t="s">
        <v>16</v>
      </c>
      <c r="E1539" t="s">
        <v>3753</v>
      </c>
      <c r="F1539" t="s">
        <v>83</v>
      </c>
      <c r="G1539" t="s">
        <v>19</v>
      </c>
      <c r="H1539" t="s">
        <v>67</v>
      </c>
      <c r="I1539" t="s">
        <v>59</v>
      </c>
      <c r="J1539">
        <v>5</v>
      </c>
      <c r="K1539">
        <v>10</v>
      </c>
      <c r="L1539">
        <v>0</v>
      </c>
      <c r="M1539" t="s">
        <v>2668</v>
      </c>
      <c r="N1539" t="s">
        <v>37</v>
      </c>
      <c r="O1539">
        <v>3</v>
      </c>
      <c r="P1539" t="s">
        <v>77</v>
      </c>
    </row>
    <row r="1540" spans="1:16" x14ac:dyDescent="0.3">
      <c r="A1540" t="s">
        <v>3754</v>
      </c>
      <c r="B1540" s="1">
        <v>2.0406249999999997E-2</v>
      </c>
      <c r="C1540" s="1">
        <v>2.0406249999999997E-2</v>
      </c>
      <c r="D1540" t="s">
        <v>16</v>
      </c>
      <c r="E1540" t="s">
        <v>3755</v>
      </c>
      <c r="F1540" t="s">
        <v>27</v>
      </c>
      <c r="G1540" t="s">
        <v>53</v>
      </c>
      <c r="H1540" t="s">
        <v>46</v>
      </c>
      <c r="I1540" t="s">
        <v>29</v>
      </c>
      <c r="J1540">
        <v>8</v>
      </c>
      <c r="K1540">
        <v>43</v>
      </c>
      <c r="L1540">
        <v>0</v>
      </c>
      <c r="M1540" t="s">
        <v>163</v>
      </c>
      <c r="N1540" t="s">
        <v>23</v>
      </c>
      <c r="O1540">
        <v>4.3</v>
      </c>
      <c r="P1540" t="s">
        <v>32</v>
      </c>
    </row>
    <row r="1541" spans="1:16" x14ac:dyDescent="0.3">
      <c r="A1541" t="s">
        <v>3756</v>
      </c>
      <c r="B1541" s="1">
        <v>2.0406249999999997E-2</v>
      </c>
      <c r="C1541" s="1">
        <v>2.0406249999999997E-2</v>
      </c>
      <c r="D1541" t="s">
        <v>16</v>
      </c>
      <c r="E1541" t="s">
        <v>3757</v>
      </c>
      <c r="F1541" t="s">
        <v>18</v>
      </c>
      <c r="G1541" t="s">
        <v>31</v>
      </c>
      <c r="H1541" t="s">
        <v>35</v>
      </c>
      <c r="I1541" t="s">
        <v>21</v>
      </c>
      <c r="J1541">
        <v>11</v>
      </c>
      <c r="K1541">
        <v>40</v>
      </c>
      <c r="L1541">
        <v>0</v>
      </c>
      <c r="M1541" t="s">
        <v>3411</v>
      </c>
      <c r="N1541" t="s">
        <v>23</v>
      </c>
      <c r="O1541">
        <v>2.2000000000000002</v>
      </c>
      <c r="P1541" t="s">
        <v>49</v>
      </c>
    </row>
    <row r="1542" spans="1:16" x14ac:dyDescent="0.3">
      <c r="A1542" t="s">
        <v>3758</v>
      </c>
      <c r="B1542" s="1">
        <v>2.0406249999999997E-2</v>
      </c>
      <c r="C1542" s="1">
        <v>2.0406249999999997E-2</v>
      </c>
      <c r="D1542" t="s">
        <v>16</v>
      </c>
      <c r="E1542" t="s">
        <v>3759</v>
      </c>
      <c r="F1542" t="s">
        <v>27</v>
      </c>
      <c r="G1542" t="s">
        <v>19</v>
      </c>
      <c r="H1542" t="s">
        <v>20</v>
      </c>
      <c r="I1542" t="s">
        <v>54</v>
      </c>
      <c r="J1542">
        <v>8</v>
      </c>
      <c r="K1542">
        <v>41</v>
      </c>
      <c r="L1542">
        <v>0</v>
      </c>
      <c r="M1542" t="s">
        <v>938</v>
      </c>
      <c r="N1542" t="s">
        <v>42</v>
      </c>
      <c r="O1542">
        <v>2.1</v>
      </c>
      <c r="P1542" t="s">
        <v>77</v>
      </c>
    </row>
    <row r="1543" spans="1:16" x14ac:dyDescent="0.3">
      <c r="A1543" t="s">
        <v>3760</v>
      </c>
      <c r="B1543" s="1">
        <v>2.0406249999999997E-2</v>
      </c>
      <c r="C1543" s="1">
        <v>2.0406249999999997E-2</v>
      </c>
      <c r="D1543" t="s">
        <v>16</v>
      </c>
      <c r="E1543" t="s">
        <v>3761</v>
      </c>
      <c r="F1543" t="s">
        <v>18</v>
      </c>
      <c r="G1543" t="s">
        <v>28</v>
      </c>
      <c r="H1543" t="s">
        <v>67</v>
      </c>
      <c r="I1543" t="s">
        <v>54</v>
      </c>
      <c r="J1543">
        <v>7</v>
      </c>
      <c r="K1543">
        <v>20</v>
      </c>
      <c r="L1543">
        <v>0</v>
      </c>
      <c r="M1543" t="s">
        <v>3073</v>
      </c>
      <c r="N1543" t="s">
        <v>37</v>
      </c>
      <c r="O1543">
        <v>4.7</v>
      </c>
      <c r="P1543" t="s">
        <v>77</v>
      </c>
    </row>
    <row r="1544" spans="1:16" x14ac:dyDescent="0.3">
      <c r="A1544" t="s">
        <v>3762</v>
      </c>
      <c r="B1544" s="1">
        <v>2.0406249999999997E-2</v>
      </c>
      <c r="C1544" s="1">
        <v>2.0406249999999997E-2</v>
      </c>
      <c r="D1544" t="s">
        <v>16</v>
      </c>
      <c r="E1544" t="s">
        <v>3763</v>
      </c>
      <c r="F1544" t="s">
        <v>27</v>
      </c>
      <c r="G1544" t="s">
        <v>45</v>
      </c>
      <c r="H1544" t="s">
        <v>46</v>
      </c>
      <c r="I1544" t="s">
        <v>54</v>
      </c>
      <c r="J1544">
        <v>4</v>
      </c>
      <c r="K1544">
        <v>18</v>
      </c>
      <c r="L1544">
        <v>0</v>
      </c>
      <c r="M1544" t="s">
        <v>1395</v>
      </c>
      <c r="N1544" t="s">
        <v>31</v>
      </c>
      <c r="O1544">
        <v>1.8</v>
      </c>
      <c r="P1544" t="s">
        <v>24</v>
      </c>
    </row>
    <row r="1545" spans="1:16" x14ac:dyDescent="0.3">
      <c r="A1545" t="s">
        <v>3764</v>
      </c>
      <c r="B1545" s="1">
        <v>2.0406249999999997E-2</v>
      </c>
      <c r="C1545" s="1">
        <v>2.0406249999999997E-2</v>
      </c>
      <c r="D1545" t="s">
        <v>16</v>
      </c>
      <c r="E1545" t="s">
        <v>3765</v>
      </c>
      <c r="F1545" t="s">
        <v>121</v>
      </c>
      <c r="G1545" t="s">
        <v>45</v>
      </c>
      <c r="H1545" t="s">
        <v>67</v>
      </c>
      <c r="I1545" t="s">
        <v>29</v>
      </c>
      <c r="J1545">
        <v>7</v>
      </c>
      <c r="K1545">
        <v>30</v>
      </c>
      <c r="L1545">
        <v>0</v>
      </c>
      <c r="M1545" t="s">
        <v>1689</v>
      </c>
      <c r="N1545" t="s">
        <v>48</v>
      </c>
      <c r="O1545">
        <v>1.4</v>
      </c>
      <c r="P1545" t="s">
        <v>77</v>
      </c>
    </row>
    <row r="1546" spans="1:16" x14ac:dyDescent="0.3">
      <c r="A1546" t="s">
        <v>3766</v>
      </c>
      <c r="B1546" s="1">
        <v>2.0406249999999997E-2</v>
      </c>
      <c r="C1546" s="1">
        <v>2.0406249999999997E-2</v>
      </c>
      <c r="D1546" t="s">
        <v>16</v>
      </c>
      <c r="E1546" t="s">
        <v>107</v>
      </c>
      <c r="F1546" t="s">
        <v>83</v>
      </c>
      <c r="G1546" t="s">
        <v>45</v>
      </c>
      <c r="H1546" t="s">
        <v>67</v>
      </c>
      <c r="I1546" t="s">
        <v>59</v>
      </c>
      <c r="J1546">
        <v>10</v>
      </c>
      <c r="K1546">
        <v>34</v>
      </c>
      <c r="L1546">
        <v>0</v>
      </c>
      <c r="M1546" t="s">
        <v>2862</v>
      </c>
      <c r="N1546" t="s">
        <v>48</v>
      </c>
      <c r="O1546">
        <v>3.2</v>
      </c>
      <c r="P1546" t="s">
        <v>24</v>
      </c>
    </row>
    <row r="1547" spans="1:16" x14ac:dyDescent="0.3">
      <c r="A1547" t="s">
        <v>3767</v>
      </c>
      <c r="B1547" s="1">
        <v>2.0406249999999997E-2</v>
      </c>
      <c r="C1547" s="1">
        <v>2.0406249999999997E-2</v>
      </c>
      <c r="D1547" t="s">
        <v>16</v>
      </c>
      <c r="E1547" t="s">
        <v>3768</v>
      </c>
      <c r="F1547" t="s">
        <v>52</v>
      </c>
      <c r="G1547" t="s">
        <v>53</v>
      </c>
      <c r="H1547" t="s">
        <v>67</v>
      </c>
      <c r="I1547" t="s">
        <v>40</v>
      </c>
      <c r="J1547">
        <v>11</v>
      </c>
      <c r="K1547">
        <v>8</v>
      </c>
      <c r="L1547">
        <v>0</v>
      </c>
      <c r="M1547" t="s">
        <v>3638</v>
      </c>
      <c r="N1547" t="s">
        <v>31</v>
      </c>
      <c r="O1547">
        <v>4.9000000000000004</v>
      </c>
      <c r="P1547" t="s">
        <v>4658</v>
      </c>
    </row>
    <row r="1548" spans="1:16" x14ac:dyDescent="0.3">
      <c r="A1548" t="s">
        <v>3769</v>
      </c>
      <c r="B1548" s="1">
        <v>2.0406249999999997E-2</v>
      </c>
      <c r="C1548" s="1">
        <v>2.0406249999999997E-2</v>
      </c>
      <c r="D1548" t="s">
        <v>16</v>
      </c>
      <c r="E1548" t="s">
        <v>3770</v>
      </c>
      <c r="F1548" t="s">
        <v>83</v>
      </c>
      <c r="G1548" t="s">
        <v>63</v>
      </c>
      <c r="H1548" t="s">
        <v>46</v>
      </c>
      <c r="I1548" t="s">
        <v>21</v>
      </c>
      <c r="J1548">
        <v>11</v>
      </c>
      <c r="K1548">
        <v>19</v>
      </c>
      <c r="L1548">
        <v>0</v>
      </c>
      <c r="M1548" t="s">
        <v>588</v>
      </c>
      <c r="N1548" t="s">
        <v>37</v>
      </c>
      <c r="O1548">
        <v>2.5</v>
      </c>
      <c r="P1548" t="s">
        <v>24</v>
      </c>
    </row>
    <row r="1549" spans="1:16" x14ac:dyDescent="0.3">
      <c r="A1549" t="s">
        <v>3771</v>
      </c>
      <c r="B1549" s="1">
        <v>2.0406249999999997E-2</v>
      </c>
      <c r="C1549" s="1">
        <v>2.0406249999999997E-2</v>
      </c>
      <c r="D1549" t="s">
        <v>16</v>
      </c>
      <c r="E1549" t="s">
        <v>3772</v>
      </c>
      <c r="F1549" t="s">
        <v>27</v>
      </c>
      <c r="G1549" t="s">
        <v>31</v>
      </c>
      <c r="H1549" t="s">
        <v>67</v>
      </c>
      <c r="I1549" t="s">
        <v>29</v>
      </c>
      <c r="J1549">
        <v>3</v>
      </c>
      <c r="K1549">
        <v>34</v>
      </c>
      <c r="L1549">
        <v>0</v>
      </c>
      <c r="M1549" t="s">
        <v>2234</v>
      </c>
      <c r="N1549" t="s">
        <v>37</v>
      </c>
      <c r="O1549">
        <v>4.7</v>
      </c>
      <c r="P1549" t="s">
        <v>24</v>
      </c>
    </row>
    <row r="1550" spans="1:16" x14ac:dyDescent="0.3">
      <c r="A1550" t="s">
        <v>3773</v>
      </c>
      <c r="B1550" s="1">
        <v>2.0406249999999997E-2</v>
      </c>
      <c r="C1550" s="1">
        <v>2.0406249999999997E-2</v>
      </c>
      <c r="D1550" t="s">
        <v>16</v>
      </c>
      <c r="E1550" t="s">
        <v>3774</v>
      </c>
      <c r="F1550" t="s">
        <v>27</v>
      </c>
      <c r="G1550" t="s">
        <v>28</v>
      </c>
      <c r="H1550" t="s">
        <v>67</v>
      </c>
      <c r="I1550" t="s">
        <v>59</v>
      </c>
      <c r="J1550">
        <v>4</v>
      </c>
      <c r="K1550">
        <v>8</v>
      </c>
      <c r="L1550">
        <v>0</v>
      </c>
      <c r="M1550" t="s">
        <v>2136</v>
      </c>
      <c r="N1550" t="s">
        <v>23</v>
      </c>
      <c r="O1550">
        <v>1.7</v>
      </c>
      <c r="P1550" t="s">
        <v>32</v>
      </c>
    </row>
    <row r="1551" spans="1:16" x14ac:dyDescent="0.3">
      <c r="A1551" t="s">
        <v>3775</v>
      </c>
      <c r="B1551" s="1">
        <v>2.0406249999999997E-2</v>
      </c>
      <c r="C1551" s="1">
        <v>2.0406249999999997E-2</v>
      </c>
      <c r="D1551" t="s">
        <v>16</v>
      </c>
      <c r="E1551" t="s">
        <v>3776</v>
      </c>
      <c r="F1551" t="s">
        <v>27</v>
      </c>
      <c r="G1551" t="s">
        <v>31</v>
      </c>
      <c r="H1551" t="s">
        <v>35</v>
      </c>
      <c r="I1551" t="s">
        <v>59</v>
      </c>
      <c r="J1551">
        <v>3</v>
      </c>
      <c r="K1551">
        <v>34</v>
      </c>
      <c r="L1551">
        <v>0</v>
      </c>
      <c r="M1551" t="s">
        <v>524</v>
      </c>
      <c r="N1551" t="s">
        <v>48</v>
      </c>
      <c r="O1551">
        <v>3.8</v>
      </c>
      <c r="P1551" t="s">
        <v>77</v>
      </c>
    </row>
    <row r="1552" spans="1:16" x14ac:dyDescent="0.3">
      <c r="A1552" t="s">
        <v>3777</v>
      </c>
      <c r="B1552" s="1">
        <v>2.0406249999999997E-2</v>
      </c>
      <c r="C1552" s="1">
        <v>2.0406249999999997E-2</v>
      </c>
      <c r="D1552" t="s">
        <v>16</v>
      </c>
      <c r="E1552" t="s">
        <v>3778</v>
      </c>
      <c r="F1552" t="s">
        <v>121</v>
      </c>
      <c r="G1552" t="s">
        <v>63</v>
      </c>
      <c r="H1552" t="s">
        <v>46</v>
      </c>
      <c r="I1552" t="s">
        <v>40</v>
      </c>
      <c r="J1552">
        <v>9</v>
      </c>
      <c r="K1552">
        <v>12</v>
      </c>
      <c r="L1552">
        <v>0</v>
      </c>
      <c r="M1552" t="s">
        <v>560</v>
      </c>
      <c r="N1552" t="s">
        <v>31</v>
      </c>
      <c r="O1552">
        <v>1</v>
      </c>
      <c r="P1552" t="s">
        <v>24</v>
      </c>
    </row>
    <row r="1553" spans="1:16" x14ac:dyDescent="0.3">
      <c r="A1553" t="s">
        <v>3779</v>
      </c>
      <c r="B1553" s="1">
        <v>2.0406249999999997E-2</v>
      </c>
      <c r="C1553" s="1">
        <v>2.0406249999999997E-2</v>
      </c>
      <c r="D1553" t="s">
        <v>16</v>
      </c>
      <c r="E1553" t="s">
        <v>3780</v>
      </c>
      <c r="F1553" t="s">
        <v>58</v>
      </c>
      <c r="G1553" t="s">
        <v>53</v>
      </c>
      <c r="H1553" t="s">
        <v>35</v>
      </c>
      <c r="I1553" t="s">
        <v>54</v>
      </c>
      <c r="J1553">
        <v>12</v>
      </c>
      <c r="K1553">
        <v>16</v>
      </c>
      <c r="L1553">
        <v>0</v>
      </c>
      <c r="M1553" t="s">
        <v>602</v>
      </c>
      <c r="N1553" t="s">
        <v>31</v>
      </c>
      <c r="O1553">
        <v>1.9</v>
      </c>
      <c r="P1553" t="s">
        <v>77</v>
      </c>
    </row>
    <row r="1554" spans="1:16" x14ac:dyDescent="0.3">
      <c r="A1554" t="s">
        <v>3781</v>
      </c>
      <c r="B1554" s="1">
        <v>2.0406249999999997E-2</v>
      </c>
      <c r="C1554" s="1">
        <v>2.0406249999999997E-2</v>
      </c>
      <c r="D1554" t="s">
        <v>16</v>
      </c>
      <c r="E1554" t="s">
        <v>3782</v>
      </c>
      <c r="F1554" t="s">
        <v>52</v>
      </c>
      <c r="G1554" t="s">
        <v>63</v>
      </c>
      <c r="H1554" t="s">
        <v>67</v>
      </c>
      <c r="I1554" t="s">
        <v>40</v>
      </c>
      <c r="J1554">
        <v>7</v>
      </c>
      <c r="K1554">
        <v>36</v>
      </c>
      <c r="L1554">
        <v>0</v>
      </c>
      <c r="M1554" t="s">
        <v>803</v>
      </c>
      <c r="N1554" t="s">
        <v>42</v>
      </c>
      <c r="O1554">
        <v>4.8</v>
      </c>
      <c r="P1554" t="s">
        <v>49</v>
      </c>
    </row>
    <row r="1555" spans="1:16" x14ac:dyDescent="0.3">
      <c r="A1555" t="s">
        <v>3783</v>
      </c>
      <c r="B1555" s="1">
        <v>2.0406249999999997E-2</v>
      </c>
      <c r="C1555" s="1">
        <v>2.0406249999999997E-2</v>
      </c>
      <c r="D1555" t="s">
        <v>16</v>
      </c>
      <c r="E1555" t="s">
        <v>165</v>
      </c>
      <c r="F1555" t="s">
        <v>27</v>
      </c>
      <c r="G1555" t="s">
        <v>63</v>
      </c>
      <c r="H1555" t="s">
        <v>67</v>
      </c>
      <c r="I1555" t="s">
        <v>21</v>
      </c>
      <c r="J1555">
        <v>3</v>
      </c>
      <c r="K1555">
        <v>20</v>
      </c>
      <c r="L1555">
        <v>0</v>
      </c>
      <c r="M1555" t="s">
        <v>947</v>
      </c>
      <c r="N1555" t="s">
        <v>23</v>
      </c>
      <c r="O1555">
        <v>3.3</v>
      </c>
      <c r="P1555" t="s">
        <v>24</v>
      </c>
    </row>
    <row r="1556" spans="1:16" x14ac:dyDescent="0.3">
      <c r="A1556" t="s">
        <v>3784</v>
      </c>
      <c r="B1556" s="1">
        <v>2.0406249999999997E-2</v>
      </c>
      <c r="C1556" s="1">
        <v>2.0406249999999997E-2</v>
      </c>
      <c r="D1556" t="s">
        <v>16</v>
      </c>
      <c r="E1556" t="s">
        <v>796</v>
      </c>
      <c r="F1556" t="s">
        <v>58</v>
      </c>
      <c r="G1556" t="s">
        <v>53</v>
      </c>
      <c r="H1556" t="s">
        <v>20</v>
      </c>
      <c r="I1556" t="s">
        <v>54</v>
      </c>
      <c r="J1556">
        <v>3</v>
      </c>
      <c r="K1556">
        <v>1</v>
      </c>
      <c r="L1556">
        <v>0</v>
      </c>
      <c r="M1556" t="s">
        <v>115</v>
      </c>
      <c r="N1556" t="s">
        <v>37</v>
      </c>
      <c r="O1556">
        <v>4.3</v>
      </c>
      <c r="P1556" t="s">
        <v>49</v>
      </c>
    </row>
    <row r="1557" spans="1:16" x14ac:dyDescent="0.3">
      <c r="A1557" t="s">
        <v>3785</v>
      </c>
      <c r="B1557" s="1">
        <v>2.0406249999999997E-2</v>
      </c>
      <c r="C1557">
        <v>0</v>
      </c>
      <c r="D1557" t="s">
        <v>73</v>
      </c>
      <c r="E1557" t="s">
        <v>3786</v>
      </c>
      <c r="F1557" t="s">
        <v>18</v>
      </c>
      <c r="G1557" t="s">
        <v>19</v>
      </c>
      <c r="H1557" t="s">
        <v>67</v>
      </c>
      <c r="I1557" t="s">
        <v>21</v>
      </c>
      <c r="J1557">
        <v>8</v>
      </c>
      <c r="K1557">
        <v>0</v>
      </c>
      <c r="L1557">
        <v>2</v>
      </c>
      <c r="M1557" t="s">
        <v>3787</v>
      </c>
      <c r="N1557" t="s">
        <v>23</v>
      </c>
      <c r="O1557">
        <v>0</v>
      </c>
      <c r="P1557" t="s">
        <v>32</v>
      </c>
    </row>
    <row r="1558" spans="1:16" x14ac:dyDescent="0.3">
      <c r="A1558" t="s">
        <v>3788</v>
      </c>
      <c r="B1558" s="1">
        <v>2.0406249999999997E-2</v>
      </c>
      <c r="C1558" s="1">
        <v>2.0406249999999997E-2</v>
      </c>
      <c r="D1558" t="s">
        <v>16</v>
      </c>
      <c r="E1558" t="s">
        <v>3789</v>
      </c>
      <c r="F1558" t="s">
        <v>143</v>
      </c>
      <c r="G1558" t="s">
        <v>31</v>
      </c>
      <c r="H1558" t="s">
        <v>67</v>
      </c>
      <c r="I1558" t="s">
        <v>29</v>
      </c>
      <c r="J1558">
        <v>6</v>
      </c>
      <c r="K1558">
        <v>2</v>
      </c>
      <c r="L1558">
        <v>0</v>
      </c>
      <c r="M1558" t="s">
        <v>2158</v>
      </c>
      <c r="N1558" t="s">
        <v>42</v>
      </c>
      <c r="O1558">
        <v>3.2</v>
      </c>
      <c r="P1558" t="s">
        <v>77</v>
      </c>
    </row>
    <row r="1559" spans="1:16" x14ac:dyDescent="0.3">
      <c r="A1559" t="s">
        <v>3790</v>
      </c>
      <c r="B1559" s="1">
        <v>2.0406249999999997E-2</v>
      </c>
      <c r="C1559" s="1">
        <v>2.0406249999999997E-2</v>
      </c>
      <c r="D1559" t="s">
        <v>16</v>
      </c>
      <c r="E1559" t="s">
        <v>3791</v>
      </c>
      <c r="F1559" t="s">
        <v>121</v>
      </c>
      <c r="G1559" t="s">
        <v>45</v>
      </c>
      <c r="H1559" t="s">
        <v>67</v>
      </c>
      <c r="I1559" t="s">
        <v>21</v>
      </c>
      <c r="J1559">
        <v>6</v>
      </c>
      <c r="K1559">
        <v>41</v>
      </c>
      <c r="L1559">
        <v>0</v>
      </c>
      <c r="M1559" t="s">
        <v>3387</v>
      </c>
      <c r="N1559" t="s">
        <v>42</v>
      </c>
      <c r="O1559">
        <v>1.4</v>
      </c>
      <c r="P1559" t="s">
        <v>24</v>
      </c>
    </row>
    <row r="1560" spans="1:16" x14ac:dyDescent="0.3">
      <c r="A1560" t="s">
        <v>3792</v>
      </c>
      <c r="B1560" s="1">
        <v>2.0406249999999997E-2</v>
      </c>
      <c r="C1560" s="1">
        <v>2.0406249999999997E-2</v>
      </c>
      <c r="D1560" t="s">
        <v>16</v>
      </c>
      <c r="E1560" t="s">
        <v>3793</v>
      </c>
      <c r="F1560" t="s">
        <v>121</v>
      </c>
      <c r="G1560" t="s">
        <v>45</v>
      </c>
      <c r="H1560" t="s">
        <v>46</v>
      </c>
      <c r="I1560" t="s">
        <v>21</v>
      </c>
      <c r="J1560">
        <v>10</v>
      </c>
      <c r="K1560">
        <v>42</v>
      </c>
      <c r="L1560">
        <v>0</v>
      </c>
      <c r="M1560" t="s">
        <v>3081</v>
      </c>
      <c r="N1560" t="s">
        <v>48</v>
      </c>
      <c r="O1560">
        <v>2.8</v>
      </c>
      <c r="P1560" t="s">
        <v>77</v>
      </c>
    </row>
    <row r="1561" spans="1:16" x14ac:dyDescent="0.3">
      <c r="A1561" t="s">
        <v>3794</v>
      </c>
      <c r="B1561" s="1">
        <v>2.0406249999999997E-2</v>
      </c>
      <c r="C1561" s="1">
        <v>2.0406249999999997E-2</v>
      </c>
      <c r="D1561" t="s">
        <v>16</v>
      </c>
      <c r="E1561" t="s">
        <v>3795</v>
      </c>
      <c r="F1561" t="s">
        <v>18</v>
      </c>
      <c r="G1561" t="s">
        <v>28</v>
      </c>
      <c r="H1561" t="s">
        <v>46</v>
      </c>
      <c r="I1561" t="s">
        <v>21</v>
      </c>
      <c r="J1561">
        <v>10</v>
      </c>
      <c r="K1561">
        <v>8</v>
      </c>
      <c r="L1561">
        <v>0</v>
      </c>
      <c r="M1561" t="s">
        <v>910</v>
      </c>
      <c r="N1561" t="s">
        <v>48</v>
      </c>
      <c r="O1561">
        <v>4.9000000000000004</v>
      </c>
      <c r="P1561" t="s">
        <v>77</v>
      </c>
    </row>
    <row r="1562" spans="1:16" x14ac:dyDescent="0.3">
      <c r="A1562" t="s">
        <v>3796</v>
      </c>
      <c r="B1562" s="1">
        <v>2.0406249999999997E-2</v>
      </c>
      <c r="C1562" s="1">
        <v>2.0406249999999997E-2</v>
      </c>
      <c r="D1562" t="s">
        <v>16</v>
      </c>
      <c r="E1562" t="s">
        <v>2928</v>
      </c>
      <c r="F1562" t="s">
        <v>75</v>
      </c>
      <c r="G1562" t="s">
        <v>28</v>
      </c>
      <c r="H1562" t="s">
        <v>35</v>
      </c>
      <c r="I1562" t="s">
        <v>59</v>
      </c>
      <c r="J1562">
        <v>5</v>
      </c>
      <c r="K1562">
        <v>15</v>
      </c>
      <c r="L1562">
        <v>0</v>
      </c>
      <c r="M1562" t="s">
        <v>1770</v>
      </c>
      <c r="N1562" t="s">
        <v>48</v>
      </c>
      <c r="O1562">
        <v>2.6</v>
      </c>
      <c r="P1562" t="s">
        <v>49</v>
      </c>
    </row>
    <row r="1563" spans="1:16" x14ac:dyDescent="0.3">
      <c r="A1563" t="s">
        <v>3797</v>
      </c>
      <c r="B1563" s="1">
        <v>2.0406249999999997E-2</v>
      </c>
      <c r="C1563" s="1">
        <v>2.0406249999999997E-2</v>
      </c>
      <c r="D1563" t="s">
        <v>16</v>
      </c>
      <c r="E1563" t="s">
        <v>776</v>
      </c>
      <c r="F1563" t="s">
        <v>18</v>
      </c>
      <c r="G1563" t="s">
        <v>28</v>
      </c>
      <c r="H1563" t="s">
        <v>20</v>
      </c>
      <c r="I1563" t="s">
        <v>54</v>
      </c>
      <c r="J1563">
        <v>9</v>
      </c>
      <c r="K1563">
        <v>3</v>
      </c>
      <c r="L1563">
        <v>0</v>
      </c>
      <c r="M1563" t="s">
        <v>2632</v>
      </c>
      <c r="N1563" t="s">
        <v>48</v>
      </c>
      <c r="O1563">
        <v>1.1000000000000001</v>
      </c>
      <c r="P1563" t="s">
        <v>4658</v>
      </c>
    </row>
    <row r="1564" spans="1:16" x14ac:dyDescent="0.3">
      <c r="A1564" t="s">
        <v>3798</v>
      </c>
      <c r="B1564" s="1">
        <v>2.0406249999999997E-2</v>
      </c>
      <c r="C1564" s="1">
        <v>2.0406249999999997E-2</v>
      </c>
      <c r="D1564" t="s">
        <v>16</v>
      </c>
      <c r="E1564" t="s">
        <v>3799</v>
      </c>
      <c r="F1564" t="s">
        <v>27</v>
      </c>
      <c r="G1564" t="s">
        <v>19</v>
      </c>
      <c r="H1564" t="s">
        <v>35</v>
      </c>
      <c r="I1564" t="s">
        <v>54</v>
      </c>
      <c r="J1564">
        <v>5</v>
      </c>
      <c r="K1564">
        <v>17</v>
      </c>
      <c r="L1564">
        <v>0</v>
      </c>
      <c r="M1564" t="s">
        <v>1466</v>
      </c>
      <c r="N1564" t="s">
        <v>37</v>
      </c>
      <c r="O1564">
        <v>3.2</v>
      </c>
      <c r="P1564" t="s">
        <v>49</v>
      </c>
    </row>
    <row r="1565" spans="1:16" x14ac:dyDescent="0.3">
      <c r="A1565" t="s">
        <v>3800</v>
      </c>
      <c r="B1565" s="1">
        <v>2.0406249999999997E-2</v>
      </c>
      <c r="C1565" s="1">
        <v>2.0406249999999997E-2</v>
      </c>
      <c r="D1565" t="s">
        <v>16</v>
      </c>
      <c r="E1565" t="s">
        <v>3801</v>
      </c>
      <c r="F1565" t="s">
        <v>52</v>
      </c>
      <c r="G1565" t="s">
        <v>45</v>
      </c>
      <c r="H1565" t="s">
        <v>20</v>
      </c>
      <c r="I1565" t="s">
        <v>59</v>
      </c>
      <c r="J1565">
        <v>3</v>
      </c>
      <c r="K1565">
        <v>21</v>
      </c>
      <c r="L1565">
        <v>0</v>
      </c>
      <c r="M1565" t="s">
        <v>588</v>
      </c>
      <c r="N1565" t="s">
        <v>48</v>
      </c>
      <c r="O1565">
        <v>3.2</v>
      </c>
      <c r="P1565" t="s">
        <v>49</v>
      </c>
    </row>
    <row r="1566" spans="1:16" x14ac:dyDescent="0.3">
      <c r="A1566" t="s">
        <v>3802</v>
      </c>
      <c r="B1566" s="1">
        <v>2.0406249999999997E-2</v>
      </c>
      <c r="C1566" s="1">
        <v>2.0406249999999997E-2</v>
      </c>
      <c r="D1566" t="s">
        <v>16</v>
      </c>
      <c r="E1566" t="s">
        <v>3803</v>
      </c>
      <c r="F1566" t="s">
        <v>121</v>
      </c>
      <c r="G1566" t="s">
        <v>63</v>
      </c>
      <c r="H1566" t="s">
        <v>67</v>
      </c>
      <c r="I1566" t="s">
        <v>29</v>
      </c>
      <c r="J1566">
        <v>10</v>
      </c>
      <c r="K1566">
        <v>41</v>
      </c>
      <c r="L1566">
        <v>0</v>
      </c>
      <c r="M1566" t="s">
        <v>2877</v>
      </c>
      <c r="N1566" t="s">
        <v>48</v>
      </c>
      <c r="O1566">
        <v>3.4</v>
      </c>
      <c r="P1566" t="s">
        <v>77</v>
      </c>
    </row>
    <row r="1567" spans="1:16" x14ac:dyDescent="0.3">
      <c r="A1567" t="s">
        <v>3804</v>
      </c>
      <c r="B1567" s="1">
        <v>2.0406249999999997E-2</v>
      </c>
      <c r="C1567" s="1">
        <v>2.0406249999999997E-2</v>
      </c>
      <c r="D1567" t="s">
        <v>16</v>
      </c>
      <c r="E1567" t="s">
        <v>3805</v>
      </c>
      <c r="F1567" t="s">
        <v>75</v>
      </c>
      <c r="G1567" t="s">
        <v>53</v>
      </c>
      <c r="H1567" t="s">
        <v>20</v>
      </c>
      <c r="I1567" t="s">
        <v>21</v>
      </c>
      <c r="J1567">
        <v>8</v>
      </c>
      <c r="K1567">
        <v>1</v>
      </c>
      <c r="L1567">
        <v>0</v>
      </c>
      <c r="M1567" t="s">
        <v>154</v>
      </c>
      <c r="N1567" t="s">
        <v>23</v>
      </c>
      <c r="O1567">
        <v>3.5</v>
      </c>
      <c r="P1567" t="s">
        <v>32</v>
      </c>
    </row>
    <row r="1568" spans="1:16" x14ac:dyDescent="0.3">
      <c r="A1568" t="s">
        <v>3806</v>
      </c>
      <c r="B1568" s="1">
        <v>2.0406249999999997E-2</v>
      </c>
      <c r="C1568" s="1">
        <v>2.0406249999999997E-2</v>
      </c>
      <c r="D1568" t="s">
        <v>16</v>
      </c>
      <c r="E1568" t="s">
        <v>3463</v>
      </c>
      <c r="F1568" t="s">
        <v>58</v>
      </c>
      <c r="G1568" t="s">
        <v>53</v>
      </c>
      <c r="H1568" t="s">
        <v>67</v>
      </c>
      <c r="I1568" t="s">
        <v>21</v>
      </c>
      <c r="J1568">
        <v>6</v>
      </c>
      <c r="K1568">
        <v>43</v>
      </c>
      <c r="L1568">
        <v>0</v>
      </c>
      <c r="M1568" t="s">
        <v>187</v>
      </c>
      <c r="N1568" t="s">
        <v>23</v>
      </c>
      <c r="O1568">
        <v>1.8</v>
      </c>
      <c r="P1568" t="s">
        <v>24</v>
      </c>
    </row>
    <row r="1569" spans="1:16" x14ac:dyDescent="0.3">
      <c r="A1569" t="s">
        <v>3807</v>
      </c>
      <c r="B1569" s="1">
        <v>2.0406249999999997E-2</v>
      </c>
      <c r="C1569" s="1">
        <v>2.0406249999999997E-2</v>
      </c>
      <c r="D1569" t="s">
        <v>16</v>
      </c>
      <c r="E1569" t="s">
        <v>3808</v>
      </c>
      <c r="F1569" t="s">
        <v>52</v>
      </c>
      <c r="G1569" t="s">
        <v>53</v>
      </c>
      <c r="H1569" t="s">
        <v>20</v>
      </c>
      <c r="I1569" t="s">
        <v>54</v>
      </c>
      <c r="J1569">
        <v>10</v>
      </c>
      <c r="K1569">
        <v>13</v>
      </c>
      <c r="L1569">
        <v>0</v>
      </c>
      <c r="M1569" t="s">
        <v>503</v>
      </c>
      <c r="N1569" t="s">
        <v>23</v>
      </c>
      <c r="O1569">
        <v>2.9</v>
      </c>
      <c r="P1569" t="s">
        <v>49</v>
      </c>
    </row>
    <row r="1570" spans="1:16" x14ac:dyDescent="0.3">
      <c r="A1570" t="s">
        <v>3809</v>
      </c>
      <c r="B1570" s="1">
        <v>2.0406249999999997E-2</v>
      </c>
      <c r="C1570" s="1">
        <v>2.0406249999999997E-2</v>
      </c>
      <c r="D1570" t="s">
        <v>16</v>
      </c>
      <c r="E1570" t="s">
        <v>3810</v>
      </c>
      <c r="F1570" t="s">
        <v>143</v>
      </c>
      <c r="G1570" t="s">
        <v>28</v>
      </c>
      <c r="H1570" t="s">
        <v>35</v>
      </c>
      <c r="I1570" t="s">
        <v>54</v>
      </c>
      <c r="J1570">
        <v>12</v>
      </c>
      <c r="K1570">
        <v>1</v>
      </c>
      <c r="L1570">
        <v>0</v>
      </c>
      <c r="M1570" t="s">
        <v>2543</v>
      </c>
      <c r="N1570" t="s">
        <v>48</v>
      </c>
      <c r="O1570">
        <v>1.8</v>
      </c>
      <c r="P1570" t="s">
        <v>24</v>
      </c>
    </row>
    <row r="1571" spans="1:16" x14ac:dyDescent="0.3">
      <c r="A1571" t="s">
        <v>3811</v>
      </c>
      <c r="B1571" s="1">
        <v>2.0406249999999997E-2</v>
      </c>
      <c r="C1571" s="1">
        <v>2.0406249999999997E-2</v>
      </c>
      <c r="D1571" t="s">
        <v>16</v>
      </c>
      <c r="E1571" t="s">
        <v>3812</v>
      </c>
      <c r="F1571" t="s">
        <v>18</v>
      </c>
      <c r="G1571" t="s">
        <v>19</v>
      </c>
      <c r="H1571" t="s">
        <v>35</v>
      </c>
      <c r="I1571" t="s">
        <v>54</v>
      </c>
      <c r="J1571">
        <v>3</v>
      </c>
      <c r="K1571">
        <v>43</v>
      </c>
      <c r="L1571">
        <v>0</v>
      </c>
      <c r="M1571" t="s">
        <v>1941</v>
      </c>
      <c r="N1571" t="s">
        <v>48</v>
      </c>
      <c r="O1571">
        <v>3.3</v>
      </c>
      <c r="P1571" t="s">
        <v>32</v>
      </c>
    </row>
    <row r="1572" spans="1:16" x14ac:dyDescent="0.3">
      <c r="A1572" t="s">
        <v>3813</v>
      </c>
      <c r="B1572" s="1">
        <v>2.0406249999999997E-2</v>
      </c>
      <c r="C1572">
        <v>0</v>
      </c>
      <c r="D1572" t="s">
        <v>146</v>
      </c>
      <c r="E1572" t="s">
        <v>3814</v>
      </c>
      <c r="F1572" t="s">
        <v>27</v>
      </c>
      <c r="G1572" t="s">
        <v>28</v>
      </c>
      <c r="H1572" t="s">
        <v>20</v>
      </c>
      <c r="I1572" t="s">
        <v>40</v>
      </c>
      <c r="J1572">
        <v>2</v>
      </c>
      <c r="K1572">
        <v>0</v>
      </c>
      <c r="L1572">
        <v>0</v>
      </c>
      <c r="M1572" t="s">
        <v>3815</v>
      </c>
      <c r="N1572" t="s">
        <v>42</v>
      </c>
      <c r="O1572">
        <v>0</v>
      </c>
      <c r="P1572" t="s">
        <v>24</v>
      </c>
    </row>
    <row r="1573" spans="1:16" x14ac:dyDescent="0.3">
      <c r="A1573" t="s">
        <v>3816</v>
      </c>
      <c r="B1573" s="1">
        <v>2.0406249999999997E-2</v>
      </c>
      <c r="C1573" s="1">
        <v>2.0406249999999997E-2</v>
      </c>
      <c r="D1573" t="s">
        <v>16</v>
      </c>
      <c r="E1573" t="s">
        <v>3817</v>
      </c>
      <c r="F1573" t="s">
        <v>58</v>
      </c>
      <c r="G1573" t="s">
        <v>63</v>
      </c>
      <c r="H1573" t="s">
        <v>35</v>
      </c>
      <c r="I1573" t="s">
        <v>40</v>
      </c>
      <c r="J1573">
        <v>9</v>
      </c>
      <c r="K1573">
        <v>11</v>
      </c>
      <c r="L1573">
        <v>0</v>
      </c>
      <c r="M1573" t="s">
        <v>273</v>
      </c>
      <c r="N1573" t="s">
        <v>37</v>
      </c>
      <c r="O1573">
        <v>5</v>
      </c>
      <c r="P1573" t="s">
        <v>24</v>
      </c>
    </row>
    <row r="1574" spans="1:16" x14ac:dyDescent="0.3">
      <c r="A1574" t="s">
        <v>3818</v>
      </c>
      <c r="B1574" s="1">
        <v>2.0406249999999997E-2</v>
      </c>
      <c r="C1574" s="1">
        <v>2.0406249999999997E-2</v>
      </c>
      <c r="D1574" t="s">
        <v>16</v>
      </c>
      <c r="E1574" t="s">
        <v>3819</v>
      </c>
      <c r="F1574" t="s">
        <v>75</v>
      </c>
      <c r="G1574" t="s">
        <v>45</v>
      </c>
      <c r="H1574" t="s">
        <v>35</v>
      </c>
      <c r="I1574" t="s">
        <v>40</v>
      </c>
      <c r="J1574">
        <v>6</v>
      </c>
      <c r="K1574">
        <v>10</v>
      </c>
      <c r="L1574">
        <v>0</v>
      </c>
      <c r="M1574" t="s">
        <v>883</v>
      </c>
      <c r="N1574" t="s">
        <v>48</v>
      </c>
      <c r="O1574">
        <v>2.2000000000000002</v>
      </c>
      <c r="P1574" t="s">
        <v>32</v>
      </c>
    </row>
    <row r="1575" spans="1:16" x14ac:dyDescent="0.3">
      <c r="A1575" t="s">
        <v>3820</v>
      </c>
      <c r="B1575" s="1">
        <v>2.0406249999999997E-2</v>
      </c>
      <c r="C1575" s="1">
        <v>2.0406249999999997E-2</v>
      </c>
      <c r="D1575" t="s">
        <v>16</v>
      </c>
      <c r="E1575" t="s">
        <v>3821</v>
      </c>
      <c r="F1575" t="s">
        <v>143</v>
      </c>
      <c r="G1575" t="s">
        <v>31</v>
      </c>
      <c r="H1575" t="s">
        <v>46</v>
      </c>
      <c r="I1575" t="s">
        <v>29</v>
      </c>
      <c r="J1575">
        <v>3</v>
      </c>
      <c r="K1575">
        <v>31</v>
      </c>
      <c r="L1575">
        <v>0</v>
      </c>
      <c r="M1575" t="s">
        <v>1511</v>
      </c>
      <c r="N1575" t="s">
        <v>31</v>
      </c>
      <c r="O1575">
        <v>1.1000000000000001</v>
      </c>
      <c r="P1575" t="s">
        <v>49</v>
      </c>
    </row>
    <row r="1576" spans="1:16" x14ac:dyDescent="0.3">
      <c r="A1576" t="s">
        <v>3822</v>
      </c>
      <c r="B1576" s="1">
        <v>2.0406249999999997E-2</v>
      </c>
      <c r="C1576" s="1">
        <v>2.0406249999999997E-2</v>
      </c>
      <c r="D1576" t="s">
        <v>16</v>
      </c>
      <c r="E1576" t="s">
        <v>3823</v>
      </c>
      <c r="F1576" t="s">
        <v>27</v>
      </c>
      <c r="G1576" t="s">
        <v>28</v>
      </c>
      <c r="H1576" t="s">
        <v>67</v>
      </c>
      <c r="I1576" t="s">
        <v>54</v>
      </c>
      <c r="J1576">
        <v>10</v>
      </c>
      <c r="K1576">
        <v>48</v>
      </c>
      <c r="L1576">
        <v>0</v>
      </c>
      <c r="M1576" t="s">
        <v>3824</v>
      </c>
      <c r="N1576" t="s">
        <v>31</v>
      </c>
      <c r="O1576">
        <v>2.4</v>
      </c>
      <c r="P1576" t="s">
        <v>24</v>
      </c>
    </row>
    <row r="1577" spans="1:16" x14ac:dyDescent="0.3">
      <c r="A1577" t="s">
        <v>3825</v>
      </c>
      <c r="B1577" s="1">
        <v>2.0406249999999997E-2</v>
      </c>
      <c r="C1577" s="1">
        <v>2.0406249999999997E-2</v>
      </c>
      <c r="D1577" t="s">
        <v>16</v>
      </c>
      <c r="E1577" t="s">
        <v>3826</v>
      </c>
      <c r="F1577" t="s">
        <v>58</v>
      </c>
      <c r="G1577" t="s">
        <v>28</v>
      </c>
      <c r="H1577" t="s">
        <v>46</v>
      </c>
      <c r="I1577" t="s">
        <v>21</v>
      </c>
      <c r="J1577">
        <v>7</v>
      </c>
      <c r="K1577">
        <v>42</v>
      </c>
      <c r="L1577">
        <v>0</v>
      </c>
      <c r="M1577" t="s">
        <v>1495</v>
      </c>
      <c r="N1577" t="s">
        <v>42</v>
      </c>
      <c r="O1577">
        <v>2.8</v>
      </c>
      <c r="P1577" t="s">
        <v>77</v>
      </c>
    </row>
    <row r="1578" spans="1:16" x14ac:dyDescent="0.3">
      <c r="A1578" t="s">
        <v>3827</v>
      </c>
      <c r="B1578" s="1">
        <v>2.0406249999999997E-2</v>
      </c>
      <c r="C1578" s="1">
        <v>2.0406249999999997E-2</v>
      </c>
      <c r="D1578" t="s">
        <v>16</v>
      </c>
      <c r="E1578" t="s">
        <v>3828</v>
      </c>
      <c r="F1578" t="s">
        <v>143</v>
      </c>
      <c r="G1578" t="s">
        <v>31</v>
      </c>
      <c r="H1578" t="s">
        <v>35</v>
      </c>
      <c r="I1578" t="s">
        <v>40</v>
      </c>
      <c r="J1578">
        <v>5</v>
      </c>
      <c r="K1578">
        <v>1</v>
      </c>
      <c r="L1578">
        <v>0</v>
      </c>
      <c r="M1578" t="s">
        <v>1262</v>
      </c>
      <c r="N1578" t="s">
        <v>23</v>
      </c>
      <c r="O1578">
        <v>2.2999999999999998</v>
      </c>
      <c r="P1578" t="s">
        <v>49</v>
      </c>
    </row>
    <row r="1579" spans="1:16" x14ac:dyDescent="0.3">
      <c r="A1579" t="s">
        <v>3829</v>
      </c>
      <c r="B1579" s="1">
        <v>2.0406249999999997E-2</v>
      </c>
      <c r="C1579" s="1">
        <v>2.0406249999999997E-2</v>
      </c>
      <c r="D1579" t="s">
        <v>16</v>
      </c>
      <c r="E1579" t="s">
        <v>3830</v>
      </c>
      <c r="F1579" t="s">
        <v>83</v>
      </c>
      <c r="G1579" t="s">
        <v>28</v>
      </c>
      <c r="H1579" t="s">
        <v>67</v>
      </c>
      <c r="I1579" t="s">
        <v>29</v>
      </c>
      <c r="J1579">
        <v>6</v>
      </c>
      <c r="K1579">
        <v>29</v>
      </c>
      <c r="L1579">
        <v>0</v>
      </c>
      <c r="M1579" t="s">
        <v>1511</v>
      </c>
      <c r="N1579" t="s">
        <v>42</v>
      </c>
      <c r="O1579">
        <v>3.1</v>
      </c>
      <c r="P1579" t="s">
        <v>49</v>
      </c>
    </row>
    <row r="1580" spans="1:16" x14ac:dyDescent="0.3">
      <c r="A1580" t="s">
        <v>3831</v>
      </c>
      <c r="B1580" s="1">
        <v>2.0406249999999997E-2</v>
      </c>
      <c r="C1580" s="1">
        <v>2.0406249999999997E-2</v>
      </c>
      <c r="D1580" t="s">
        <v>16</v>
      </c>
      <c r="E1580" t="s">
        <v>3832</v>
      </c>
      <c r="F1580" t="s">
        <v>83</v>
      </c>
      <c r="G1580" t="s">
        <v>28</v>
      </c>
      <c r="H1580" t="s">
        <v>20</v>
      </c>
      <c r="I1580" t="s">
        <v>40</v>
      </c>
      <c r="J1580">
        <v>1</v>
      </c>
      <c r="K1580">
        <v>9</v>
      </c>
      <c r="L1580">
        <v>0</v>
      </c>
      <c r="M1580" t="s">
        <v>1522</v>
      </c>
      <c r="N1580" t="s">
        <v>42</v>
      </c>
      <c r="O1580">
        <v>1.5</v>
      </c>
      <c r="P1580" t="s">
        <v>77</v>
      </c>
    </row>
    <row r="1581" spans="1:16" x14ac:dyDescent="0.3">
      <c r="A1581" t="s">
        <v>3833</v>
      </c>
      <c r="B1581" s="1">
        <v>2.0406249999999997E-2</v>
      </c>
      <c r="C1581" s="1">
        <v>2.0406249999999997E-2</v>
      </c>
      <c r="D1581" t="s">
        <v>16</v>
      </c>
      <c r="E1581" t="s">
        <v>3834</v>
      </c>
      <c r="F1581" t="s">
        <v>27</v>
      </c>
      <c r="G1581" t="s">
        <v>53</v>
      </c>
      <c r="H1581" t="s">
        <v>46</v>
      </c>
      <c r="I1581" t="s">
        <v>54</v>
      </c>
      <c r="J1581">
        <v>9</v>
      </c>
      <c r="K1581">
        <v>19</v>
      </c>
      <c r="L1581">
        <v>0</v>
      </c>
      <c r="M1581" t="s">
        <v>3835</v>
      </c>
      <c r="N1581" t="s">
        <v>48</v>
      </c>
      <c r="O1581">
        <v>3</v>
      </c>
      <c r="P1581" t="s">
        <v>77</v>
      </c>
    </row>
    <row r="1582" spans="1:16" x14ac:dyDescent="0.3">
      <c r="A1582" t="s">
        <v>3836</v>
      </c>
      <c r="B1582" s="1">
        <v>2.0406249999999997E-2</v>
      </c>
      <c r="C1582" s="1">
        <v>2.0406249999999997E-2</v>
      </c>
      <c r="D1582" t="s">
        <v>16</v>
      </c>
      <c r="E1582" t="s">
        <v>3837</v>
      </c>
      <c r="F1582" t="s">
        <v>58</v>
      </c>
      <c r="G1582" t="s">
        <v>31</v>
      </c>
      <c r="H1582" t="s">
        <v>46</v>
      </c>
      <c r="I1582" t="s">
        <v>54</v>
      </c>
      <c r="J1582">
        <v>8</v>
      </c>
      <c r="K1582">
        <v>9</v>
      </c>
      <c r="L1582">
        <v>0</v>
      </c>
      <c r="M1582" t="s">
        <v>880</v>
      </c>
      <c r="N1582" t="s">
        <v>23</v>
      </c>
      <c r="O1582">
        <v>1.5</v>
      </c>
      <c r="P1582" t="s">
        <v>32</v>
      </c>
    </row>
    <row r="1583" spans="1:16" x14ac:dyDescent="0.3">
      <c r="A1583" t="s">
        <v>3838</v>
      </c>
      <c r="B1583" s="1">
        <v>2.0406249999999997E-2</v>
      </c>
      <c r="C1583" s="1">
        <v>2.0406249999999997E-2</v>
      </c>
      <c r="D1583" t="s">
        <v>16</v>
      </c>
      <c r="E1583" t="s">
        <v>3839</v>
      </c>
      <c r="F1583" t="s">
        <v>121</v>
      </c>
      <c r="G1583" t="s">
        <v>19</v>
      </c>
      <c r="H1583" t="s">
        <v>35</v>
      </c>
      <c r="I1583" t="s">
        <v>59</v>
      </c>
      <c r="J1583">
        <v>5</v>
      </c>
      <c r="K1583">
        <v>33</v>
      </c>
      <c r="L1583">
        <v>0</v>
      </c>
      <c r="M1583" t="s">
        <v>2801</v>
      </c>
      <c r="N1583" t="s">
        <v>23</v>
      </c>
      <c r="O1583">
        <v>3.4</v>
      </c>
      <c r="P1583" t="s">
        <v>77</v>
      </c>
    </row>
    <row r="1584" spans="1:16" x14ac:dyDescent="0.3">
      <c r="A1584" t="s">
        <v>3840</v>
      </c>
      <c r="B1584" s="1">
        <v>2.0406249999999997E-2</v>
      </c>
      <c r="C1584" s="1">
        <v>2.0406249999999997E-2</v>
      </c>
      <c r="D1584" t="s">
        <v>16</v>
      </c>
      <c r="E1584" t="s">
        <v>1081</v>
      </c>
      <c r="F1584" t="s">
        <v>58</v>
      </c>
      <c r="G1584" t="s">
        <v>45</v>
      </c>
      <c r="H1584" t="s">
        <v>67</v>
      </c>
      <c r="I1584" t="s">
        <v>40</v>
      </c>
      <c r="J1584">
        <v>6</v>
      </c>
      <c r="K1584">
        <v>6</v>
      </c>
      <c r="L1584">
        <v>0</v>
      </c>
      <c r="M1584" t="s">
        <v>1330</v>
      </c>
      <c r="N1584" t="s">
        <v>42</v>
      </c>
      <c r="O1584">
        <v>3.2</v>
      </c>
      <c r="P1584" t="s">
        <v>77</v>
      </c>
    </row>
    <row r="1585" spans="1:16" x14ac:dyDescent="0.3">
      <c r="A1585" t="s">
        <v>3841</v>
      </c>
      <c r="B1585" s="1">
        <v>2.0406249999999997E-2</v>
      </c>
      <c r="C1585" s="1">
        <v>2.0406249999999997E-2</v>
      </c>
      <c r="D1585" t="s">
        <v>16</v>
      </c>
      <c r="E1585" t="s">
        <v>3842</v>
      </c>
      <c r="F1585" t="s">
        <v>18</v>
      </c>
      <c r="G1585" t="s">
        <v>31</v>
      </c>
      <c r="H1585" t="s">
        <v>46</v>
      </c>
      <c r="I1585" t="s">
        <v>40</v>
      </c>
      <c r="J1585">
        <v>7</v>
      </c>
      <c r="K1585">
        <v>41</v>
      </c>
      <c r="L1585">
        <v>0</v>
      </c>
      <c r="M1585" t="s">
        <v>3843</v>
      </c>
      <c r="N1585" t="s">
        <v>37</v>
      </c>
      <c r="O1585">
        <v>2.9</v>
      </c>
      <c r="P1585" t="s">
        <v>4658</v>
      </c>
    </row>
    <row r="1586" spans="1:16" x14ac:dyDescent="0.3">
      <c r="A1586" t="s">
        <v>3844</v>
      </c>
      <c r="B1586" s="1">
        <v>2.0406249999999997E-2</v>
      </c>
      <c r="C1586">
        <v>0</v>
      </c>
      <c r="D1586" t="s">
        <v>110</v>
      </c>
      <c r="E1586" t="s">
        <v>3845</v>
      </c>
      <c r="F1586" t="s">
        <v>143</v>
      </c>
      <c r="G1586" t="s">
        <v>63</v>
      </c>
      <c r="H1586" t="s">
        <v>67</v>
      </c>
      <c r="I1586" t="s">
        <v>40</v>
      </c>
      <c r="J1586">
        <v>12</v>
      </c>
      <c r="K1586">
        <v>0</v>
      </c>
      <c r="L1586">
        <v>0</v>
      </c>
      <c r="M1586" t="s">
        <v>285</v>
      </c>
      <c r="N1586" t="s">
        <v>31</v>
      </c>
      <c r="O1586">
        <v>0</v>
      </c>
      <c r="P1586" t="s">
        <v>24</v>
      </c>
    </row>
    <row r="1587" spans="1:16" x14ac:dyDescent="0.3">
      <c r="A1587" t="s">
        <v>3846</v>
      </c>
      <c r="B1587" s="1">
        <v>2.0406249999999997E-2</v>
      </c>
      <c r="C1587" s="1">
        <v>2.0406249999999997E-2</v>
      </c>
      <c r="D1587" t="s">
        <v>16</v>
      </c>
      <c r="E1587" t="s">
        <v>3847</v>
      </c>
      <c r="F1587" t="s">
        <v>58</v>
      </c>
      <c r="G1587" t="s">
        <v>45</v>
      </c>
      <c r="H1587" t="s">
        <v>35</v>
      </c>
      <c r="I1587" t="s">
        <v>29</v>
      </c>
      <c r="J1587">
        <v>9</v>
      </c>
      <c r="K1587">
        <v>23</v>
      </c>
      <c r="L1587">
        <v>0</v>
      </c>
      <c r="M1587" t="s">
        <v>1387</v>
      </c>
      <c r="N1587" t="s">
        <v>31</v>
      </c>
      <c r="O1587">
        <v>1.9</v>
      </c>
      <c r="P1587" t="s">
        <v>24</v>
      </c>
    </row>
    <row r="1588" spans="1:16" x14ac:dyDescent="0.3">
      <c r="A1588" t="s">
        <v>3848</v>
      </c>
      <c r="B1588" s="1">
        <v>2.0406249999999997E-2</v>
      </c>
      <c r="C1588">
        <v>0</v>
      </c>
      <c r="D1588" t="s">
        <v>110</v>
      </c>
      <c r="E1588" t="s">
        <v>3849</v>
      </c>
      <c r="F1588" t="s">
        <v>58</v>
      </c>
      <c r="G1588" t="s">
        <v>63</v>
      </c>
      <c r="H1588" t="s">
        <v>46</v>
      </c>
      <c r="I1588" t="s">
        <v>54</v>
      </c>
      <c r="J1588">
        <v>5</v>
      </c>
      <c r="K1588">
        <v>0</v>
      </c>
      <c r="L1588">
        <v>0</v>
      </c>
      <c r="M1588" t="s">
        <v>1351</v>
      </c>
      <c r="N1588" t="s">
        <v>31</v>
      </c>
      <c r="O1588">
        <v>0</v>
      </c>
      <c r="P1588" t="s">
        <v>32</v>
      </c>
    </row>
    <row r="1589" spans="1:16" x14ac:dyDescent="0.3">
      <c r="A1589" t="s">
        <v>3850</v>
      </c>
      <c r="B1589" s="1">
        <v>2.0406249999999997E-2</v>
      </c>
      <c r="C1589" s="1">
        <v>2.0406249999999997E-2</v>
      </c>
      <c r="D1589" t="s">
        <v>16</v>
      </c>
      <c r="E1589" t="s">
        <v>3851</v>
      </c>
      <c r="F1589" t="s">
        <v>27</v>
      </c>
      <c r="G1589" t="s">
        <v>31</v>
      </c>
      <c r="H1589" t="s">
        <v>67</v>
      </c>
      <c r="I1589" t="s">
        <v>54</v>
      </c>
      <c r="J1589">
        <v>4</v>
      </c>
      <c r="K1589">
        <v>44</v>
      </c>
      <c r="L1589">
        <v>0</v>
      </c>
      <c r="M1589" t="s">
        <v>973</v>
      </c>
      <c r="N1589" t="s">
        <v>48</v>
      </c>
      <c r="O1589">
        <v>5</v>
      </c>
      <c r="P1589" t="s">
        <v>49</v>
      </c>
    </row>
    <row r="1590" spans="1:16" x14ac:dyDescent="0.3">
      <c r="A1590" t="s">
        <v>3852</v>
      </c>
      <c r="B1590" s="1">
        <v>2.0406249999999997E-2</v>
      </c>
      <c r="C1590" s="1">
        <v>2.0406249999999997E-2</v>
      </c>
      <c r="D1590" t="s">
        <v>16</v>
      </c>
      <c r="E1590" t="s">
        <v>3853</v>
      </c>
      <c r="F1590" t="s">
        <v>58</v>
      </c>
      <c r="G1590" t="s">
        <v>31</v>
      </c>
      <c r="H1590" t="s">
        <v>20</v>
      </c>
      <c r="I1590" t="s">
        <v>40</v>
      </c>
      <c r="J1590">
        <v>2</v>
      </c>
      <c r="K1590">
        <v>17</v>
      </c>
      <c r="L1590">
        <v>0</v>
      </c>
      <c r="M1590" t="s">
        <v>270</v>
      </c>
      <c r="N1590" t="s">
        <v>42</v>
      </c>
      <c r="O1590">
        <v>4.9000000000000004</v>
      </c>
      <c r="P1590" t="s">
        <v>32</v>
      </c>
    </row>
    <row r="1591" spans="1:16" x14ac:dyDescent="0.3">
      <c r="A1591" t="s">
        <v>3854</v>
      </c>
      <c r="B1591" s="1">
        <v>2.0406249999999997E-2</v>
      </c>
      <c r="C1591" s="1">
        <v>2.0406249999999997E-2</v>
      </c>
      <c r="D1591" t="s">
        <v>16</v>
      </c>
      <c r="E1591" t="s">
        <v>3855</v>
      </c>
      <c r="F1591" t="s">
        <v>83</v>
      </c>
      <c r="G1591" t="s">
        <v>28</v>
      </c>
      <c r="H1591" t="s">
        <v>20</v>
      </c>
      <c r="I1591" t="s">
        <v>29</v>
      </c>
      <c r="J1591">
        <v>9</v>
      </c>
      <c r="K1591">
        <v>4</v>
      </c>
      <c r="L1591">
        <v>0</v>
      </c>
      <c r="M1591" t="s">
        <v>1265</v>
      </c>
      <c r="N1591" t="s">
        <v>48</v>
      </c>
      <c r="O1591">
        <v>1.7</v>
      </c>
      <c r="P1591" t="s">
        <v>24</v>
      </c>
    </row>
    <row r="1592" spans="1:16" x14ac:dyDescent="0.3">
      <c r="A1592" t="s">
        <v>3856</v>
      </c>
      <c r="B1592" s="1">
        <v>2.0406249999999997E-2</v>
      </c>
      <c r="C1592" s="1">
        <v>2.0406249999999997E-2</v>
      </c>
      <c r="D1592" t="s">
        <v>16</v>
      </c>
      <c r="E1592" t="s">
        <v>3857</v>
      </c>
      <c r="F1592" t="s">
        <v>75</v>
      </c>
      <c r="G1592" t="s">
        <v>31</v>
      </c>
      <c r="H1592" t="s">
        <v>35</v>
      </c>
      <c r="I1592" t="s">
        <v>59</v>
      </c>
      <c r="J1592">
        <v>3</v>
      </c>
      <c r="K1592">
        <v>4</v>
      </c>
      <c r="L1592">
        <v>0</v>
      </c>
      <c r="M1592" t="s">
        <v>1621</v>
      </c>
      <c r="N1592" t="s">
        <v>31</v>
      </c>
      <c r="O1592">
        <v>4.2</v>
      </c>
      <c r="P1592" t="s">
        <v>77</v>
      </c>
    </row>
    <row r="1593" spans="1:16" x14ac:dyDescent="0.3">
      <c r="A1593" t="s">
        <v>3858</v>
      </c>
      <c r="B1593" s="1">
        <v>2.0406249999999997E-2</v>
      </c>
      <c r="C1593" s="1">
        <v>2.0406249999999997E-2</v>
      </c>
      <c r="D1593" t="s">
        <v>16</v>
      </c>
      <c r="E1593" t="s">
        <v>3859</v>
      </c>
      <c r="F1593" t="s">
        <v>143</v>
      </c>
      <c r="G1593" t="s">
        <v>63</v>
      </c>
      <c r="H1593" t="s">
        <v>67</v>
      </c>
      <c r="I1593" t="s">
        <v>54</v>
      </c>
      <c r="J1593">
        <v>4</v>
      </c>
      <c r="K1593">
        <v>41</v>
      </c>
      <c r="L1593">
        <v>0</v>
      </c>
      <c r="M1593" t="s">
        <v>3860</v>
      </c>
      <c r="N1593" t="s">
        <v>48</v>
      </c>
      <c r="O1593">
        <v>3.6</v>
      </c>
      <c r="P1593" t="s">
        <v>32</v>
      </c>
    </row>
    <row r="1594" spans="1:16" x14ac:dyDescent="0.3">
      <c r="A1594" t="s">
        <v>3861</v>
      </c>
      <c r="B1594" s="1">
        <v>2.0406249999999997E-2</v>
      </c>
      <c r="C1594" s="1">
        <v>2.0406249999999997E-2</v>
      </c>
      <c r="D1594" t="s">
        <v>16</v>
      </c>
      <c r="E1594" t="s">
        <v>3862</v>
      </c>
      <c r="F1594" t="s">
        <v>83</v>
      </c>
      <c r="G1594" t="s">
        <v>28</v>
      </c>
      <c r="H1594" t="s">
        <v>20</v>
      </c>
      <c r="I1594" t="s">
        <v>40</v>
      </c>
      <c r="J1594">
        <v>8</v>
      </c>
      <c r="K1594">
        <v>16</v>
      </c>
      <c r="L1594">
        <v>0</v>
      </c>
      <c r="M1594" t="s">
        <v>3863</v>
      </c>
      <c r="N1594" t="s">
        <v>37</v>
      </c>
      <c r="O1594">
        <v>2.2999999999999998</v>
      </c>
      <c r="P1594" t="s">
        <v>24</v>
      </c>
    </row>
    <row r="1595" spans="1:16" x14ac:dyDescent="0.3">
      <c r="A1595" t="s">
        <v>3864</v>
      </c>
      <c r="B1595" s="1">
        <v>2.0406249999999997E-2</v>
      </c>
      <c r="C1595" s="1">
        <v>2.0406249999999997E-2</v>
      </c>
      <c r="D1595" t="s">
        <v>16</v>
      </c>
      <c r="E1595" t="s">
        <v>2585</v>
      </c>
      <c r="F1595" t="s">
        <v>75</v>
      </c>
      <c r="G1595" t="s">
        <v>53</v>
      </c>
      <c r="H1595" t="s">
        <v>46</v>
      </c>
      <c r="I1595" t="s">
        <v>29</v>
      </c>
      <c r="J1595">
        <v>4</v>
      </c>
      <c r="K1595">
        <v>2</v>
      </c>
      <c r="L1595">
        <v>0</v>
      </c>
      <c r="M1595" t="s">
        <v>1798</v>
      </c>
      <c r="N1595" t="s">
        <v>42</v>
      </c>
      <c r="O1595">
        <v>4.0999999999999996</v>
      </c>
      <c r="P1595" t="s">
        <v>32</v>
      </c>
    </row>
    <row r="1596" spans="1:16" x14ac:dyDescent="0.3">
      <c r="A1596" t="s">
        <v>3865</v>
      </c>
      <c r="B1596" s="1">
        <v>2.0406249999999997E-2</v>
      </c>
      <c r="C1596" s="1">
        <v>2.0406249999999997E-2</v>
      </c>
      <c r="D1596" t="s">
        <v>16</v>
      </c>
      <c r="E1596" t="s">
        <v>3866</v>
      </c>
      <c r="F1596" t="s">
        <v>143</v>
      </c>
      <c r="G1596" t="s">
        <v>31</v>
      </c>
      <c r="H1596" t="s">
        <v>20</v>
      </c>
      <c r="I1596" t="s">
        <v>54</v>
      </c>
      <c r="J1596">
        <v>7</v>
      </c>
      <c r="K1596">
        <v>18</v>
      </c>
      <c r="L1596">
        <v>0</v>
      </c>
      <c r="M1596" t="s">
        <v>3867</v>
      </c>
      <c r="N1596" t="s">
        <v>31</v>
      </c>
      <c r="O1596">
        <v>2.4</v>
      </c>
      <c r="P1596" t="s">
        <v>4658</v>
      </c>
    </row>
    <row r="1597" spans="1:16" x14ac:dyDescent="0.3">
      <c r="A1597" t="s">
        <v>3868</v>
      </c>
      <c r="B1597" s="1">
        <v>2.0406249999999997E-2</v>
      </c>
      <c r="C1597" s="1">
        <v>2.0406249999999997E-2</v>
      </c>
      <c r="D1597" t="s">
        <v>16</v>
      </c>
      <c r="E1597" t="s">
        <v>1218</v>
      </c>
      <c r="F1597" t="s">
        <v>75</v>
      </c>
      <c r="G1597" t="s">
        <v>28</v>
      </c>
      <c r="H1597" t="s">
        <v>67</v>
      </c>
      <c r="I1597" t="s">
        <v>59</v>
      </c>
      <c r="J1597">
        <v>3</v>
      </c>
      <c r="K1597">
        <v>19</v>
      </c>
      <c r="L1597">
        <v>0</v>
      </c>
      <c r="M1597" t="s">
        <v>2316</v>
      </c>
      <c r="N1597" t="s">
        <v>48</v>
      </c>
      <c r="O1597">
        <v>2.2999999999999998</v>
      </c>
      <c r="P1597" t="s">
        <v>4658</v>
      </c>
    </row>
    <row r="1598" spans="1:16" x14ac:dyDescent="0.3">
      <c r="A1598" t="s">
        <v>3869</v>
      </c>
      <c r="B1598" s="1">
        <v>2.0406249999999997E-2</v>
      </c>
      <c r="C1598" s="1">
        <v>2.0406249999999997E-2</v>
      </c>
      <c r="D1598" t="s">
        <v>16</v>
      </c>
      <c r="E1598" t="s">
        <v>3870</v>
      </c>
      <c r="F1598" t="s">
        <v>83</v>
      </c>
      <c r="G1598" t="s">
        <v>53</v>
      </c>
      <c r="H1598" t="s">
        <v>67</v>
      </c>
      <c r="I1598" t="s">
        <v>54</v>
      </c>
      <c r="J1598">
        <v>6</v>
      </c>
      <c r="K1598">
        <v>13</v>
      </c>
      <c r="L1598">
        <v>0</v>
      </c>
      <c r="M1598" t="s">
        <v>732</v>
      </c>
      <c r="N1598" t="s">
        <v>42</v>
      </c>
      <c r="O1598">
        <v>4.3</v>
      </c>
      <c r="P1598" t="s">
        <v>24</v>
      </c>
    </row>
    <row r="1599" spans="1:16" x14ac:dyDescent="0.3">
      <c r="A1599" t="s">
        <v>3871</v>
      </c>
      <c r="B1599" s="1">
        <v>2.0406249999999997E-2</v>
      </c>
      <c r="C1599" s="1">
        <v>2.0406249999999997E-2</v>
      </c>
      <c r="D1599" t="s">
        <v>16</v>
      </c>
      <c r="E1599" t="s">
        <v>3830</v>
      </c>
      <c r="F1599" t="s">
        <v>18</v>
      </c>
      <c r="G1599" t="s">
        <v>19</v>
      </c>
      <c r="H1599" t="s">
        <v>67</v>
      </c>
      <c r="I1599" t="s">
        <v>59</v>
      </c>
      <c r="J1599">
        <v>9</v>
      </c>
      <c r="K1599">
        <v>43</v>
      </c>
      <c r="L1599">
        <v>0</v>
      </c>
      <c r="M1599" t="s">
        <v>2804</v>
      </c>
      <c r="N1599" t="s">
        <v>37</v>
      </c>
      <c r="O1599">
        <v>4.2</v>
      </c>
      <c r="P1599" t="s">
        <v>49</v>
      </c>
    </row>
    <row r="1600" spans="1:16" x14ac:dyDescent="0.3">
      <c r="A1600" t="s">
        <v>3872</v>
      </c>
      <c r="B1600" s="1">
        <v>2.0406249999999997E-2</v>
      </c>
      <c r="C1600" s="1">
        <v>2.0406249999999997E-2</v>
      </c>
      <c r="D1600" t="s">
        <v>16</v>
      </c>
      <c r="E1600" t="s">
        <v>3873</v>
      </c>
      <c r="F1600" t="s">
        <v>75</v>
      </c>
      <c r="G1600" t="s">
        <v>31</v>
      </c>
      <c r="H1600" t="s">
        <v>35</v>
      </c>
      <c r="I1600" t="s">
        <v>40</v>
      </c>
      <c r="J1600">
        <v>10</v>
      </c>
      <c r="K1600">
        <v>38</v>
      </c>
      <c r="L1600">
        <v>0</v>
      </c>
      <c r="M1600" t="s">
        <v>2816</v>
      </c>
      <c r="N1600" t="s">
        <v>23</v>
      </c>
      <c r="O1600">
        <v>2.4</v>
      </c>
      <c r="P1600" t="s">
        <v>77</v>
      </c>
    </row>
    <row r="1601" spans="1:16" x14ac:dyDescent="0.3">
      <c r="A1601" t="s">
        <v>3874</v>
      </c>
      <c r="B1601" s="1">
        <v>2.0406249999999997E-2</v>
      </c>
      <c r="C1601" s="1">
        <v>2.0406249999999997E-2</v>
      </c>
      <c r="D1601" t="s">
        <v>16</v>
      </c>
      <c r="E1601" t="s">
        <v>3875</v>
      </c>
      <c r="F1601" t="s">
        <v>83</v>
      </c>
      <c r="G1601" t="s">
        <v>63</v>
      </c>
      <c r="H1601" t="s">
        <v>35</v>
      </c>
      <c r="I1601" t="s">
        <v>21</v>
      </c>
      <c r="J1601">
        <v>9</v>
      </c>
      <c r="K1601">
        <v>19</v>
      </c>
      <c r="L1601">
        <v>0</v>
      </c>
      <c r="M1601" t="s">
        <v>1248</v>
      </c>
      <c r="N1601" t="s">
        <v>37</v>
      </c>
      <c r="O1601">
        <v>2.8</v>
      </c>
      <c r="P1601" t="s">
        <v>49</v>
      </c>
    </row>
    <row r="1602" spans="1:16" x14ac:dyDescent="0.3">
      <c r="A1602" t="s">
        <v>3876</v>
      </c>
      <c r="B1602" s="1">
        <v>2.0406249999999997E-2</v>
      </c>
      <c r="C1602">
        <v>0</v>
      </c>
      <c r="D1602" t="s">
        <v>110</v>
      </c>
      <c r="E1602" t="s">
        <v>3380</v>
      </c>
      <c r="F1602" t="s">
        <v>18</v>
      </c>
      <c r="G1602" t="s">
        <v>28</v>
      </c>
      <c r="H1602" t="s">
        <v>46</v>
      </c>
      <c r="I1602" t="s">
        <v>54</v>
      </c>
      <c r="J1602">
        <v>7</v>
      </c>
      <c r="K1602">
        <v>0</v>
      </c>
      <c r="L1602">
        <v>0</v>
      </c>
      <c r="M1602" t="s">
        <v>935</v>
      </c>
      <c r="N1602" t="s">
        <v>37</v>
      </c>
      <c r="O1602">
        <v>0</v>
      </c>
      <c r="P1602" t="s">
        <v>32</v>
      </c>
    </row>
    <row r="1603" spans="1:16" x14ac:dyDescent="0.3">
      <c r="A1603" t="s">
        <v>3877</v>
      </c>
      <c r="B1603" s="1">
        <v>2.0406249999999997E-2</v>
      </c>
      <c r="C1603" s="1">
        <v>2.0406249999999997E-2</v>
      </c>
      <c r="D1603" t="s">
        <v>16</v>
      </c>
      <c r="E1603" t="s">
        <v>1456</v>
      </c>
      <c r="F1603" t="s">
        <v>58</v>
      </c>
      <c r="G1603" t="s">
        <v>45</v>
      </c>
      <c r="H1603" t="s">
        <v>35</v>
      </c>
      <c r="I1603" t="s">
        <v>21</v>
      </c>
      <c r="J1603">
        <v>7</v>
      </c>
      <c r="K1603">
        <v>24</v>
      </c>
      <c r="L1603">
        <v>0</v>
      </c>
      <c r="M1603" t="s">
        <v>3878</v>
      </c>
      <c r="N1603" t="s">
        <v>42</v>
      </c>
      <c r="O1603">
        <v>3.9</v>
      </c>
      <c r="P1603" t="s">
        <v>24</v>
      </c>
    </row>
    <row r="1604" spans="1:16" x14ac:dyDescent="0.3">
      <c r="A1604" t="s">
        <v>3879</v>
      </c>
      <c r="B1604" s="1">
        <v>2.0406249999999997E-2</v>
      </c>
      <c r="C1604" s="1">
        <v>2.0406249999999997E-2</v>
      </c>
      <c r="D1604" t="s">
        <v>16</v>
      </c>
      <c r="E1604" t="s">
        <v>3880</v>
      </c>
      <c r="F1604" t="s">
        <v>27</v>
      </c>
      <c r="G1604" t="s">
        <v>53</v>
      </c>
      <c r="H1604" t="s">
        <v>46</v>
      </c>
      <c r="I1604" t="s">
        <v>59</v>
      </c>
      <c r="J1604">
        <v>7</v>
      </c>
      <c r="K1604">
        <v>40</v>
      </c>
      <c r="L1604">
        <v>0</v>
      </c>
      <c r="M1604" t="s">
        <v>2702</v>
      </c>
      <c r="N1604" t="s">
        <v>37</v>
      </c>
      <c r="O1604">
        <v>4.5</v>
      </c>
      <c r="P1604" t="s">
        <v>4658</v>
      </c>
    </row>
    <row r="1605" spans="1:16" x14ac:dyDescent="0.3">
      <c r="A1605" t="s">
        <v>3881</v>
      </c>
      <c r="B1605" s="1">
        <v>2.0406249999999997E-2</v>
      </c>
      <c r="C1605" s="1">
        <v>2.0406249999999997E-2</v>
      </c>
      <c r="D1605" t="s">
        <v>16</v>
      </c>
      <c r="E1605" t="s">
        <v>1371</v>
      </c>
      <c r="F1605" t="s">
        <v>58</v>
      </c>
      <c r="G1605" t="s">
        <v>28</v>
      </c>
      <c r="H1605" t="s">
        <v>46</v>
      </c>
      <c r="I1605" t="s">
        <v>59</v>
      </c>
      <c r="J1605">
        <v>11</v>
      </c>
      <c r="K1605">
        <v>3</v>
      </c>
      <c r="L1605">
        <v>0</v>
      </c>
      <c r="M1605" t="s">
        <v>696</v>
      </c>
      <c r="N1605" t="s">
        <v>42</v>
      </c>
      <c r="O1605">
        <v>2.8</v>
      </c>
      <c r="P1605" t="s">
        <v>32</v>
      </c>
    </row>
    <row r="1606" spans="1:16" x14ac:dyDescent="0.3">
      <c r="A1606" t="s">
        <v>3882</v>
      </c>
      <c r="B1606" s="1">
        <v>2.0406249999999997E-2</v>
      </c>
      <c r="C1606" s="1">
        <v>2.0406249999999997E-2</v>
      </c>
      <c r="D1606" t="s">
        <v>16</v>
      </c>
      <c r="E1606" t="s">
        <v>3803</v>
      </c>
      <c r="F1606" t="s">
        <v>83</v>
      </c>
      <c r="G1606" t="s">
        <v>53</v>
      </c>
      <c r="H1606" t="s">
        <v>20</v>
      </c>
      <c r="I1606" t="s">
        <v>54</v>
      </c>
      <c r="J1606">
        <v>6</v>
      </c>
      <c r="K1606">
        <v>48</v>
      </c>
      <c r="L1606">
        <v>0</v>
      </c>
      <c r="M1606" t="s">
        <v>2599</v>
      </c>
      <c r="N1606" t="s">
        <v>23</v>
      </c>
      <c r="O1606">
        <v>1.8</v>
      </c>
      <c r="P1606" t="s">
        <v>49</v>
      </c>
    </row>
    <row r="1607" spans="1:16" x14ac:dyDescent="0.3">
      <c r="A1607" t="s">
        <v>3883</v>
      </c>
      <c r="B1607" s="1">
        <v>2.0406249999999997E-2</v>
      </c>
      <c r="C1607" s="1">
        <v>2.0406249999999997E-2</v>
      </c>
      <c r="D1607" t="s">
        <v>16</v>
      </c>
      <c r="E1607" t="s">
        <v>3884</v>
      </c>
      <c r="F1607" t="s">
        <v>18</v>
      </c>
      <c r="G1607" t="s">
        <v>19</v>
      </c>
      <c r="H1607" t="s">
        <v>20</v>
      </c>
      <c r="I1607" t="s">
        <v>54</v>
      </c>
      <c r="J1607">
        <v>10</v>
      </c>
      <c r="K1607">
        <v>45</v>
      </c>
      <c r="L1607">
        <v>0</v>
      </c>
      <c r="M1607" t="s">
        <v>2110</v>
      </c>
      <c r="N1607" t="s">
        <v>23</v>
      </c>
      <c r="O1607">
        <v>4.0999999999999996</v>
      </c>
      <c r="P1607" t="s">
        <v>4658</v>
      </c>
    </row>
    <row r="1608" spans="1:16" x14ac:dyDescent="0.3">
      <c r="A1608" t="s">
        <v>3885</v>
      </c>
      <c r="B1608" s="1">
        <v>2.0406249999999997E-2</v>
      </c>
      <c r="C1608">
        <v>0</v>
      </c>
      <c r="D1608" t="s">
        <v>73</v>
      </c>
      <c r="E1608" t="s">
        <v>3886</v>
      </c>
      <c r="F1608" t="s">
        <v>75</v>
      </c>
      <c r="G1608" t="s">
        <v>63</v>
      </c>
      <c r="H1608" t="s">
        <v>46</v>
      </c>
      <c r="I1608" t="s">
        <v>29</v>
      </c>
      <c r="J1608">
        <v>2</v>
      </c>
      <c r="K1608">
        <v>0</v>
      </c>
      <c r="L1608">
        <v>3</v>
      </c>
      <c r="M1608" t="s">
        <v>617</v>
      </c>
      <c r="N1608" t="s">
        <v>48</v>
      </c>
      <c r="O1608">
        <v>0</v>
      </c>
      <c r="P1608" t="s">
        <v>32</v>
      </c>
    </row>
    <row r="1609" spans="1:16" x14ac:dyDescent="0.3">
      <c r="A1609" t="s">
        <v>3887</v>
      </c>
      <c r="B1609" s="1">
        <v>2.0406249999999997E-2</v>
      </c>
      <c r="C1609">
        <v>0</v>
      </c>
      <c r="D1609" t="s">
        <v>146</v>
      </c>
      <c r="E1609" t="s">
        <v>3888</v>
      </c>
      <c r="F1609" t="s">
        <v>121</v>
      </c>
      <c r="G1609" t="s">
        <v>31</v>
      </c>
      <c r="H1609" t="s">
        <v>46</v>
      </c>
      <c r="I1609" t="s">
        <v>59</v>
      </c>
      <c r="J1609">
        <v>4</v>
      </c>
      <c r="K1609">
        <v>0</v>
      </c>
      <c r="L1609">
        <v>3</v>
      </c>
      <c r="M1609" t="s">
        <v>1730</v>
      </c>
      <c r="N1609" t="s">
        <v>42</v>
      </c>
      <c r="O1609">
        <v>0</v>
      </c>
      <c r="P1609" t="s">
        <v>4658</v>
      </c>
    </row>
    <row r="1610" spans="1:16" x14ac:dyDescent="0.3">
      <c r="A1610" t="s">
        <v>3889</v>
      </c>
      <c r="B1610" s="1">
        <v>2.0406249999999997E-2</v>
      </c>
      <c r="C1610" s="1">
        <v>2.0406249999999997E-2</v>
      </c>
      <c r="D1610" t="s">
        <v>16</v>
      </c>
      <c r="E1610" t="s">
        <v>3890</v>
      </c>
      <c r="F1610" t="s">
        <v>83</v>
      </c>
      <c r="G1610" t="s">
        <v>53</v>
      </c>
      <c r="H1610" t="s">
        <v>35</v>
      </c>
      <c r="I1610" t="s">
        <v>59</v>
      </c>
      <c r="J1610">
        <v>2</v>
      </c>
      <c r="K1610">
        <v>27</v>
      </c>
      <c r="L1610">
        <v>0</v>
      </c>
      <c r="M1610" t="s">
        <v>544</v>
      </c>
      <c r="N1610" t="s">
        <v>42</v>
      </c>
      <c r="O1610">
        <v>4</v>
      </c>
      <c r="P1610" t="s">
        <v>32</v>
      </c>
    </row>
    <row r="1611" spans="1:16" x14ac:dyDescent="0.3">
      <c r="A1611" t="s">
        <v>3891</v>
      </c>
      <c r="B1611" s="1">
        <v>2.0406249999999997E-2</v>
      </c>
      <c r="C1611" s="1">
        <v>2.0406249999999997E-2</v>
      </c>
      <c r="D1611" t="s">
        <v>16</v>
      </c>
      <c r="E1611" t="s">
        <v>3892</v>
      </c>
      <c r="F1611" t="s">
        <v>143</v>
      </c>
      <c r="G1611" t="s">
        <v>45</v>
      </c>
      <c r="H1611" t="s">
        <v>67</v>
      </c>
      <c r="I1611" t="s">
        <v>29</v>
      </c>
      <c r="J1611">
        <v>10</v>
      </c>
      <c r="K1611">
        <v>13</v>
      </c>
      <c r="L1611">
        <v>0</v>
      </c>
      <c r="M1611" t="s">
        <v>3893</v>
      </c>
      <c r="N1611" t="s">
        <v>37</v>
      </c>
      <c r="O1611">
        <v>1.4</v>
      </c>
      <c r="P1611" t="s">
        <v>32</v>
      </c>
    </row>
    <row r="1612" spans="1:16" x14ac:dyDescent="0.3">
      <c r="A1612" t="s">
        <v>3894</v>
      </c>
      <c r="B1612" s="1">
        <v>2.0406249999999997E-2</v>
      </c>
      <c r="C1612" s="1">
        <v>2.0406249999999997E-2</v>
      </c>
      <c r="D1612" t="s">
        <v>16</v>
      </c>
      <c r="E1612" t="s">
        <v>3895</v>
      </c>
      <c r="F1612" t="s">
        <v>58</v>
      </c>
      <c r="G1612" t="s">
        <v>28</v>
      </c>
      <c r="H1612" t="s">
        <v>67</v>
      </c>
      <c r="I1612" t="s">
        <v>40</v>
      </c>
      <c r="J1612">
        <v>9</v>
      </c>
      <c r="K1612">
        <v>10</v>
      </c>
      <c r="L1612">
        <v>0</v>
      </c>
      <c r="M1612" t="s">
        <v>803</v>
      </c>
      <c r="N1612" t="s">
        <v>48</v>
      </c>
      <c r="O1612">
        <v>2.6</v>
      </c>
      <c r="P1612" t="s">
        <v>77</v>
      </c>
    </row>
    <row r="1613" spans="1:16" x14ac:dyDescent="0.3">
      <c r="A1613" t="s">
        <v>3896</v>
      </c>
      <c r="B1613" s="1">
        <v>2.0406249999999997E-2</v>
      </c>
      <c r="C1613" s="1">
        <v>2.0406249999999997E-2</v>
      </c>
      <c r="D1613" t="s">
        <v>16</v>
      </c>
      <c r="E1613" t="s">
        <v>3897</v>
      </c>
      <c r="F1613" t="s">
        <v>58</v>
      </c>
      <c r="G1613" t="s">
        <v>19</v>
      </c>
      <c r="H1613" t="s">
        <v>67</v>
      </c>
      <c r="I1613" t="s">
        <v>29</v>
      </c>
      <c r="J1613">
        <v>1</v>
      </c>
      <c r="K1613">
        <v>32</v>
      </c>
      <c r="L1613">
        <v>0</v>
      </c>
      <c r="M1613" t="s">
        <v>196</v>
      </c>
      <c r="N1613" t="s">
        <v>42</v>
      </c>
      <c r="O1613">
        <v>3.7</v>
      </c>
      <c r="P1613" t="s">
        <v>32</v>
      </c>
    </row>
    <row r="1614" spans="1:16" x14ac:dyDescent="0.3">
      <c r="A1614" t="s">
        <v>3898</v>
      </c>
      <c r="B1614" s="1">
        <v>2.0406249999999997E-2</v>
      </c>
      <c r="C1614" s="1">
        <v>2.0406249999999997E-2</v>
      </c>
      <c r="D1614" t="s">
        <v>16</v>
      </c>
      <c r="E1614" t="s">
        <v>3899</v>
      </c>
      <c r="F1614" t="s">
        <v>18</v>
      </c>
      <c r="G1614" t="s">
        <v>31</v>
      </c>
      <c r="H1614" t="s">
        <v>46</v>
      </c>
      <c r="I1614" t="s">
        <v>40</v>
      </c>
      <c r="J1614">
        <v>4</v>
      </c>
      <c r="K1614">
        <v>31</v>
      </c>
      <c r="L1614">
        <v>0</v>
      </c>
      <c r="M1614" t="s">
        <v>464</v>
      </c>
      <c r="N1614" t="s">
        <v>37</v>
      </c>
      <c r="O1614">
        <v>2</v>
      </c>
      <c r="P1614" t="s">
        <v>77</v>
      </c>
    </row>
    <row r="1615" spans="1:16" x14ac:dyDescent="0.3">
      <c r="A1615" t="s">
        <v>3900</v>
      </c>
      <c r="B1615" s="1">
        <v>2.0406249999999997E-2</v>
      </c>
      <c r="C1615" s="1">
        <v>2.0406249999999997E-2</v>
      </c>
      <c r="D1615" t="s">
        <v>16</v>
      </c>
      <c r="E1615" t="s">
        <v>3901</v>
      </c>
      <c r="F1615" t="s">
        <v>83</v>
      </c>
      <c r="G1615" t="s">
        <v>19</v>
      </c>
      <c r="H1615" t="s">
        <v>67</v>
      </c>
      <c r="I1615" t="s">
        <v>40</v>
      </c>
      <c r="J1615">
        <v>3</v>
      </c>
      <c r="K1615">
        <v>31</v>
      </c>
      <c r="L1615">
        <v>0</v>
      </c>
      <c r="M1615" t="s">
        <v>1166</v>
      </c>
      <c r="N1615" t="s">
        <v>31</v>
      </c>
      <c r="O1615">
        <v>3</v>
      </c>
      <c r="P1615" t="s">
        <v>49</v>
      </c>
    </row>
    <row r="1616" spans="1:16" x14ac:dyDescent="0.3">
      <c r="A1616" t="s">
        <v>3902</v>
      </c>
      <c r="B1616" s="1">
        <v>2.0406249999999997E-2</v>
      </c>
      <c r="C1616" s="1">
        <v>2.0406249999999997E-2</v>
      </c>
      <c r="D1616" t="s">
        <v>16</v>
      </c>
      <c r="E1616" t="s">
        <v>3903</v>
      </c>
      <c r="F1616" t="s">
        <v>121</v>
      </c>
      <c r="G1616" t="s">
        <v>63</v>
      </c>
      <c r="H1616" t="s">
        <v>67</v>
      </c>
      <c r="I1616" t="s">
        <v>40</v>
      </c>
      <c r="J1616">
        <v>2</v>
      </c>
      <c r="K1616">
        <v>28</v>
      </c>
      <c r="L1616">
        <v>0</v>
      </c>
      <c r="M1616" t="s">
        <v>569</v>
      </c>
      <c r="N1616" t="s">
        <v>23</v>
      </c>
      <c r="O1616">
        <v>1.3</v>
      </c>
      <c r="P1616" t="s">
        <v>24</v>
      </c>
    </row>
    <row r="1617" spans="1:16" x14ac:dyDescent="0.3">
      <c r="A1617" t="s">
        <v>3904</v>
      </c>
      <c r="B1617" s="1">
        <v>2.0406249999999997E-2</v>
      </c>
      <c r="C1617" s="1">
        <v>2.0406249999999997E-2</v>
      </c>
      <c r="D1617" t="s">
        <v>16</v>
      </c>
      <c r="E1617" t="s">
        <v>2090</v>
      </c>
      <c r="F1617" t="s">
        <v>75</v>
      </c>
      <c r="G1617" t="s">
        <v>45</v>
      </c>
      <c r="H1617" t="s">
        <v>46</v>
      </c>
      <c r="I1617" t="s">
        <v>40</v>
      </c>
      <c r="J1617">
        <v>1</v>
      </c>
      <c r="K1617">
        <v>45</v>
      </c>
      <c r="L1617">
        <v>0</v>
      </c>
      <c r="M1617" t="s">
        <v>3905</v>
      </c>
      <c r="N1617" t="s">
        <v>48</v>
      </c>
      <c r="O1617">
        <v>1.2</v>
      </c>
      <c r="P1617" t="s">
        <v>49</v>
      </c>
    </row>
    <row r="1618" spans="1:16" x14ac:dyDescent="0.3">
      <c r="A1618" t="s">
        <v>3906</v>
      </c>
      <c r="B1618" s="1">
        <v>2.0406249999999997E-2</v>
      </c>
      <c r="C1618" s="1">
        <v>2.0406249999999997E-2</v>
      </c>
      <c r="D1618" t="s">
        <v>16</v>
      </c>
      <c r="E1618" t="s">
        <v>3907</v>
      </c>
      <c r="F1618" t="s">
        <v>52</v>
      </c>
      <c r="G1618" t="s">
        <v>45</v>
      </c>
      <c r="H1618" t="s">
        <v>20</v>
      </c>
      <c r="I1618" t="s">
        <v>54</v>
      </c>
      <c r="J1618">
        <v>10</v>
      </c>
      <c r="K1618">
        <v>39</v>
      </c>
      <c r="L1618">
        <v>0</v>
      </c>
      <c r="M1618" t="s">
        <v>1742</v>
      </c>
      <c r="N1618" t="s">
        <v>23</v>
      </c>
      <c r="O1618">
        <v>2.2999999999999998</v>
      </c>
      <c r="P1618" t="s">
        <v>49</v>
      </c>
    </row>
    <row r="1619" spans="1:16" x14ac:dyDescent="0.3">
      <c r="A1619" t="s">
        <v>3908</v>
      </c>
      <c r="B1619" s="1">
        <v>2.0406249999999997E-2</v>
      </c>
      <c r="C1619" s="1">
        <v>2.0406249999999997E-2</v>
      </c>
      <c r="D1619" t="s">
        <v>16</v>
      </c>
      <c r="E1619" t="s">
        <v>2458</v>
      </c>
      <c r="F1619" t="s">
        <v>18</v>
      </c>
      <c r="G1619" t="s">
        <v>19</v>
      </c>
      <c r="H1619" t="s">
        <v>20</v>
      </c>
      <c r="I1619" t="s">
        <v>54</v>
      </c>
      <c r="J1619">
        <v>11</v>
      </c>
      <c r="K1619">
        <v>35</v>
      </c>
      <c r="L1619">
        <v>0</v>
      </c>
      <c r="M1619" t="s">
        <v>2998</v>
      </c>
      <c r="N1619" t="s">
        <v>23</v>
      </c>
      <c r="O1619">
        <v>1.2</v>
      </c>
      <c r="P1619" t="s">
        <v>24</v>
      </c>
    </row>
    <row r="1620" spans="1:16" x14ac:dyDescent="0.3">
      <c r="A1620" t="s">
        <v>3909</v>
      </c>
      <c r="B1620" s="1">
        <v>2.0406249999999997E-2</v>
      </c>
      <c r="C1620" s="1">
        <v>2.0406249999999997E-2</v>
      </c>
      <c r="D1620" t="s">
        <v>16</v>
      </c>
      <c r="E1620" t="s">
        <v>3910</v>
      </c>
      <c r="F1620" t="s">
        <v>75</v>
      </c>
      <c r="G1620" t="s">
        <v>63</v>
      </c>
      <c r="H1620" t="s">
        <v>35</v>
      </c>
      <c r="I1620" t="s">
        <v>21</v>
      </c>
      <c r="J1620">
        <v>5</v>
      </c>
      <c r="K1620">
        <v>46</v>
      </c>
      <c r="L1620">
        <v>0</v>
      </c>
      <c r="M1620" t="s">
        <v>3461</v>
      </c>
      <c r="N1620" t="s">
        <v>42</v>
      </c>
      <c r="O1620">
        <v>1.8</v>
      </c>
      <c r="P1620" t="s">
        <v>32</v>
      </c>
    </row>
    <row r="1621" spans="1:16" x14ac:dyDescent="0.3">
      <c r="A1621" t="s">
        <v>3911</v>
      </c>
      <c r="B1621" s="1">
        <v>2.0406249999999997E-2</v>
      </c>
      <c r="C1621">
        <v>0</v>
      </c>
      <c r="D1621" t="s">
        <v>110</v>
      </c>
      <c r="E1621" t="s">
        <v>1055</v>
      </c>
      <c r="F1621" t="s">
        <v>83</v>
      </c>
      <c r="G1621" t="s">
        <v>28</v>
      </c>
      <c r="H1621" t="s">
        <v>35</v>
      </c>
      <c r="I1621" t="s">
        <v>40</v>
      </c>
      <c r="J1621">
        <v>9</v>
      </c>
      <c r="K1621">
        <v>0</v>
      </c>
      <c r="L1621">
        <v>0</v>
      </c>
      <c r="M1621" t="s">
        <v>2693</v>
      </c>
      <c r="N1621" t="s">
        <v>37</v>
      </c>
      <c r="O1621">
        <v>0</v>
      </c>
      <c r="P1621" t="s">
        <v>32</v>
      </c>
    </row>
    <row r="1622" spans="1:16" x14ac:dyDescent="0.3">
      <c r="A1622" t="s">
        <v>3912</v>
      </c>
      <c r="B1622" s="1">
        <v>2.0406249999999997E-2</v>
      </c>
      <c r="C1622" s="1">
        <v>2.0406249999999997E-2</v>
      </c>
      <c r="D1622" t="s">
        <v>16</v>
      </c>
      <c r="E1622" t="s">
        <v>3913</v>
      </c>
      <c r="F1622" t="s">
        <v>75</v>
      </c>
      <c r="G1622" t="s">
        <v>31</v>
      </c>
      <c r="H1622" t="s">
        <v>46</v>
      </c>
      <c r="I1622" t="s">
        <v>54</v>
      </c>
      <c r="J1622">
        <v>5</v>
      </c>
      <c r="K1622">
        <v>29</v>
      </c>
      <c r="L1622">
        <v>0</v>
      </c>
      <c r="M1622" t="s">
        <v>403</v>
      </c>
      <c r="N1622" t="s">
        <v>23</v>
      </c>
      <c r="O1622">
        <v>1.5</v>
      </c>
      <c r="P1622" t="s">
        <v>4658</v>
      </c>
    </row>
    <row r="1623" spans="1:16" x14ac:dyDescent="0.3">
      <c r="A1623" t="s">
        <v>3914</v>
      </c>
      <c r="B1623" s="1">
        <v>2.0406249999999997E-2</v>
      </c>
      <c r="C1623" s="1">
        <v>2.0406249999999997E-2</v>
      </c>
      <c r="D1623" t="s">
        <v>16</v>
      </c>
      <c r="E1623" t="s">
        <v>3915</v>
      </c>
      <c r="F1623" t="s">
        <v>143</v>
      </c>
      <c r="G1623" t="s">
        <v>45</v>
      </c>
      <c r="H1623" t="s">
        <v>20</v>
      </c>
      <c r="I1623" t="s">
        <v>21</v>
      </c>
      <c r="J1623">
        <v>11</v>
      </c>
      <c r="K1623">
        <v>19</v>
      </c>
      <c r="L1623">
        <v>0</v>
      </c>
      <c r="M1623" t="s">
        <v>1689</v>
      </c>
      <c r="N1623" t="s">
        <v>23</v>
      </c>
      <c r="O1623">
        <v>4.4000000000000004</v>
      </c>
      <c r="P1623" t="s">
        <v>4658</v>
      </c>
    </row>
    <row r="1624" spans="1:16" x14ac:dyDescent="0.3">
      <c r="A1624" t="s">
        <v>3916</v>
      </c>
      <c r="B1624" s="1">
        <v>2.0406249999999997E-2</v>
      </c>
      <c r="C1624" s="1">
        <v>2.0406249999999997E-2</v>
      </c>
      <c r="D1624" t="s">
        <v>16</v>
      </c>
      <c r="E1624" t="s">
        <v>3917</v>
      </c>
      <c r="F1624" t="s">
        <v>143</v>
      </c>
      <c r="G1624" t="s">
        <v>63</v>
      </c>
      <c r="H1624" t="s">
        <v>35</v>
      </c>
      <c r="I1624" t="s">
        <v>59</v>
      </c>
      <c r="J1624">
        <v>11</v>
      </c>
      <c r="K1624">
        <v>18</v>
      </c>
      <c r="L1624">
        <v>0</v>
      </c>
      <c r="M1624" t="s">
        <v>371</v>
      </c>
      <c r="N1624" t="s">
        <v>23</v>
      </c>
      <c r="O1624">
        <v>1.7</v>
      </c>
      <c r="P1624" t="s">
        <v>24</v>
      </c>
    </row>
    <row r="1625" spans="1:16" x14ac:dyDescent="0.3">
      <c r="A1625" t="s">
        <v>3918</v>
      </c>
      <c r="B1625" s="1">
        <v>2.0406249999999997E-2</v>
      </c>
      <c r="C1625" s="1">
        <v>2.0406249999999997E-2</v>
      </c>
      <c r="D1625" t="s">
        <v>16</v>
      </c>
      <c r="E1625" t="s">
        <v>3919</v>
      </c>
      <c r="F1625" t="s">
        <v>58</v>
      </c>
      <c r="G1625" t="s">
        <v>63</v>
      </c>
      <c r="H1625" t="s">
        <v>67</v>
      </c>
      <c r="I1625" t="s">
        <v>29</v>
      </c>
      <c r="J1625">
        <v>12</v>
      </c>
      <c r="K1625">
        <v>3</v>
      </c>
      <c r="L1625">
        <v>0</v>
      </c>
      <c r="M1625" t="s">
        <v>166</v>
      </c>
      <c r="N1625" t="s">
        <v>37</v>
      </c>
      <c r="O1625">
        <v>1.7</v>
      </c>
      <c r="P1625" t="s">
        <v>49</v>
      </c>
    </row>
    <row r="1626" spans="1:16" x14ac:dyDescent="0.3">
      <c r="A1626" t="s">
        <v>3920</v>
      </c>
      <c r="B1626" s="1">
        <v>2.0406249999999997E-2</v>
      </c>
      <c r="C1626" s="1">
        <v>2.0406249999999997E-2</v>
      </c>
      <c r="D1626" t="s">
        <v>16</v>
      </c>
      <c r="E1626" t="s">
        <v>3921</v>
      </c>
      <c r="F1626" t="s">
        <v>143</v>
      </c>
      <c r="G1626" t="s">
        <v>63</v>
      </c>
      <c r="H1626" t="s">
        <v>67</v>
      </c>
      <c r="I1626" t="s">
        <v>59</v>
      </c>
      <c r="J1626">
        <v>6</v>
      </c>
      <c r="K1626">
        <v>13</v>
      </c>
      <c r="L1626">
        <v>0</v>
      </c>
      <c r="M1626" t="s">
        <v>2987</v>
      </c>
      <c r="N1626" t="s">
        <v>23</v>
      </c>
      <c r="O1626">
        <v>1.4</v>
      </c>
      <c r="P1626" t="s">
        <v>49</v>
      </c>
    </row>
    <row r="1627" spans="1:16" x14ac:dyDescent="0.3">
      <c r="A1627" t="s">
        <v>3922</v>
      </c>
      <c r="B1627" s="1">
        <v>2.0406249999999997E-2</v>
      </c>
      <c r="C1627" s="1">
        <v>2.0406249999999997E-2</v>
      </c>
      <c r="D1627" t="s">
        <v>16</v>
      </c>
      <c r="E1627" t="s">
        <v>3923</v>
      </c>
      <c r="F1627" t="s">
        <v>143</v>
      </c>
      <c r="G1627" t="s">
        <v>19</v>
      </c>
      <c r="H1627" t="s">
        <v>35</v>
      </c>
      <c r="I1627" t="s">
        <v>21</v>
      </c>
      <c r="J1627">
        <v>7</v>
      </c>
      <c r="K1627">
        <v>21</v>
      </c>
      <c r="L1627">
        <v>0</v>
      </c>
      <c r="M1627" t="s">
        <v>2449</v>
      </c>
      <c r="N1627" t="s">
        <v>23</v>
      </c>
      <c r="O1627">
        <v>4.7</v>
      </c>
      <c r="P1627" t="s">
        <v>77</v>
      </c>
    </row>
    <row r="1628" spans="1:16" x14ac:dyDescent="0.3">
      <c r="A1628" t="s">
        <v>3924</v>
      </c>
      <c r="B1628" s="1">
        <v>2.0406249999999997E-2</v>
      </c>
      <c r="C1628" s="1">
        <v>2.0406249999999997E-2</v>
      </c>
      <c r="D1628" t="s">
        <v>16</v>
      </c>
      <c r="E1628" t="s">
        <v>201</v>
      </c>
      <c r="F1628" t="s">
        <v>83</v>
      </c>
      <c r="G1628" t="s">
        <v>45</v>
      </c>
      <c r="H1628" t="s">
        <v>67</v>
      </c>
      <c r="I1628" t="s">
        <v>21</v>
      </c>
      <c r="J1628">
        <v>8</v>
      </c>
      <c r="K1628">
        <v>42</v>
      </c>
      <c r="L1628">
        <v>0</v>
      </c>
      <c r="M1628" t="s">
        <v>1490</v>
      </c>
      <c r="N1628" t="s">
        <v>42</v>
      </c>
      <c r="O1628">
        <v>2.5</v>
      </c>
      <c r="P1628" t="s">
        <v>49</v>
      </c>
    </row>
    <row r="1629" spans="1:16" x14ac:dyDescent="0.3">
      <c r="A1629" t="s">
        <v>3925</v>
      </c>
      <c r="B1629" s="1">
        <v>2.0406249999999997E-2</v>
      </c>
      <c r="C1629" s="1">
        <v>2.0406249999999997E-2</v>
      </c>
      <c r="D1629" t="s">
        <v>16</v>
      </c>
      <c r="E1629" t="s">
        <v>2582</v>
      </c>
      <c r="F1629" t="s">
        <v>27</v>
      </c>
      <c r="G1629" t="s">
        <v>45</v>
      </c>
      <c r="H1629" t="s">
        <v>46</v>
      </c>
      <c r="I1629" t="s">
        <v>59</v>
      </c>
      <c r="J1629">
        <v>2</v>
      </c>
      <c r="K1629">
        <v>45</v>
      </c>
      <c r="L1629">
        <v>0</v>
      </c>
      <c r="M1629" t="s">
        <v>2877</v>
      </c>
      <c r="N1629" t="s">
        <v>48</v>
      </c>
      <c r="O1629">
        <v>3.9</v>
      </c>
      <c r="P1629" t="s">
        <v>4658</v>
      </c>
    </row>
    <row r="1630" spans="1:16" x14ac:dyDescent="0.3">
      <c r="A1630" t="s">
        <v>3926</v>
      </c>
      <c r="B1630" s="1">
        <v>2.0406249999999997E-2</v>
      </c>
      <c r="C1630">
        <v>0</v>
      </c>
      <c r="D1630" t="s">
        <v>110</v>
      </c>
      <c r="E1630" t="s">
        <v>3927</v>
      </c>
      <c r="F1630" t="s">
        <v>27</v>
      </c>
      <c r="G1630" t="s">
        <v>45</v>
      </c>
      <c r="H1630" t="s">
        <v>46</v>
      </c>
      <c r="I1630" t="s">
        <v>40</v>
      </c>
      <c r="J1630">
        <v>11</v>
      </c>
      <c r="K1630">
        <v>0</v>
      </c>
      <c r="L1630">
        <v>0</v>
      </c>
      <c r="M1630" t="s">
        <v>2586</v>
      </c>
      <c r="N1630" t="s">
        <v>31</v>
      </c>
      <c r="O1630">
        <v>0</v>
      </c>
      <c r="P1630" t="s">
        <v>49</v>
      </c>
    </row>
    <row r="1631" spans="1:16" x14ac:dyDescent="0.3">
      <c r="A1631" t="s">
        <v>3928</v>
      </c>
      <c r="B1631" s="1">
        <v>2.0406249999999997E-2</v>
      </c>
      <c r="C1631" s="1">
        <v>2.0406249999999997E-2</v>
      </c>
      <c r="D1631" t="s">
        <v>16</v>
      </c>
      <c r="E1631" t="s">
        <v>3929</v>
      </c>
      <c r="F1631" t="s">
        <v>58</v>
      </c>
      <c r="G1631" t="s">
        <v>19</v>
      </c>
      <c r="H1631" t="s">
        <v>67</v>
      </c>
      <c r="I1631" t="s">
        <v>21</v>
      </c>
      <c r="J1631">
        <v>1</v>
      </c>
      <c r="K1631">
        <v>29</v>
      </c>
      <c r="L1631">
        <v>0</v>
      </c>
      <c r="M1631" t="s">
        <v>1770</v>
      </c>
      <c r="N1631" t="s">
        <v>31</v>
      </c>
      <c r="O1631">
        <v>1.8</v>
      </c>
      <c r="P1631" t="s">
        <v>24</v>
      </c>
    </row>
    <row r="1632" spans="1:16" x14ac:dyDescent="0.3">
      <c r="A1632" t="s">
        <v>3930</v>
      </c>
      <c r="B1632" s="1">
        <v>2.0406249999999997E-2</v>
      </c>
      <c r="C1632" s="1">
        <v>2.0406249999999997E-2</v>
      </c>
      <c r="D1632" t="s">
        <v>16</v>
      </c>
      <c r="E1632" t="s">
        <v>3931</v>
      </c>
      <c r="F1632" t="s">
        <v>121</v>
      </c>
      <c r="G1632" t="s">
        <v>28</v>
      </c>
      <c r="H1632" t="s">
        <v>20</v>
      </c>
      <c r="I1632" t="s">
        <v>54</v>
      </c>
      <c r="J1632">
        <v>12</v>
      </c>
      <c r="K1632">
        <v>39</v>
      </c>
      <c r="L1632">
        <v>0</v>
      </c>
      <c r="M1632" t="s">
        <v>1834</v>
      </c>
      <c r="N1632" t="s">
        <v>42</v>
      </c>
      <c r="O1632">
        <v>2.9</v>
      </c>
      <c r="P1632" t="s">
        <v>32</v>
      </c>
    </row>
    <row r="1633" spans="1:16" x14ac:dyDescent="0.3">
      <c r="A1633" t="s">
        <v>3932</v>
      </c>
      <c r="B1633" s="1">
        <v>2.0406249999999997E-2</v>
      </c>
      <c r="C1633" s="1">
        <v>2.0406249999999997E-2</v>
      </c>
      <c r="D1633" t="s">
        <v>16</v>
      </c>
      <c r="E1633" t="s">
        <v>3933</v>
      </c>
      <c r="F1633" t="s">
        <v>75</v>
      </c>
      <c r="G1633" t="s">
        <v>53</v>
      </c>
      <c r="H1633" t="s">
        <v>35</v>
      </c>
      <c r="I1633" t="s">
        <v>40</v>
      </c>
      <c r="J1633">
        <v>11</v>
      </c>
      <c r="K1633">
        <v>35</v>
      </c>
      <c r="L1633">
        <v>0</v>
      </c>
      <c r="M1633" t="s">
        <v>3934</v>
      </c>
      <c r="N1633" t="s">
        <v>23</v>
      </c>
      <c r="O1633">
        <v>3.2</v>
      </c>
      <c r="P1633" t="s">
        <v>49</v>
      </c>
    </row>
    <row r="1634" spans="1:16" x14ac:dyDescent="0.3">
      <c r="A1634" t="s">
        <v>3935</v>
      </c>
      <c r="B1634" s="1">
        <v>2.0406249999999997E-2</v>
      </c>
      <c r="C1634" s="1">
        <v>2.0406249999999997E-2</v>
      </c>
      <c r="D1634" t="s">
        <v>16</v>
      </c>
      <c r="E1634" t="s">
        <v>3936</v>
      </c>
      <c r="F1634" t="s">
        <v>52</v>
      </c>
      <c r="G1634" t="s">
        <v>31</v>
      </c>
      <c r="H1634" t="s">
        <v>67</v>
      </c>
      <c r="I1634" t="s">
        <v>59</v>
      </c>
      <c r="J1634">
        <v>9</v>
      </c>
      <c r="K1634">
        <v>40</v>
      </c>
      <c r="L1634">
        <v>0</v>
      </c>
      <c r="M1634" t="s">
        <v>1447</v>
      </c>
      <c r="N1634" t="s">
        <v>31</v>
      </c>
      <c r="O1634">
        <v>4.2</v>
      </c>
      <c r="P1634" t="s">
        <v>77</v>
      </c>
    </row>
    <row r="1635" spans="1:16" x14ac:dyDescent="0.3">
      <c r="A1635" t="s">
        <v>3937</v>
      </c>
      <c r="B1635" s="1">
        <v>2.0406249999999997E-2</v>
      </c>
      <c r="C1635" s="1">
        <v>2.0406249999999997E-2</v>
      </c>
      <c r="D1635" t="s">
        <v>16</v>
      </c>
      <c r="E1635" t="s">
        <v>3938</v>
      </c>
      <c r="F1635" t="s">
        <v>121</v>
      </c>
      <c r="G1635" t="s">
        <v>31</v>
      </c>
      <c r="H1635" t="s">
        <v>35</v>
      </c>
      <c r="I1635" t="s">
        <v>29</v>
      </c>
      <c r="J1635">
        <v>11</v>
      </c>
      <c r="K1635">
        <v>5</v>
      </c>
      <c r="L1635">
        <v>0</v>
      </c>
      <c r="M1635" t="s">
        <v>3645</v>
      </c>
      <c r="N1635" t="s">
        <v>37</v>
      </c>
      <c r="O1635">
        <v>2.2000000000000002</v>
      </c>
      <c r="P1635" t="s">
        <v>49</v>
      </c>
    </row>
    <row r="1636" spans="1:16" x14ac:dyDescent="0.3">
      <c r="A1636" t="s">
        <v>3939</v>
      </c>
      <c r="B1636" s="1">
        <v>2.0406249999999997E-2</v>
      </c>
      <c r="C1636" s="1">
        <v>2.0406249999999997E-2</v>
      </c>
      <c r="D1636" t="s">
        <v>16</v>
      </c>
      <c r="E1636" t="s">
        <v>3940</v>
      </c>
      <c r="F1636" t="s">
        <v>75</v>
      </c>
      <c r="G1636" t="s">
        <v>31</v>
      </c>
      <c r="H1636" t="s">
        <v>67</v>
      </c>
      <c r="I1636" t="s">
        <v>54</v>
      </c>
      <c r="J1636">
        <v>11</v>
      </c>
      <c r="K1636">
        <v>21</v>
      </c>
      <c r="L1636">
        <v>0</v>
      </c>
      <c r="M1636" t="s">
        <v>2424</v>
      </c>
      <c r="N1636" t="s">
        <v>48</v>
      </c>
      <c r="O1636">
        <v>3.5</v>
      </c>
      <c r="P1636" t="s">
        <v>49</v>
      </c>
    </row>
    <row r="1637" spans="1:16" x14ac:dyDescent="0.3">
      <c r="A1637" t="s">
        <v>3941</v>
      </c>
      <c r="B1637" s="1">
        <v>2.0406249999999997E-2</v>
      </c>
      <c r="C1637" s="1">
        <v>2.0406249999999997E-2</v>
      </c>
      <c r="D1637" t="s">
        <v>16</v>
      </c>
      <c r="E1637" t="s">
        <v>3942</v>
      </c>
      <c r="F1637" t="s">
        <v>83</v>
      </c>
      <c r="G1637" t="s">
        <v>53</v>
      </c>
      <c r="H1637" t="s">
        <v>46</v>
      </c>
      <c r="I1637" t="s">
        <v>59</v>
      </c>
      <c r="J1637">
        <v>10</v>
      </c>
      <c r="K1637">
        <v>40</v>
      </c>
      <c r="L1637">
        <v>0</v>
      </c>
      <c r="M1637" t="s">
        <v>3531</v>
      </c>
      <c r="N1637" t="s">
        <v>48</v>
      </c>
      <c r="O1637">
        <v>4.5</v>
      </c>
      <c r="P1637" t="s">
        <v>4658</v>
      </c>
    </row>
    <row r="1638" spans="1:16" x14ac:dyDescent="0.3">
      <c r="A1638" t="s">
        <v>3943</v>
      </c>
      <c r="B1638" s="1">
        <v>2.0406249999999997E-2</v>
      </c>
      <c r="C1638" s="1">
        <v>2.0406249999999997E-2</v>
      </c>
      <c r="D1638" t="s">
        <v>16</v>
      </c>
      <c r="E1638" t="s">
        <v>3944</v>
      </c>
      <c r="F1638" t="s">
        <v>58</v>
      </c>
      <c r="G1638" t="s">
        <v>31</v>
      </c>
      <c r="H1638" t="s">
        <v>67</v>
      </c>
      <c r="I1638" t="s">
        <v>29</v>
      </c>
      <c r="J1638">
        <v>6</v>
      </c>
      <c r="K1638">
        <v>14</v>
      </c>
      <c r="L1638">
        <v>0</v>
      </c>
      <c r="M1638" t="s">
        <v>2673</v>
      </c>
      <c r="N1638" t="s">
        <v>31</v>
      </c>
      <c r="O1638">
        <v>1.7</v>
      </c>
      <c r="P1638" t="s">
        <v>77</v>
      </c>
    </row>
    <row r="1639" spans="1:16" x14ac:dyDescent="0.3">
      <c r="A1639" t="s">
        <v>3945</v>
      </c>
      <c r="B1639" s="1">
        <v>2.0406249999999997E-2</v>
      </c>
      <c r="C1639">
        <v>0</v>
      </c>
      <c r="D1639" t="s">
        <v>146</v>
      </c>
      <c r="E1639" t="s">
        <v>3946</v>
      </c>
      <c r="F1639" t="s">
        <v>18</v>
      </c>
      <c r="G1639" t="s">
        <v>63</v>
      </c>
      <c r="H1639" t="s">
        <v>35</v>
      </c>
      <c r="I1639" t="s">
        <v>21</v>
      </c>
      <c r="J1639">
        <v>10</v>
      </c>
      <c r="K1639">
        <v>0</v>
      </c>
      <c r="L1639">
        <v>2</v>
      </c>
      <c r="M1639" t="s">
        <v>426</v>
      </c>
      <c r="N1639" t="s">
        <v>23</v>
      </c>
      <c r="O1639">
        <v>0</v>
      </c>
      <c r="P1639" t="s">
        <v>4658</v>
      </c>
    </row>
    <row r="1640" spans="1:16" x14ac:dyDescent="0.3">
      <c r="A1640" t="s">
        <v>3947</v>
      </c>
      <c r="B1640" s="1">
        <v>2.0406249999999997E-2</v>
      </c>
      <c r="C1640" s="1">
        <v>2.0406249999999997E-2</v>
      </c>
      <c r="D1640" t="s">
        <v>16</v>
      </c>
      <c r="E1640" t="s">
        <v>2196</v>
      </c>
      <c r="F1640" t="s">
        <v>75</v>
      </c>
      <c r="G1640" t="s">
        <v>45</v>
      </c>
      <c r="H1640" t="s">
        <v>46</v>
      </c>
      <c r="I1640" t="s">
        <v>59</v>
      </c>
      <c r="J1640">
        <v>12</v>
      </c>
      <c r="K1640">
        <v>33</v>
      </c>
      <c r="L1640">
        <v>0</v>
      </c>
      <c r="M1640" t="s">
        <v>2339</v>
      </c>
      <c r="N1640" t="s">
        <v>37</v>
      </c>
      <c r="O1640">
        <v>2.2999999999999998</v>
      </c>
      <c r="P1640" t="s">
        <v>77</v>
      </c>
    </row>
    <row r="1641" spans="1:16" x14ac:dyDescent="0.3">
      <c r="A1641" t="s">
        <v>3948</v>
      </c>
      <c r="B1641" s="1">
        <v>2.0406249999999997E-2</v>
      </c>
      <c r="C1641" s="1">
        <v>2.0406249999999997E-2</v>
      </c>
      <c r="D1641" t="s">
        <v>16</v>
      </c>
      <c r="E1641" t="s">
        <v>1732</v>
      </c>
      <c r="F1641" t="s">
        <v>18</v>
      </c>
      <c r="G1641" t="s">
        <v>45</v>
      </c>
      <c r="H1641" t="s">
        <v>46</v>
      </c>
      <c r="I1641" t="s">
        <v>54</v>
      </c>
      <c r="J1641">
        <v>12</v>
      </c>
      <c r="K1641">
        <v>19</v>
      </c>
      <c r="L1641">
        <v>0</v>
      </c>
      <c r="M1641" t="s">
        <v>3949</v>
      </c>
      <c r="N1641" t="s">
        <v>37</v>
      </c>
      <c r="O1641">
        <v>4.9000000000000004</v>
      </c>
      <c r="P1641" t="s">
        <v>77</v>
      </c>
    </row>
    <row r="1642" spans="1:16" x14ac:dyDescent="0.3">
      <c r="A1642" t="s">
        <v>3950</v>
      </c>
      <c r="B1642" s="1">
        <v>2.0406249999999997E-2</v>
      </c>
      <c r="C1642">
        <v>0</v>
      </c>
      <c r="D1642" t="s">
        <v>73</v>
      </c>
      <c r="E1642" t="s">
        <v>2152</v>
      </c>
      <c r="F1642" t="s">
        <v>18</v>
      </c>
      <c r="G1642" t="s">
        <v>45</v>
      </c>
      <c r="H1642" t="s">
        <v>67</v>
      </c>
      <c r="I1642" t="s">
        <v>21</v>
      </c>
      <c r="J1642">
        <v>2</v>
      </c>
      <c r="K1642">
        <v>0</v>
      </c>
      <c r="L1642">
        <v>0</v>
      </c>
      <c r="M1642" t="s">
        <v>3951</v>
      </c>
      <c r="N1642" t="s">
        <v>37</v>
      </c>
      <c r="O1642">
        <v>0</v>
      </c>
      <c r="P1642" t="s">
        <v>4658</v>
      </c>
    </row>
    <row r="1643" spans="1:16" x14ac:dyDescent="0.3">
      <c r="A1643" t="s">
        <v>3952</v>
      </c>
      <c r="B1643" s="1">
        <v>2.0406249999999997E-2</v>
      </c>
      <c r="C1643" s="1">
        <v>2.0406249999999997E-2</v>
      </c>
      <c r="D1643" t="s">
        <v>16</v>
      </c>
      <c r="E1643" t="s">
        <v>2629</v>
      </c>
      <c r="F1643" t="s">
        <v>75</v>
      </c>
      <c r="G1643" t="s">
        <v>31</v>
      </c>
      <c r="H1643" t="s">
        <v>46</v>
      </c>
      <c r="I1643" t="s">
        <v>29</v>
      </c>
      <c r="J1643">
        <v>8</v>
      </c>
      <c r="K1643">
        <v>22</v>
      </c>
      <c r="L1643">
        <v>0</v>
      </c>
      <c r="M1643" t="s">
        <v>3953</v>
      </c>
      <c r="N1643" t="s">
        <v>31</v>
      </c>
      <c r="O1643">
        <v>3.5</v>
      </c>
      <c r="P1643" t="s">
        <v>4658</v>
      </c>
    </row>
    <row r="1644" spans="1:16" x14ac:dyDescent="0.3">
      <c r="A1644" t="s">
        <v>3954</v>
      </c>
      <c r="B1644" s="1">
        <v>2.0406249999999997E-2</v>
      </c>
      <c r="C1644">
        <v>0</v>
      </c>
      <c r="D1644" t="s">
        <v>110</v>
      </c>
      <c r="E1644" t="s">
        <v>3955</v>
      </c>
      <c r="F1644" t="s">
        <v>52</v>
      </c>
      <c r="G1644" t="s">
        <v>19</v>
      </c>
      <c r="H1644" t="s">
        <v>67</v>
      </c>
      <c r="I1644" t="s">
        <v>59</v>
      </c>
      <c r="J1644">
        <v>12</v>
      </c>
      <c r="K1644">
        <v>0</v>
      </c>
      <c r="L1644">
        <v>0</v>
      </c>
      <c r="M1644" t="s">
        <v>3949</v>
      </c>
      <c r="N1644" t="s">
        <v>31</v>
      </c>
      <c r="O1644">
        <v>0</v>
      </c>
      <c r="P1644" t="s">
        <v>49</v>
      </c>
    </row>
    <row r="1645" spans="1:16" x14ac:dyDescent="0.3">
      <c r="A1645" t="s">
        <v>3956</v>
      </c>
      <c r="B1645" s="1">
        <v>2.0406249999999997E-2</v>
      </c>
      <c r="C1645" s="1">
        <v>2.0406249999999997E-2</v>
      </c>
      <c r="D1645" t="s">
        <v>16</v>
      </c>
      <c r="E1645" t="s">
        <v>3449</v>
      </c>
      <c r="F1645" t="s">
        <v>52</v>
      </c>
      <c r="G1645" t="s">
        <v>63</v>
      </c>
      <c r="H1645" t="s">
        <v>46</v>
      </c>
      <c r="I1645" t="s">
        <v>40</v>
      </c>
      <c r="J1645">
        <v>1</v>
      </c>
      <c r="K1645">
        <v>3</v>
      </c>
      <c r="L1645">
        <v>0</v>
      </c>
      <c r="M1645" t="s">
        <v>2668</v>
      </c>
      <c r="N1645" t="s">
        <v>48</v>
      </c>
      <c r="O1645">
        <v>5</v>
      </c>
      <c r="P1645" t="s">
        <v>24</v>
      </c>
    </row>
    <row r="1646" spans="1:16" x14ac:dyDescent="0.3">
      <c r="A1646" t="s">
        <v>3957</v>
      </c>
      <c r="B1646" s="1">
        <v>2.0406249999999997E-2</v>
      </c>
      <c r="C1646" s="1">
        <v>2.0406249999999997E-2</v>
      </c>
      <c r="D1646" t="s">
        <v>16</v>
      </c>
      <c r="E1646" t="s">
        <v>3958</v>
      </c>
      <c r="F1646" t="s">
        <v>58</v>
      </c>
      <c r="G1646" t="s">
        <v>45</v>
      </c>
      <c r="H1646" t="s">
        <v>35</v>
      </c>
      <c r="I1646" t="s">
        <v>21</v>
      </c>
      <c r="J1646">
        <v>10</v>
      </c>
      <c r="K1646">
        <v>39</v>
      </c>
      <c r="L1646">
        <v>0</v>
      </c>
      <c r="M1646" t="s">
        <v>1136</v>
      </c>
      <c r="N1646" t="s">
        <v>37</v>
      </c>
      <c r="O1646">
        <v>4.4000000000000004</v>
      </c>
      <c r="P1646" t="s">
        <v>32</v>
      </c>
    </row>
    <row r="1647" spans="1:16" x14ac:dyDescent="0.3">
      <c r="A1647" t="s">
        <v>3959</v>
      </c>
      <c r="B1647" s="1">
        <v>2.0406249999999997E-2</v>
      </c>
      <c r="C1647" s="1">
        <v>2.0406249999999997E-2</v>
      </c>
      <c r="D1647" t="s">
        <v>16</v>
      </c>
      <c r="E1647" t="s">
        <v>3960</v>
      </c>
      <c r="F1647" t="s">
        <v>18</v>
      </c>
      <c r="G1647" t="s">
        <v>19</v>
      </c>
      <c r="H1647" t="s">
        <v>20</v>
      </c>
      <c r="I1647" t="s">
        <v>54</v>
      </c>
      <c r="J1647">
        <v>9</v>
      </c>
      <c r="K1647">
        <v>26</v>
      </c>
      <c r="L1647">
        <v>0</v>
      </c>
      <c r="M1647" t="s">
        <v>3951</v>
      </c>
      <c r="N1647" t="s">
        <v>48</v>
      </c>
      <c r="O1647">
        <v>3.7</v>
      </c>
      <c r="P1647" t="s">
        <v>4658</v>
      </c>
    </row>
    <row r="1648" spans="1:16" x14ac:dyDescent="0.3">
      <c r="A1648" t="s">
        <v>3961</v>
      </c>
      <c r="B1648" s="1">
        <v>2.0406249999999997E-2</v>
      </c>
      <c r="C1648" s="1">
        <v>2.0406249999999997E-2</v>
      </c>
      <c r="D1648" t="s">
        <v>16</v>
      </c>
      <c r="E1648" t="s">
        <v>3962</v>
      </c>
      <c r="F1648" t="s">
        <v>143</v>
      </c>
      <c r="G1648" t="s">
        <v>63</v>
      </c>
      <c r="H1648" t="s">
        <v>35</v>
      </c>
      <c r="I1648" t="s">
        <v>59</v>
      </c>
      <c r="J1648">
        <v>7</v>
      </c>
      <c r="K1648">
        <v>40</v>
      </c>
      <c r="L1648">
        <v>0</v>
      </c>
      <c r="M1648" t="s">
        <v>1556</v>
      </c>
      <c r="N1648" t="s">
        <v>23</v>
      </c>
      <c r="O1648">
        <v>2.7</v>
      </c>
      <c r="P1648" t="s">
        <v>4658</v>
      </c>
    </row>
    <row r="1649" spans="1:16" x14ac:dyDescent="0.3">
      <c r="A1649" t="s">
        <v>3963</v>
      </c>
      <c r="B1649" s="1">
        <v>2.0406249999999997E-2</v>
      </c>
      <c r="C1649" s="1">
        <v>2.0406249999999997E-2</v>
      </c>
      <c r="D1649" t="s">
        <v>16</v>
      </c>
      <c r="E1649" t="s">
        <v>3964</v>
      </c>
      <c r="F1649" t="s">
        <v>75</v>
      </c>
      <c r="G1649" t="s">
        <v>28</v>
      </c>
      <c r="H1649" t="s">
        <v>67</v>
      </c>
      <c r="I1649" t="s">
        <v>21</v>
      </c>
      <c r="J1649">
        <v>8</v>
      </c>
      <c r="K1649">
        <v>18</v>
      </c>
      <c r="L1649">
        <v>0</v>
      </c>
      <c r="M1649" t="s">
        <v>1049</v>
      </c>
      <c r="N1649" t="s">
        <v>37</v>
      </c>
      <c r="O1649">
        <v>4.3</v>
      </c>
      <c r="P1649" t="s">
        <v>24</v>
      </c>
    </row>
    <row r="1650" spans="1:16" x14ac:dyDescent="0.3">
      <c r="A1650" t="s">
        <v>3965</v>
      </c>
      <c r="B1650" s="1">
        <v>2.0406249999999997E-2</v>
      </c>
      <c r="C1650" s="1">
        <v>2.0406249999999997E-2</v>
      </c>
      <c r="D1650" t="s">
        <v>16</v>
      </c>
      <c r="E1650" t="s">
        <v>3966</v>
      </c>
      <c r="F1650" t="s">
        <v>75</v>
      </c>
      <c r="G1650" t="s">
        <v>31</v>
      </c>
      <c r="H1650" t="s">
        <v>20</v>
      </c>
      <c r="I1650" t="s">
        <v>29</v>
      </c>
      <c r="J1650">
        <v>3</v>
      </c>
      <c r="K1650">
        <v>13</v>
      </c>
      <c r="L1650">
        <v>0</v>
      </c>
      <c r="M1650" t="s">
        <v>1117</v>
      </c>
      <c r="N1650" t="s">
        <v>37</v>
      </c>
      <c r="O1650">
        <v>2</v>
      </c>
      <c r="P1650" t="s">
        <v>77</v>
      </c>
    </row>
    <row r="1651" spans="1:16" x14ac:dyDescent="0.3">
      <c r="A1651" t="s">
        <v>3967</v>
      </c>
      <c r="B1651" s="1">
        <v>2.0406249999999997E-2</v>
      </c>
      <c r="C1651" s="1">
        <v>2.0406249999999997E-2</v>
      </c>
      <c r="D1651" t="s">
        <v>16</v>
      </c>
      <c r="E1651" t="s">
        <v>3968</v>
      </c>
      <c r="F1651" t="s">
        <v>121</v>
      </c>
      <c r="G1651" t="s">
        <v>63</v>
      </c>
      <c r="H1651" t="s">
        <v>35</v>
      </c>
      <c r="I1651" t="s">
        <v>59</v>
      </c>
      <c r="J1651">
        <v>9</v>
      </c>
      <c r="K1651">
        <v>18</v>
      </c>
      <c r="L1651">
        <v>0</v>
      </c>
      <c r="M1651" t="s">
        <v>3439</v>
      </c>
      <c r="N1651" t="s">
        <v>23</v>
      </c>
      <c r="O1651">
        <v>4.7</v>
      </c>
      <c r="P1651" t="s">
        <v>24</v>
      </c>
    </row>
    <row r="1652" spans="1:16" x14ac:dyDescent="0.3">
      <c r="A1652" t="s">
        <v>3969</v>
      </c>
      <c r="B1652" s="1">
        <v>2.0406249999999997E-2</v>
      </c>
      <c r="C1652" s="1">
        <v>2.0406249999999997E-2</v>
      </c>
      <c r="D1652" t="s">
        <v>16</v>
      </c>
      <c r="E1652" t="s">
        <v>3970</v>
      </c>
      <c r="F1652" t="s">
        <v>143</v>
      </c>
      <c r="G1652" t="s">
        <v>28</v>
      </c>
      <c r="H1652" t="s">
        <v>67</v>
      </c>
      <c r="I1652" t="s">
        <v>40</v>
      </c>
      <c r="J1652">
        <v>11</v>
      </c>
      <c r="K1652">
        <v>4</v>
      </c>
      <c r="L1652">
        <v>0</v>
      </c>
      <c r="M1652" t="s">
        <v>181</v>
      </c>
      <c r="N1652" t="s">
        <v>37</v>
      </c>
      <c r="O1652">
        <v>4.2</v>
      </c>
      <c r="P1652" t="s">
        <v>49</v>
      </c>
    </row>
    <row r="1653" spans="1:16" x14ac:dyDescent="0.3">
      <c r="A1653" t="s">
        <v>3971</v>
      </c>
      <c r="B1653" s="1">
        <v>2.0406249999999997E-2</v>
      </c>
      <c r="C1653" s="1">
        <v>2.0406249999999997E-2</v>
      </c>
      <c r="D1653" t="s">
        <v>16</v>
      </c>
      <c r="E1653" t="s">
        <v>3972</v>
      </c>
      <c r="F1653" t="s">
        <v>52</v>
      </c>
      <c r="G1653" t="s">
        <v>53</v>
      </c>
      <c r="H1653" t="s">
        <v>67</v>
      </c>
      <c r="I1653" t="s">
        <v>40</v>
      </c>
      <c r="J1653">
        <v>1</v>
      </c>
      <c r="K1653">
        <v>3</v>
      </c>
      <c r="L1653">
        <v>0</v>
      </c>
      <c r="M1653" t="s">
        <v>3973</v>
      </c>
      <c r="N1653" t="s">
        <v>48</v>
      </c>
      <c r="O1653">
        <v>4.7</v>
      </c>
      <c r="P1653" t="s">
        <v>77</v>
      </c>
    </row>
    <row r="1654" spans="1:16" x14ac:dyDescent="0.3">
      <c r="A1654" t="s">
        <v>3974</v>
      </c>
      <c r="B1654" s="1">
        <v>2.0406249999999997E-2</v>
      </c>
      <c r="C1654" s="1">
        <v>2.0406249999999997E-2</v>
      </c>
      <c r="D1654" t="s">
        <v>16</v>
      </c>
      <c r="E1654" t="s">
        <v>3975</v>
      </c>
      <c r="F1654" t="s">
        <v>75</v>
      </c>
      <c r="G1654" t="s">
        <v>19</v>
      </c>
      <c r="H1654" t="s">
        <v>46</v>
      </c>
      <c r="I1654" t="s">
        <v>40</v>
      </c>
      <c r="J1654">
        <v>3</v>
      </c>
      <c r="K1654">
        <v>27</v>
      </c>
      <c r="L1654">
        <v>0</v>
      </c>
      <c r="M1654" t="s">
        <v>1670</v>
      </c>
      <c r="N1654" t="s">
        <v>42</v>
      </c>
      <c r="O1654">
        <v>3.8</v>
      </c>
      <c r="P1654" t="s">
        <v>32</v>
      </c>
    </row>
    <row r="1655" spans="1:16" x14ac:dyDescent="0.3">
      <c r="A1655" t="s">
        <v>3976</v>
      </c>
      <c r="B1655" s="1">
        <v>2.0406249999999997E-2</v>
      </c>
      <c r="C1655" s="1">
        <v>2.0406249999999997E-2</v>
      </c>
      <c r="D1655" t="s">
        <v>16</v>
      </c>
      <c r="E1655" t="s">
        <v>3977</v>
      </c>
      <c r="F1655" t="s">
        <v>18</v>
      </c>
      <c r="G1655" t="s">
        <v>45</v>
      </c>
      <c r="H1655" t="s">
        <v>67</v>
      </c>
      <c r="I1655" t="s">
        <v>29</v>
      </c>
      <c r="J1655">
        <v>8</v>
      </c>
      <c r="K1655">
        <v>23</v>
      </c>
      <c r="L1655">
        <v>0</v>
      </c>
      <c r="M1655" t="s">
        <v>3978</v>
      </c>
      <c r="N1655" t="s">
        <v>42</v>
      </c>
      <c r="O1655">
        <v>1.8</v>
      </c>
      <c r="P1655" t="s">
        <v>49</v>
      </c>
    </row>
    <row r="1656" spans="1:16" x14ac:dyDescent="0.3">
      <c r="A1656" t="s">
        <v>3979</v>
      </c>
      <c r="B1656" s="1">
        <v>2.0406249999999997E-2</v>
      </c>
      <c r="C1656" s="1">
        <v>2.0406249999999997E-2</v>
      </c>
      <c r="D1656" t="s">
        <v>16</v>
      </c>
      <c r="E1656" t="s">
        <v>1806</v>
      </c>
      <c r="F1656" t="s">
        <v>27</v>
      </c>
      <c r="G1656" t="s">
        <v>28</v>
      </c>
      <c r="H1656" t="s">
        <v>35</v>
      </c>
      <c r="I1656" t="s">
        <v>59</v>
      </c>
      <c r="J1656">
        <v>4</v>
      </c>
      <c r="K1656">
        <v>10</v>
      </c>
      <c r="L1656">
        <v>0</v>
      </c>
      <c r="M1656" t="s">
        <v>3980</v>
      </c>
      <c r="N1656" t="s">
        <v>31</v>
      </c>
      <c r="O1656">
        <v>1.5</v>
      </c>
      <c r="P1656" t="s">
        <v>4658</v>
      </c>
    </row>
    <row r="1657" spans="1:16" x14ac:dyDescent="0.3">
      <c r="A1657" t="s">
        <v>3981</v>
      </c>
      <c r="B1657" s="1">
        <v>2.0406249999999997E-2</v>
      </c>
      <c r="C1657" s="1">
        <v>2.0406249999999997E-2</v>
      </c>
      <c r="D1657" t="s">
        <v>16</v>
      </c>
      <c r="E1657" t="s">
        <v>3982</v>
      </c>
      <c r="F1657" t="s">
        <v>27</v>
      </c>
      <c r="G1657" t="s">
        <v>53</v>
      </c>
      <c r="H1657" t="s">
        <v>35</v>
      </c>
      <c r="I1657" t="s">
        <v>54</v>
      </c>
      <c r="J1657">
        <v>3</v>
      </c>
      <c r="K1657">
        <v>4</v>
      </c>
      <c r="L1657">
        <v>0</v>
      </c>
      <c r="M1657" t="s">
        <v>2838</v>
      </c>
      <c r="N1657" t="s">
        <v>48</v>
      </c>
      <c r="O1657">
        <v>3.6</v>
      </c>
      <c r="P1657" t="s">
        <v>77</v>
      </c>
    </row>
    <row r="1658" spans="1:16" x14ac:dyDescent="0.3">
      <c r="A1658" t="s">
        <v>3983</v>
      </c>
      <c r="B1658" s="1">
        <v>2.0406249999999997E-2</v>
      </c>
      <c r="C1658" s="1">
        <v>2.0406249999999997E-2</v>
      </c>
      <c r="D1658" t="s">
        <v>16</v>
      </c>
      <c r="E1658" t="s">
        <v>3842</v>
      </c>
      <c r="F1658" t="s">
        <v>27</v>
      </c>
      <c r="G1658" t="s">
        <v>28</v>
      </c>
      <c r="H1658" t="s">
        <v>46</v>
      </c>
      <c r="I1658" t="s">
        <v>54</v>
      </c>
      <c r="J1658">
        <v>1</v>
      </c>
      <c r="K1658">
        <v>24</v>
      </c>
      <c r="L1658">
        <v>0</v>
      </c>
      <c r="M1658" t="s">
        <v>699</v>
      </c>
      <c r="N1658" t="s">
        <v>48</v>
      </c>
      <c r="O1658">
        <v>3.3</v>
      </c>
      <c r="P1658" t="s">
        <v>49</v>
      </c>
    </row>
    <row r="1659" spans="1:16" x14ac:dyDescent="0.3">
      <c r="A1659" t="s">
        <v>3984</v>
      </c>
      <c r="B1659" s="1">
        <v>2.0406249999999997E-2</v>
      </c>
      <c r="C1659">
        <v>0</v>
      </c>
      <c r="D1659" t="s">
        <v>110</v>
      </c>
      <c r="E1659" t="s">
        <v>3985</v>
      </c>
      <c r="F1659" t="s">
        <v>58</v>
      </c>
      <c r="G1659" t="s">
        <v>31</v>
      </c>
      <c r="H1659" t="s">
        <v>20</v>
      </c>
      <c r="I1659" t="s">
        <v>21</v>
      </c>
      <c r="J1659">
        <v>5</v>
      </c>
      <c r="K1659">
        <v>0</v>
      </c>
      <c r="L1659">
        <v>0</v>
      </c>
      <c r="M1659" t="s">
        <v>2319</v>
      </c>
      <c r="N1659" t="s">
        <v>31</v>
      </c>
      <c r="O1659">
        <v>0</v>
      </c>
      <c r="P1659" t="s">
        <v>49</v>
      </c>
    </row>
    <row r="1660" spans="1:16" x14ac:dyDescent="0.3">
      <c r="A1660" t="s">
        <v>3986</v>
      </c>
      <c r="B1660" s="1">
        <v>2.0406249999999997E-2</v>
      </c>
      <c r="C1660" s="1">
        <v>2.0406249999999997E-2</v>
      </c>
      <c r="D1660" t="s">
        <v>16</v>
      </c>
      <c r="E1660" t="s">
        <v>3987</v>
      </c>
      <c r="F1660" t="s">
        <v>18</v>
      </c>
      <c r="G1660" t="s">
        <v>31</v>
      </c>
      <c r="H1660" t="s">
        <v>20</v>
      </c>
      <c r="I1660" t="s">
        <v>54</v>
      </c>
      <c r="J1660">
        <v>1</v>
      </c>
      <c r="K1660">
        <v>31</v>
      </c>
      <c r="L1660">
        <v>0</v>
      </c>
      <c r="M1660" t="s">
        <v>1977</v>
      </c>
      <c r="N1660" t="s">
        <v>37</v>
      </c>
      <c r="O1660">
        <v>2.1</v>
      </c>
      <c r="P1660" t="s">
        <v>32</v>
      </c>
    </row>
    <row r="1661" spans="1:16" x14ac:dyDescent="0.3">
      <c r="A1661" t="s">
        <v>3988</v>
      </c>
      <c r="B1661" s="1">
        <v>2.0406249999999997E-2</v>
      </c>
      <c r="C1661" s="1">
        <v>2.0406249999999997E-2</v>
      </c>
      <c r="D1661" t="s">
        <v>16</v>
      </c>
      <c r="E1661" t="s">
        <v>3989</v>
      </c>
      <c r="F1661" t="s">
        <v>58</v>
      </c>
      <c r="G1661" t="s">
        <v>28</v>
      </c>
      <c r="H1661" t="s">
        <v>46</v>
      </c>
      <c r="I1661" t="s">
        <v>59</v>
      </c>
      <c r="J1661">
        <v>12</v>
      </c>
      <c r="K1661">
        <v>6</v>
      </c>
      <c r="L1661">
        <v>0</v>
      </c>
      <c r="M1661" t="s">
        <v>3990</v>
      </c>
      <c r="N1661" t="s">
        <v>23</v>
      </c>
      <c r="O1661">
        <v>4.2</v>
      </c>
      <c r="P1661" t="s">
        <v>24</v>
      </c>
    </row>
    <row r="1662" spans="1:16" x14ac:dyDescent="0.3">
      <c r="A1662" t="s">
        <v>3991</v>
      </c>
      <c r="B1662" s="1">
        <v>2.0406249999999997E-2</v>
      </c>
      <c r="C1662" s="1">
        <v>2.0406249999999997E-2</v>
      </c>
      <c r="D1662" t="s">
        <v>16</v>
      </c>
      <c r="E1662" t="s">
        <v>3528</v>
      </c>
      <c r="F1662" t="s">
        <v>52</v>
      </c>
      <c r="G1662" t="s">
        <v>45</v>
      </c>
      <c r="H1662" t="s">
        <v>20</v>
      </c>
      <c r="I1662" t="s">
        <v>40</v>
      </c>
      <c r="J1662">
        <v>5</v>
      </c>
      <c r="K1662">
        <v>7</v>
      </c>
      <c r="L1662">
        <v>0</v>
      </c>
      <c r="M1662" t="s">
        <v>1930</v>
      </c>
      <c r="N1662" t="s">
        <v>37</v>
      </c>
      <c r="O1662">
        <v>2.2000000000000002</v>
      </c>
      <c r="P1662" t="s">
        <v>77</v>
      </c>
    </row>
    <row r="1663" spans="1:16" x14ac:dyDescent="0.3">
      <c r="A1663" t="s">
        <v>3992</v>
      </c>
      <c r="B1663" s="1">
        <v>2.0406249999999997E-2</v>
      </c>
      <c r="C1663" s="1">
        <v>2.0406249999999997E-2</v>
      </c>
      <c r="D1663" t="s">
        <v>16</v>
      </c>
      <c r="E1663" t="s">
        <v>3993</v>
      </c>
      <c r="F1663" t="s">
        <v>18</v>
      </c>
      <c r="G1663" t="s">
        <v>31</v>
      </c>
      <c r="H1663" t="s">
        <v>46</v>
      </c>
      <c r="I1663" t="s">
        <v>40</v>
      </c>
      <c r="J1663">
        <v>3</v>
      </c>
      <c r="K1663">
        <v>32</v>
      </c>
      <c r="L1663">
        <v>0</v>
      </c>
      <c r="M1663" t="s">
        <v>735</v>
      </c>
      <c r="N1663" t="s">
        <v>23</v>
      </c>
      <c r="O1663">
        <v>3.4</v>
      </c>
      <c r="P1663" t="s">
        <v>77</v>
      </c>
    </row>
    <row r="1664" spans="1:16" x14ac:dyDescent="0.3">
      <c r="A1664" t="s">
        <v>3994</v>
      </c>
      <c r="B1664" s="1">
        <v>2.0406249999999997E-2</v>
      </c>
      <c r="C1664" s="1">
        <v>2.0406249999999997E-2</v>
      </c>
      <c r="D1664" t="s">
        <v>16</v>
      </c>
      <c r="E1664" t="s">
        <v>3995</v>
      </c>
      <c r="F1664" t="s">
        <v>52</v>
      </c>
      <c r="G1664" t="s">
        <v>53</v>
      </c>
      <c r="H1664" t="s">
        <v>35</v>
      </c>
      <c r="I1664" t="s">
        <v>40</v>
      </c>
      <c r="J1664">
        <v>12</v>
      </c>
      <c r="K1664">
        <v>11</v>
      </c>
      <c r="L1664">
        <v>0</v>
      </c>
      <c r="M1664" t="s">
        <v>1040</v>
      </c>
      <c r="N1664" t="s">
        <v>31</v>
      </c>
      <c r="O1664">
        <v>1.6</v>
      </c>
      <c r="P1664" t="s">
        <v>4658</v>
      </c>
    </row>
    <row r="1665" spans="1:16" x14ac:dyDescent="0.3">
      <c r="A1665" t="s">
        <v>3996</v>
      </c>
      <c r="B1665" s="1">
        <v>2.0406249999999997E-2</v>
      </c>
      <c r="C1665" s="1">
        <v>2.0406249999999997E-2</v>
      </c>
      <c r="D1665" t="s">
        <v>16</v>
      </c>
      <c r="E1665" t="s">
        <v>3997</v>
      </c>
      <c r="F1665" t="s">
        <v>83</v>
      </c>
      <c r="G1665" t="s">
        <v>53</v>
      </c>
      <c r="H1665" t="s">
        <v>20</v>
      </c>
      <c r="I1665" t="s">
        <v>54</v>
      </c>
      <c r="J1665">
        <v>7</v>
      </c>
      <c r="K1665">
        <v>17</v>
      </c>
      <c r="L1665">
        <v>0</v>
      </c>
      <c r="M1665" t="s">
        <v>1183</v>
      </c>
      <c r="N1665" t="s">
        <v>31</v>
      </c>
      <c r="O1665">
        <v>3.4</v>
      </c>
      <c r="P1665" t="s">
        <v>24</v>
      </c>
    </row>
    <row r="1666" spans="1:16" x14ac:dyDescent="0.3">
      <c r="A1666" t="s">
        <v>3998</v>
      </c>
      <c r="B1666" s="1">
        <v>2.0406249999999997E-2</v>
      </c>
      <c r="C1666" s="1">
        <v>2.0406249999999997E-2</v>
      </c>
      <c r="D1666" t="s">
        <v>16</v>
      </c>
      <c r="E1666" t="s">
        <v>3999</v>
      </c>
      <c r="F1666" t="s">
        <v>18</v>
      </c>
      <c r="G1666" t="s">
        <v>45</v>
      </c>
      <c r="H1666" t="s">
        <v>46</v>
      </c>
      <c r="I1666" t="s">
        <v>29</v>
      </c>
      <c r="J1666">
        <v>9</v>
      </c>
      <c r="K1666">
        <v>1</v>
      </c>
      <c r="L1666">
        <v>0</v>
      </c>
      <c r="M1666" t="s">
        <v>1613</v>
      </c>
      <c r="N1666" t="s">
        <v>31</v>
      </c>
      <c r="O1666">
        <v>1.1000000000000001</v>
      </c>
      <c r="P1666" t="s">
        <v>49</v>
      </c>
    </row>
    <row r="1667" spans="1:16" x14ac:dyDescent="0.3">
      <c r="A1667" t="s">
        <v>4000</v>
      </c>
      <c r="B1667" s="1">
        <v>2.0406249999999997E-2</v>
      </c>
      <c r="C1667" s="1">
        <v>2.0406249999999997E-2</v>
      </c>
      <c r="D1667" t="s">
        <v>16</v>
      </c>
      <c r="E1667" t="s">
        <v>4001</v>
      </c>
      <c r="F1667" t="s">
        <v>18</v>
      </c>
      <c r="G1667" t="s">
        <v>19</v>
      </c>
      <c r="H1667" t="s">
        <v>20</v>
      </c>
      <c r="I1667" t="s">
        <v>59</v>
      </c>
      <c r="J1667">
        <v>12</v>
      </c>
      <c r="K1667">
        <v>9</v>
      </c>
      <c r="L1667">
        <v>0</v>
      </c>
      <c r="M1667" t="s">
        <v>261</v>
      </c>
      <c r="N1667" t="s">
        <v>48</v>
      </c>
      <c r="O1667">
        <v>1.4</v>
      </c>
      <c r="P1667" t="s">
        <v>4658</v>
      </c>
    </row>
    <row r="1668" spans="1:16" x14ac:dyDescent="0.3">
      <c r="A1668" t="s">
        <v>4002</v>
      </c>
      <c r="B1668" s="1">
        <v>2.0406249999999997E-2</v>
      </c>
      <c r="C1668">
        <v>0</v>
      </c>
      <c r="D1668" t="s">
        <v>110</v>
      </c>
      <c r="E1668" t="s">
        <v>4003</v>
      </c>
      <c r="F1668" t="s">
        <v>143</v>
      </c>
      <c r="G1668" t="s">
        <v>19</v>
      </c>
      <c r="H1668" t="s">
        <v>46</v>
      </c>
      <c r="I1668" t="s">
        <v>29</v>
      </c>
      <c r="J1668">
        <v>10</v>
      </c>
      <c r="K1668">
        <v>0</v>
      </c>
      <c r="L1668">
        <v>0</v>
      </c>
      <c r="M1668" t="s">
        <v>1010</v>
      </c>
      <c r="N1668" t="s">
        <v>37</v>
      </c>
      <c r="O1668">
        <v>0</v>
      </c>
      <c r="P1668" t="s">
        <v>49</v>
      </c>
    </row>
    <row r="1669" spans="1:16" x14ac:dyDescent="0.3">
      <c r="A1669" t="s">
        <v>4004</v>
      </c>
      <c r="B1669" s="1">
        <v>2.0406249999999997E-2</v>
      </c>
      <c r="C1669" s="1">
        <v>2.0406249999999997E-2</v>
      </c>
      <c r="D1669" t="s">
        <v>16</v>
      </c>
      <c r="E1669" t="s">
        <v>4005</v>
      </c>
      <c r="F1669" t="s">
        <v>27</v>
      </c>
      <c r="G1669" t="s">
        <v>63</v>
      </c>
      <c r="H1669" t="s">
        <v>46</v>
      </c>
      <c r="I1669" t="s">
        <v>54</v>
      </c>
      <c r="J1669">
        <v>4</v>
      </c>
      <c r="K1669">
        <v>25</v>
      </c>
      <c r="L1669">
        <v>0</v>
      </c>
      <c r="M1669" t="s">
        <v>199</v>
      </c>
      <c r="N1669" t="s">
        <v>37</v>
      </c>
      <c r="O1669">
        <v>3.7</v>
      </c>
      <c r="P1669" t="s">
        <v>4658</v>
      </c>
    </row>
    <row r="1670" spans="1:16" x14ac:dyDescent="0.3">
      <c r="A1670" t="s">
        <v>4006</v>
      </c>
      <c r="B1670" s="1">
        <v>2.0406249999999997E-2</v>
      </c>
      <c r="C1670" s="1">
        <v>2.0406249999999997E-2</v>
      </c>
      <c r="D1670" t="s">
        <v>16</v>
      </c>
      <c r="E1670" t="s">
        <v>4007</v>
      </c>
      <c r="F1670" t="s">
        <v>18</v>
      </c>
      <c r="G1670" t="s">
        <v>53</v>
      </c>
      <c r="H1670" t="s">
        <v>20</v>
      </c>
      <c r="I1670" t="s">
        <v>54</v>
      </c>
      <c r="J1670">
        <v>2</v>
      </c>
      <c r="K1670">
        <v>39</v>
      </c>
      <c r="L1670">
        <v>0</v>
      </c>
      <c r="M1670" t="s">
        <v>2602</v>
      </c>
      <c r="N1670" t="s">
        <v>48</v>
      </c>
      <c r="O1670">
        <v>4.4000000000000004</v>
      </c>
      <c r="P1670" t="s">
        <v>77</v>
      </c>
    </row>
    <row r="1671" spans="1:16" x14ac:dyDescent="0.3">
      <c r="A1671" t="s">
        <v>4008</v>
      </c>
      <c r="B1671" s="1">
        <v>2.0406249999999997E-2</v>
      </c>
      <c r="C1671" s="1">
        <v>2.0406249999999997E-2</v>
      </c>
      <c r="D1671" t="s">
        <v>16</v>
      </c>
      <c r="E1671" t="s">
        <v>4009</v>
      </c>
      <c r="F1671" t="s">
        <v>18</v>
      </c>
      <c r="G1671" t="s">
        <v>45</v>
      </c>
      <c r="H1671" t="s">
        <v>46</v>
      </c>
      <c r="I1671" t="s">
        <v>59</v>
      </c>
      <c r="J1671">
        <v>6</v>
      </c>
      <c r="K1671">
        <v>29</v>
      </c>
      <c r="L1671">
        <v>0</v>
      </c>
      <c r="M1671" t="s">
        <v>175</v>
      </c>
      <c r="N1671" t="s">
        <v>31</v>
      </c>
      <c r="O1671">
        <v>4.8</v>
      </c>
      <c r="P1671" t="s">
        <v>4658</v>
      </c>
    </row>
    <row r="1672" spans="1:16" x14ac:dyDescent="0.3">
      <c r="A1672" t="s">
        <v>4010</v>
      </c>
      <c r="B1672" s="1">
        <v>2.0406249999999997E-2</v>
      </c>
      <c r="C1672" s="1">
        <v>2.0406249999999997E-2</v>
      </c>
      <c r="D1672" t="s">
        <v>16</v>
      </c>
      <c r="E1672" t="s">
        <v>1507</v>
      </c>
      <c r="F1672" t="s">
        <v>143</v>
      </c>
      <c r="G1672" t="s">
        <v>45</v>
      </c>
      <c r="H1672" t="s">
        <v>20</v>
      </c>
      <c r="I1672" t="s">
        <v>54</v>
      </c>
      <c r="J1672">
        <v>8</v>
      </c>
      <c r="K1672">
        <v>41</v>
      </c>
      <c r="L1672">
        <v>0</v>
      </c>
      <c r="M1672" t="s">
        <v>744</v>
      </c>
      <c r="N1672" t="s">
        <v>31</v>
      </c>
      <c r="O1672">
        <v>4.3</v>
      </c>
      <c r="P1672" t="s">
        <v>24</v>
      </c>
    </row>
    <row r="1673" spans="1:16" x14ac:dyDescent="0.3">
      <c r="A1673" t="s">
        <v>4011</v>
      </c>
      <c r="B1673" s="1">
        <v>2.0406249999999997E-2</v>
      </c>
      <c r="C1673" s="1">
        <v>2.0406249999999997E-2</v>
      </c>
      <c r="D1673" t="s">
        <v>16</v>
      </c>
      <c r="E1673" t="s">
        <v>1956</v>
      </c>
      <c r="F1673" t="s">
        <v>52</v>
      </c>
      <c r="G1673" t="s">
        <v>45</v>
      </c>
      <c r="H1673" t="s">
        <v>35</v>
      </c>
      <c r="I1673" t="s">
        <v>54</v>
      </c>
      <c r="J1673">
        <v>2</v>
      </c>
      <c r="K1673">
        <v>4</v>
      </c>
      <c r="L1673">
        <v>0</v>
      </c>
      <c r="M1673" t="s">
        <v>4012</v>
      </c>
      <c r="N1673" t="s">
        <v>37</v>
      </c>
      <c r="O1673">
        <v>1.2</v>
      </c>
      <c r="P1673" t="s">
        <v>4658</v>
      </c>
    </row>
    <row r="1674" spans="1:16" x14ac:dyDescent="0.3">
      <c r="A1674" t="s">
        <v>4013</v>
      </c>
      <c r="B1674" s="1">
        <v>2.0406249999999997E-2</v>
      </c>
      <c r="C1674" s="1">
        <v>2.0406249999999997E-2</v>
      </c>
      <c r="D1674" t="s">
        <v>16</v>
      </c>
      <c r="E1674" t="s">
        <v>4014</v>
      </c>
      <c r="F1674" t="s">
        <v>143</v>
      </c>
      <c r="G1674" t="s">
        <v>53</v>
      </c>
      <c r="H1674" t="s">
        <v>35</v>
      </c>
      <c r="I1674" t="s">
        <v>29</v>
      </c>
      <c r="J1674">
        <v>10</v>
      </c>
      <c r="K1674">
        <v>13</v>
      </c>
      <c r="L1674">
        <v>0</v>
      </c>
      <c r="M1674" t="s">
        <v>4015</v>
      </c>
      <c r="N1674" t="s">
        <v>42</v>
      </c>
      <c r="O1674">
        <v>1.5</v>
      </c>
      <c r="P1674" t="s">
        <v>4658</v>
      </c>
    </row>
    <row r="1675" spans="1:16" x14ac:dyDescent="0.3">
      <c r="A1675" t="s">
        <v>4016</v>
      </c>
      <c r="B1675" s="1">
        <v>2.0406249999999997E-2</v>
      </c>
      <c r="C1675" s="1">
        <v>2.0406249999999997E-2</v>
      </c>
      <c r="D1675" t="s">
        <v>16</v>
      </c>
      <c r="E1675" t="s">
        <v>4017</v>
      </c>
      <c r="F1675" t="s">
        <v>27</v>
      </c>
      <c r="G1675" t="s">
        <v>19</v>
      </c>
      <c r="H1675" t="s">
        <v>35</v>
      </c>
      <c r="I1675" t="s">
        <v>59</v>
      </c>
      <c r="J1675">
        <v>8</v>
      </c>
      <c r="K1675">
        <v>15</v>
      </c>
      <c r="L1675">
        <v>0</v>
      </c>
      <c r="M1675" t="s">
        <v>2768</v>
      </c>
      <c r="N1675" t="s">
        <v>31</v>
      </c>
      <c r="O1675">
        <v>1.4</v>
      </c>
      <c r="P1675" t="s">
        <v>77</v>
      </c>
    </row>
    <row r="1676" spans="1:16" x14ac:dyDescent="0.3">
      <c r="A1676" t="s">
        <v>4018</v>
      </c>
      <c r="B1676" s="1">
        <v>2.0406249999999997E-2</v>
      </c>
      <c r="C1676" s="1">
        <v>2.0406249999999997E-2</v>
      </c>
      <c r="D1676" t="s">
        <v>16</v>
      </c>
      <c r="E1676" t="s">
        <v>4019</v>
      </c>
      <c r="F1676" t="s">
        <v>143</v>
      </c>
      <c r="G1676" t="s">
        <v>19</v>
      </c>
      <c r="H1676" t="s">
        <v>20</v>
      </c>
      <c r="I1676" t="s">
        <v>29</v>
      </c>
      <c r="J1676">
        <v>2</v>
      </c>
      <c r="K1676">
        <v>23</v>
      </c>
      <c r="L1676">
        <v>0</v>
      </c>
      <c r="M1676" t="s">
        <v>1601</v>
      </c>
      <c r="N1676" t="s">
        <v>31</v>
      </c>
      <c r="O1676">
        <v>2.4</v>
      </c>
      <c r="P1676" t="s">
        <v>4658</v>
      </c>
    </row>
    <row r="1677" spans="1:16" x14ac:dyDescent="0.3">
      <c r="A1677" t="s">
        <v>4020</v>
      </c>
      <c r="B1677" s="1">
        <v>2.0406249999999997E-2</v>
      </c>
      <c r="C1677" s="1">
        <v>2.0406249999999997E-2</v>
      </c>
      <c r="D1677" t="s">
        <v>16</v>
      </c>
      <c r="E1677" t="s">
        <v>4021</v>
      </c>
      <c r="F1677" t="s">
        <v>27</v>
      </c>
      <c r="G1677" t="s">
        <v>31</v>
      </c>
      <c r="H1677" t="s">
        <v>46</v>
      </c>
      <c r="I1677" t="s">
        <v>21</v>
      </c>
      <c r="J1677">
        <v>6</v>
      </c>
      <c r="K1677">
        <v>20</v>
      </c>
      <c r="L1677">
        <v>0</v>
      </c>
      <c r="M1677" t="s">
        <v>267</v>
      </c>
      <c r="N1677" t="s">
        <v>23</v>
      </c>
      <c r="O1677">
        <v>4.9000000000000004</v>
      </c>
      <c r="P1677" t="s">
        <v>77</v>
      </c>
    </row>
    <row r="1678" spans="1:16" x14ac:dyDescent="0.3">
      <c r="A1678" t="s">
        <v>4022</v>
      </c>
      <c r="B1678" s="1">
        <v>2.0406249999999997E-2</v>
      </c>
      <c r="C1678" s="1">
        <v>2.0406249999999997E-2</v>
      </c>
      <c r="D1678" t="s">
        <v>16</v>
      </c>
      <c r="E1678" t="s">
        <v>3799</v>
      </c>
      <c r="F1678" t="s">
        <v>18</v>
      </c>
      <c r="G1678" t="s">
        <v>53</v>
      </c>
      <c r="H1678" t="s">
        <v>46</v>
      </c>
      <c r="I1678" t="s">
        <v>40</v>
      </c>
      <c r="J1678">
        <v>5</v>
      </c>
      <c r="K1678">
        <v>1</v>
      </c>
      <c r="L1678">
        <v>0</v>
      </c>
      <c r="M1678" t="s">
        <v>1643</v>
      </c>
      <c r="N1678" t="s">
        <v>42</v>
      </c>
      <c r="O1678">
        <v>1.6</v>
      </c>
      <c r="P1678" t="s">
        <v>49</v>
      </c>
    </row>
    <row r="1679" spans="1:16" x14ac:dyDescent="0.3">
      <c r="A1679" t="s">
        <v>4023</v>
      </c>
      <c r="B1679" s="1">
        <v>2.0406249999999997E-2</v>
      </c>
      <c r="C1679" s="1">
        <v>2.0406249999999997E-2</v>
      </c>
      <c r="D1679" t="s">
        <v>16</v>
      </c>
      <c r="E1679" t="s">
        <v>4024</v>
      </c>
      <c r="F1679" t="s">
        <v>75</v>
      </c>
      <c r="G1679" t="s">
        <v>63</v>
      </c>
      <c r="H1679" t="s">
        <v>20</v>
      </c>
      <c r="I1679" t="s">
        <v>29</v>
      </c>
      <c r="J1679">
        <v>3</v>
      </c>
      <c r="K1679">
        <v>40</v>
      </c>
      <c r="L1679">
        <v>0</v>
      </c>
      <c r="M1679" t="s">
        <v>3835</v>
      </c>
      <c r="N1679" t="s">
        <v>31</v>
      </c>
      <c r="O1679">
        <v>1.4</v>
      </c>
      <c r="P1679" t="s">
        <v>32</v>
      </c>
    </row>
    <row r="1680" spans="1:16" x14ac:dyDescent="0.3">
      <c r="A1680" t="s">
        <v>4025</v>
      </c>
      <c r="B1680" s="1">
        <v>2.0406249999999997E-2</v>
      </c>
      <c r="C1680">
        <v>0</v>
      </c>
      <c r="D1680" t="s">
        <v>73</v>
      </c>
      <c r="E1680" t="s">
        <v>4026</v>
      </c>
      <c r="F1680" t="s">
        <v>143</v>
      </c>
      <c r="G1680" t="s">
        <v>31</v>
      </c>
      <c r="H1680" t="s">
        <v>20</v>
      </c>
      <c r="I1680" t="s">
        <v>40</v>
      </c>
      <c r="J1680">
        <v>8</v>
      </c>
      <c r="K1680">
        <v>0</v>
      </c>
      <c r="L1680">
        <v>3</v>
      </c>
      <c r="M1680" t="s">
        <v>2079</v>
      </c>
      <c r="N1680" t="s">
        <v>31</v>
      </c>
      <c r="O1680">
        <v>0</v>
      </c>
      <c r="P1680" t="s">
        <v>49</v>
      </c>
    </row>
    <row r="1681" spans="1:16" x14ac:dyDescent="0.3">
      <c r="A1681" t="s">
        <v>4027</v>
      </c>
      <c r="B1681" s="1">
        <v>2.0406249999999997E-2</v>
      </c>
      <c r="C1681" s="1">
        <v>2.0406249999999997E-2</v>
      </c>
      <c r="D1681" t="s">
        <v>16</v>
      </c>
      <c r="E1681" t="s">
        <v>355</v>
      </c>
      <c r="F1681" t="s">
        <v>83</v>
      </c>
      <c r="G1681" t="s">
        <v>28</v>
      </c>
      <c r="H1681" t="s">
        <v>35</v>
      </c>
      <c r="I1681" t="s">
        <v>54</v>
      </c>
      <c r="J1681">
        <v>5</v>
      </c>
      <c r="K1681">
        <v>41</v>
      </c>
      <c r="L1681">
        <v>0</v>
      </c>
      <c r="M1681" t="s">
        <v>995</v>
      </c>
      <c r="N1681" t="s">
        <v>31</v>
      </c>
      <c r="O1681">
        <v>3.9</v>
      </c>
      <c r="P1681" t="s">
        <v>77</v>
      </c>
    </row>
    <row r="1682" spans="1:16" x14ac:dyDescent="0.3">
      <c r="A1682" t="s">
        <v>4028</v>
      </c>
      <c r="B1682" s="1">
        <v>2.0406249999999997E-2</v>
      </c>
      <c r="C1682" s="1">
        <v>2.0406249999999997E-2</v>
      </c>
      <c r="D1682" t="s">
        <v>16</v>
      </c>
      <c r="E1682" t="s">
        <v>4029</v>
      </c>
      <c r="F1682" t="s">
        <v>27</v>
      </c>
      <c r="G1682" t="s">
        <v>53</v>
      </c>
      <c r="H1682" t="s">
        <v>35</v>
      </c>
      <c r="I1682" t="s">
        <v>21</v>
      </c>
      <c r="J1682">
        <v>1</v>
      </c>
      <c r="K1682">
        <v>18</v>
      </c>
      <c r="L1682">
        <v>0</v>
      </c>
      <c r="M1682" t="s">
        <v>1245</v>
      </c>
      <c r="N1682" t="s">
        <v>37</v>
      </c>
      <c r="O1682">
        <v>4.9000000000000004</v>
      </c>
      <c r="P1682" t="s">
        <v>24</v>
      </c>
    </row>
    <row r="1683" spans="1:16" x14ac:dyDescent="0.3">
      <c r="A1683" t="s">
        <v>4030</v>
      </c>
      <c r="B1683" s="1">
        <v>2.0406249999999997E-2</v>
      </c>
      <c r="C1683" s="1">
        <v>2.0406249999999997E-2</v>
      </c>
      <c r="D1683" t="s">
        <v>16</v>
      </c>
      <c r="E1683" t="s">
        <v>3651</v>
      </c>
      <c r="F1683" t="s">
        <v>143</v>
      </c>
      <c r="G1683" t="s">
        <v>63</v>
      </c>
      <c r="H1683" t="s">
        <v>35</v>
      </c>
      <c r="I1683" t="s">
        <v>29</v>
      </c>
      <c r="J1683">
        <v>7</v>
      </c>
      <c r="K1683">
        <v>18</v>
      </c>
      <c r="L1683">
        <v>0</v>
      </c>
      <c r="M1683" t="s">
        <v>4031</v>
      </c>
      <c r="N1683" t="s">
        <v>42</v>
      </c>
      <c r="O1683">
        <v>2</v>
      </c>
      <c r="P1683" t="s">
        <v>4658</v>
      </c>
    </row>
    <row r="1684" spans="1:16" x14ac:dyDescent="0.3">
      <c r="A1684" t="s">
        <v>4032</v>
      </c>
      <c r="B1684" s="1">
        <v>2.0406249999999997E-2</v>
      </c>
      <c r="C1684" s="1">
        <v>2.0406249999999997E-2</v>
      </c>
      <c r="D1684" t="s">
        <v>16</v>
      </c>
      <c r="E1684" t="s">
        <v>4033</v>
      </c>
      <c r="F1684" t="s">
        <v>18</v>
      </c>
      <c r="G1684" t="s">
        <v>45</v>
      </c>
      <c r="H1684" t="s">
        <v>67</v>
      </c>
      <c r="I1684" t="s">
        <v>59</v>
      </c>
      <c r="J1684">
        <v>7</v>
      </c>
      <c r="K1684">
        <v>37</v>
      </c>
      <c r="L1684">
        <v>0</v>
      </c>
      <c r="M1684" t="s">
        <v>371</v>
      </c>
      <c r="N1684" t="s">
        <v>42</v>
      </c>
      <c r="O1684">
        <v>1.7</v>
      </c>
      <c r="P1684" t="s">
        <v>77</v>
      </c>
    </row>
    <row r="1685" spans="1:16" x14ac:dyDescent="0.3">
      <c r="A1685" t="s">
        <v>4034</v>
      </c>
      <c r="B1685" s="1">
        <v>2.0406249999999997E-2</v>
      </c>
      <c r="C1685" s="1">
        <v>2.0406249999999997E-2</v>
      </c>
      <c r="D1685" t="s">
        <v>16</v>
      </c>
      <c r="E1685" t="s">
        <v>4035</v>
      </c>
      <c r="F1685" t="s">
        <v>121</v>
      </c>
      <c r="G1685" t="s">
        <v>28</v>
      </c>
      <c r="H1685" t="s">
        <v>35</v>
      </c>
      <c r="I1685" t="s">
        <v>29</v>
      </c>
      <c r="J1685">
        <v>1</v>
      </c>
      <c r="K1685">
        <v>30</v>
      </c>
      <c r="L1685">
        <v>0</v>
      </c>
      <c r="M1685" t="s">
        <v>2688</v>
      </c>
      <c r="N1685" t="s">
        <v>31</v>
      </c>
      <c r="O1685">
        <v>2.2000000000000002</v>
      </c>
      <c r="P1685" t="s">
        <v>77</v>
      </c>
    </row>
    <row r="1686" spans="1:16" x14ac:dyDescent="0.3">
      <c r="A1686" t="s">
        <v>4036</v>
      </c>
      <c r="B1686" s="1">
        <v>2.0406249999999997E-2</v>
      </c>
      <c r="C1686">
        <v>0</v>
      </c>
      <c r="D1686" t="s">
        <v>146</v>
      </c>
      <c r="E1686" t="s">
        <v>4037</v>
      </c>
      <c r="F1686" t="s">
        <v>143</v>
      </c>
      <c r="G1686" t="s">
        <v>31</v>
      </c>
      <c r="H1686" t="s">
        <v>67</v>
      </c>
      <c r="I1686" t="s">
        <v>21</v>
      </c>
      <c r="J1686">
        <v>1</v>
      </c>
      <c r="K1686">
        <v>0</v>
      </c>
      <c r="L1686">
        <v>3</v>
      </c>
      <c r="M1686" t="s">
        <v>3505</v>
      </c>
      <c r="N1686" t="s">
        <v>37</v>
      </c>
      <c r="O1686">
        <v>0</v>
      </c>
      <c r="P1686" t="s">
        <v>32</v>
      </c>
    </row>
    <row r="1687" spans="1:16" x14ac:dyDescent="0.3">
      <c r="A1687" t="s">
        <v>4038</v>
      </c>
      <c r="B1687" s="1">
        <v>2.0406249999999997E-2</v>
      </c>
      <c r="C1687" s="1">
        <v>2.0406249999999997E-2</v>
      </c>
      <c r="D1687" t="s">
        <v>16</v>
      </c>
      <c r="E1687" t="s">
        <v>4039</v>
      </c>
      <c r="F1687" t="s">
        <v>27</v>
      </c>
      <c r="G1687" t="s">
        <v>63</v>
      </c>
      <c r="H1687" t="s">
        <v>46</v>
      </c>
      <c r="I1687" t="s">
        <v>29</v>
      </c>
      <c r="J1687">
        <v>11</v>
      </c>
      <c r="K1687">
        <v>34</v>
      </c>
      <c r="L1687">
        <v>0</v>
      </c>
      <c r="M1687" t="s">
        <v>750</v>
      </c>
      <c r="N1687" t="s">
        <v>23</v>
      </c>
      <c r="O1687">
        <v>3.6</v>
      </c>
      <c r="P1687" t="s">
        <v>77</v>
      </c>
    </row>
    <row r="1688" spans="1:16" x14ac:dyDescent="0.3">
      <c r="A1688" t="s">
        <v>4040</v>
      </c>
      <c r="B1688" s="1">
        <v>2.0406249999999997E-2</v>
      </c>
      <c r="C1688" s="1">
        <v>2.0406249999999997E-2</v>
      </c>
      <c r="D1688" t="s">
        <v>16</v>
      </c>
      <c r="E1688" t="s">
        <v>3429</v>
      </c>
      <c r="F1688" t="s">
        <v>121</v>
      </c>
      <c r="G1688" t="s">
        <v>31</v>
      </c>
      <c r="H1688" t="s">
        <v>67</v>
      </c>
      <c r="I1688" t="s">
        <v>29</v>
      </c>
      <c r="J1688">
        <v>9</v>
      </c>
      <c r="K1688">
        <v>48</v>
      </c>
      <c r="L1688">
        <v>0</v>
      </c>
      <c r="M1688" t="s">
        <v>1252</v>
      </c>
      <c r="N1688" t="s">
        <v>42</v>
      </c>
      <c r="O1688">
        <v>3.5</v>
      </c>
      <c r="P1688" t="s">
        <v>49</v>
      </c>
    </row>
    <row r="1689" spans="1:16" x14ac:dyDescent="0.3">
      <c r="A1689" t="s">
        <v>4041</v>
      </c>
      <c r="B1689" s="1">
        <v>2.0406249999999997E-2</v>
      </c>
      <c r="C1689">
        <v>0</v>
      </c>
      <c r="D1689" t="s">
        <v>146</v>
      </c>
      <c r="E1689" t="s">
        <v>4042</v>
      </c>
      <c r="F1689" t="s">
        <v>27</v>
      </c>
      <c r="G1689" t="s">
        <v>19</v>
      </c>
      <c r="H1689" t="s">
        <v>46</v>
      </c>
      <c r="I1689" t="s">
        <v>59</v>
      </c>
      <c r="J1689">
        <v>10</v>
      </c>
      <c r="K1689">
        <v>0</v>
      </c>
      <c r="L1689">
        <v>1</v>
      </c>
      <c r="M1689" t="s">
        <v>891</v>
      </c>
      <c r="N1689" t="s">
        <v>23</v>
      </c>
      <c r="O1689">
        <v>0</v>
      </c>
      <c r="P1689" t="s">
        <v>32</v>
      </c>
    </row>
    <row r="1690" spans="1:16" x14ac:dyDescent="0.3">
      <c r="A1690" t="s">
        <v>4043</v>
      </c>
      <c r="B1690" s="1">
        <v>2.0406249999999997E-2</v>
      </c>
      <c r="C1690" s="1">
        <v>2.0406249999999997E-2</v>
      </c>
      <c r="D1690" t="s">
        <v>16</v>
      </c>
      <c r="E1690" t="s">
        <v>3533</v>
      </c>
      <c r="F1690" t="s">
        <v>58</v>
      </c>
      <c r="G1690" t="s">
        <v>63</v>
      </c>
      <c r="H1690" t="s">
        <v>46</v>
      </c>
      <c r="I1690" t="s">
        <v>29</v>
      </c>
      <c r="J1690">
        <v>3</v>
      </c>
      <c r="K1690">
        <v>24</v>
      </c>
      <c r="L1690">
        <v>0</v>
      </c>
      <c r="M1690" t="s">
        <v>1001</v>
      </c>
      <c r="N1690" t="s">
        <v>31</v>
      </c>
      <c r="O1690">
        <v>4.5</v>
      </c>
      <c r="P1690" t="s">
        <v>4658</v>
      </c>
    </row>
    <row r="1691" spans="1:16" x14ac:dyDescent="0.3">
      <c r="A1691" t="s">
        <v>4044</v>
      </c>
      <c r="B1691" s="1">
        <v>2.0406249999999997E-2</v>
      </c>
      <c r="C1691" s="1">
        <v>2.0406249999999997E-2</v>
      </c>
      <c r="D1691" t="s">
        <v>16</v>
      </c>
      <c r="E1691" t="s">
        <v>4045</v>
      </c>
      <c r="F1691" t="s">
        <v>52</v>
      </c>
      <c r="G1691" t="s">
        <v>45</v>
      </c>
      <c r="H1691" t="s">
        <v>46</v>
      </c>
      <c r="I1691" t="s">
        <v>21</v>
      </c>
      <c r="J1691">
        <v>9</v>
      </c>
      <c r="K1691">
        <v>29</v>
      </c>
      <c r="L1691">
        <v>0</v>
      </c>
      <c r="M1691" t="s">
        <v>1051</v>
      </c>
      <c r="N1691" t="s">
        <v>23</v>
      </c>
      <c r="O1691">
        <v>3.7</v>
      </c>
      <c r="P1691" t="s">
        <v>4658</v>
      </c>
    </row>
    <row r="1692" spans="1:16" x14ac:dyDescent="0.3">
      <c r="A1692" t="s">
        <v>4046</v>
      </c>
      <c r="B1692" s="1">
        <v>2.0406249999999997E-2</v>
      </c>
      <c r="C1692" s="1">
        <v>2.0406249999999997E-2</v>
      </c>
      <c r="D1692" t="s">
        <v>16</v>
      </c>
      <c r="E1692" t="s">
        <v>4047</v>
      </c>
      <c r="F1692" t="s">
        <v>83</v>
      </c>
      <c r="G1692" t="s">
        <v>28</v>
      </c>
      <c r="H1692" t="s">
        <v>46</v>
      </c>
      <c r="I1692" t="s">
        <v>21</v>
      </c>
      <c r="J1692">
        <v>8</v>
      </c>
      <c r="K1692">
        <v>17</v>
      </c>
      <c r="L1692">
        <v>0</v>
      </c>
      <c r="M1692" t="s">
        <v>1834</v>
      </c>
      <c r="N1692" t="s">
        <v>37</v>
      </c>
      <c r="O1692">
        <v>2.5</v>
      </c>
      <c r="P1692" t="s">
        <v>24</v>
      </c>
    </row>
    <row r="1693" spans="1:16" x14ac:dyDescent="0.3">
      <c r="A1693" t="s">
        <v>4048</v>
      </c>
      <c r="B1693" s="1">
        <v>2.0406249999999997E-2</v>
      </c>
      <c r="C1693" s="1">
        <v>2.0406249999999997E-2</v>
      </c>
      <c r="D1693" t="s">
        <v>16</v>
      </c>
      <c r="E1693" t="s">
        <v>4049</v>
      </c>
      <c r="F1693" t="s">
        <v>58</v>
      </c>
      <c r="G1693" t="s">
        <v>31</v>
      </c>
      <c r="H1693" t="s">
        <v>35</v>
      </c>
      <c r="I1693" t="s">
        <v>40</v>
      </c>
      <c r="J1693">
        <v>6</v>
      </c>
      <c r="K1693">
        <v>17</v>
      </c>
      <c r="L1693">
        <v>0</v>
      </c>
      <c r="M1693" t="s">
        <v>1949</v>
      </c>
      <c r="N1693" t="s">
        <v>42</v>
      </c>
      <c r="O1693">
        <v>2.6</v>
      </c>
      <c r="P1693" t="s">
        <v>77</v>
      </c>
    </row>
    <row r="1694" spans="1:16" x14ac:dyDescent="0.3">
      <c r="A1694" t="s">
        <v>4050</v>
      </c>
      <c r="B1694" s="1">
        <v>2.0406249999999997E-2</v>
      </c>
      <c r="C1694">
        <v>0</v>
      </c>
      <c r="D1694" t="s">
        <v>73</v>
      </c>
      <c r="E1694" t="s">
        <v>4051</v>
      </c>
      <c r="F1694" t="s">
        <v>75</v>
      </c>
      <c r="G1694" t="s">
        <v>45</v>
      </c>
      <c r="H1694" t="s">
        <v>67</v>
      </c>
      <c r="I1694" t="s">
        <v>21</v>
      </c>
      <c r="J1694">
        <v>8</v>
      </c>
      <c r="K1694">
        <v>0</v>
      </c>
      <c r="L1694">
        <v>3</v>
      </c>
      <c r="M1694" t="s">
        <v>2821</v>
      </c>
      <c r="N1694" t="s">
        <v>31</v>
      </c>
      <c r="O1694">
        <v>0</v>
      </c>
      <c r="P1694" t="s">
        <v>4658</v>
      </c>
    </row>
    <row r="1695" spans="1:16" x14ac:dyDescent="0.3">
      <c r="A1695" t="s">
        <v>4052</v>
      </c>
      <c r="B1695" s="1">
        <v>2.0406249999999997E-2</v>
      </c>
      <c r="C1695" s="1">
        <v>2.0406249999999997E-2</v>
      </c>
      <c r="D1695" t="s">
        <v>16</v>
      </c>
      <c r="E1695" t="s">
        <v>4053</v>
      </c>
      <c r="F1695" t="s">
        <v>143</v>
      </c>
      <c r="G1695" t="s">
        <v>31</v>
      </c>
      <c r="H1695" t="s">
        <v>20</v>
      </c>
      <c r="I1695" t="s">
        <v>40</v>
      </c>
      <c r="J1695">
        <v>1</v>
      </c>
      <c r="K1695">
        <v>29</v>
      </c>
      <c r="L1695">
        <v>0</v>
      </c>
      <c r="M1695" t="s">
        <v>724</v>
      </c>
      <c r="N1695" t="s">
        <v>42</v>
      </c>
      <c r="O1695">
        <v>1.3</v>
      </c>
      <c r="P1695" t="s">
        <v>4658</v>
      </c>
    </row>
    <row r="1696" spans="1:16" x14ac:dyDescent="0.3">
      <c r="A1696" t="s">
        <v>4054</v>
      </c>
      <c r="B1696" s="1">
        <v>2.0406249999999997E-2</v>
      </c>
      <c r="C1696" s="1">
        <v>2.0406249999999997E-2</v>
      </c>
      <c r="D1696" t="s">
        <v>16</v>
      </c>
      <c r="E1696" t="s">
        <v>4055</v>
      </c>
      <c r="F1696" t="s">
        <v>75</v>
      </c>
      <c r="G1696" t="s">
        <v>28</v>
      </c>
      <c r="H1696" t="s">
        <v>35</v>
      </c>
      <c r="I1696" t="s">
        <v>21</v>
      </c>
      <c r="J1696">
        <v>4</v>
      </c>
      <c r="K1696">
        <v>40</v>
      </c>
      <c r="L1696">
        <v>0</v>
      </c>
      <c r="M1696" t="s">
        <v>154</v>
      </c>
      <c r="N1696" t="s">
        <v>48</v>
      </c>
      <c r="O1696">
        <v>3.8</v>
      </c>
      <c r="P1696" t="s">
        <v>24</v>
      </c>
    </row>
    <row r="1697" spans="1:16" x14ac:dyDescent="0.3">
      <c r="A1697" t="s">
        <v>4056</v>
      </c>
      <c r="B1697" s="1">
        <v>2.0406249999999997E-2</v>
      </c>
      <c r="C1697" s="1">
        <v>2.0406249999999997E-2</v>
      </c>
      <c r="D1697" t="s">
        <v>16</v>
      </c>
      <c r="E1697" t="s">
        <v>3823</v>
      </c>
      <c r="F1697" t="s">
        <v>18</v>
      </c>
      <c r="G1697" t="s">
        <v>31</v>
      </c>
      <c r="H1697" t="s">
        <v>67</v>
      </c>
      <c r="I1697" t="s">
        <v>59</v>
      </c>
      <c r="J1697">
        <v>5</v>
      </c>
      <c r="K1697">
        <v>35</v>
      </c>
      <c r="L1697">
        <v>0</v>
      </c>
      <c r="M1697" t="s">
        <v>935</v>
      </c>
      <c r="N1697" t="s">
        <v>23</v>
      </c>
      <c r="O1697">
        <v>3.9</v>
      </c>
      <c r="P1697" t="s">
        <v>77</v>
      </c>
    </row>
    <row r="1698" spans="1:16" x14ac:dyDescent="0.3">
      <c r="A1698" t="s">
        <v>4057</v>
      </c>
      <c r="B1698" s="1">
        <v>2.0406249999999997E-2</v>
      </c>
      <c r="C1698" s="1">
        <v>2.0406249999999997E-2</v>
      </c>
      <c r="D1698" t="s">
        <v>16</v>
      </c>
      <c r="E1698" t="s">
        <v>4058</v>
      </c>
      <c r="F1698" t="s">
        <v>143</v>
      </c>
      <c r="G1698" t="s">
        <v>45</v>
      </c>
      <c r="H1698" t="s">
        <v>46</v>
      </c>
      <c r="I1698" t="s">
        <v>21</v>
      </c>
      <c r="J1698">
        <v>8</v>
      </c>
      <c r="K1698">
        <v>38</v>
      </c>
      <c r="L1698">
        <v>0</v>
      </c>
      <c r="M1698" t="s">
        <v>84</v>
      </c>
      <c r="N1698" t="s">
        <v>31</v>
      </c>
      <c r="O1698">
        <v>1.4</v>
      </c>
      <c r="P1698" t="s">
        <v>49</v>
      </c>
    </row>
    <row r="1699" spans="1:16" x14ac:dyDescent="0.3">
      <c r="A1699" t="s">
        <v>4059</v>
      </c>
      <c r="B1699" s="1">
        <v>2.0406249999999997E-2</v>
      </c>
      <c r="C1699" s="1">
        <v>2.0406249999999997E-2</v>
      </c>
      <c r="D1699" t="s">
        <v>16</v>
      </c>
      <c r="E1699" t="s">
        <v>4060</v>
      </c>
      <c r="F1699" t="s">
        <v>18</v>
      </c>
      <c r="G1699" t="s">
        <v>31</v>
      </c>
      <c r="H1699" t="s">
        <v>20</v>
      </c>
      <c r="I1699" t="s">
        <v>21</v>
      </c>
      <c r="J1699">
        <v>9</v>
      </c>
      <c r="K1699">
        <v>11</v>
      </c>
      <c r="L1699">
        <v>0</v>
      </c>
      <c r="M1699" t="s">
        <v>3548</v>
      </c>
      <c r="N1699" t="s">
        <v>42</v>
      </c>
      <c r="O1699">
        <v>4</v>
      </c>
      <c r="P1699" t="s">
        <v>4658</v>
      </c>
    </row>
    <row r="1700" spans="1:16" x14ac:dyDescent="0.3">
      <c r="A1700" t="s">
        <v>4061</v>
      </c>
      <c r="B1700" s="1">
        <v>2.0406249999999997E-2</v>
      </c>
      <c r="C1700">
        <v>0</v>
      </c>
      <c r="D1700" t="s">
        <v>110</v>
      </c>
      <c r="E1700" t="s">
        <v>645</v>
      </c>
      <c r="F1700" t="s">
        <v>52</v>
      </c>
      <c r="G1700" t="s">
        <v>45</v>
      </c>
      <c r="H1700" t="s">
        <v>67</v>
      </c>
      <c r="I1700" t="s">
        <v>21</v>
      </c>
      <c r="J1700">
        <v>7</v>
      </c>
      <c r="K1700">
        <v>0</v>
      </c>
      <c r="L1700">
        <v>0</v>
      </c>
      <c r="M1700" t="s">
        <v>1664</v>
      </c>
      <c r="N1700" t="s">
        <v>31</v>
      </c>
      <c r="O1700">
        <v>0</v>
      </c>
      <c r="P1700" t="s">
        <v>4658</v>
      </c>
    </row>
    <row r="1701" spans="1:16" x14ac:dyDescent="0.3">
      <c r="A1701" t="s">
        <v>4062</v>
      </c>
      <c r="B1701" s="1">
        <v>2.0406249999999997E-2</v>
      </c>
      <c r="C1701">
        <v>0</v>
      </c>
      <c r="D1701" t="s">
        <v>73</v>
      </c>
      <c r="E1701" t="s">
        <v>4063</v>
      </c>
      <c r="F1701" t="s">
        <v>75</v>
      </c>
      <c r="G1701" t="s">
        <v>45</v>
      </c>
      <c r="H1701" t="s">
        <v>35</v>
      </c>
      <c r="I1701" t="s">
        <v>40</v>
      </c>
      <c r="J1701">
        <v>12</v>
      </c>
      <c r="K1701">
        <v>0</v>
      </c>
      <c r="L1701">
        <v>0</v>
      </c>
      <c r="M1701" t="s">
        <v>1670</v>
      </c>
      <c r="N1701" t="s">
        <v>31</v>
      </c>
      <c r="O1701">
        <v>0</v>
      </c>
      <c r="P1701" t="s">
        <v>77</v>
      </c>
    </row>
    <row r="1702" spans="1:16" x14ac:dyDescent="0.3">
      <c r="A1702" t="s">
        <v>4064</v>
      </c>
      <c r="B1702" s="1">
        <v>2.0406249999999997E-2</v>
      </c>
      <c r="C1702" s="1">
        <v>2.0406249999999997E-2</v>
      </c>
      <c r="D1702" t="s">
        <v>16</v>
      </c>
      <c r="E1702" t="s">
        <v>4065</v>
      </c>
      <c r="F1702" t="s">
        <v>83</v>
      </c>
      <c r="G1702" t="s">
        <v>53</v>
      </c>
      <c r="H1702" t="s">
        <v>35</v>
      </c>
      <c r="I1702" t="s">
        <v>29</v>
      </c>
      <c r="J1702">
        <v>3</v>
      </c>
      <c r="K1702">
        <v>25</v>
      </c>
      <c r="L1702">
        <v>0</v>
      </c>
      <c r="M1702" t="s">
        <v>1572</v>
      </c>
      <c r="N1702" t="s">
        <v>48</v>
      </c>
      <c r="O1702">
        <v>5</v>
      </c>
      <c r="P1702" t="s">
        <v>77</v>
      </c>
    </row>
    <row r="1703" spans="1:16" x14ac:dyDescent="0.3">
      <c r="A1703" t="s">
        <v>4066</v>
      </c>
      <c r="B1703" s="1">
        <v>2.0406249999999997E-2</v>
      </c>
      <c r="C1703" s="1">
        <v>2.0406249999999997E-2</v>
      </c>
      <c r="D1703" t="s">
        <v>16</v>
      </c>
      <c r="E1703" t="s">
        <v>4067</v>
      </c>
      <c r="F1703" t="s">
        <v>75</v>
      </c>
      <c r="G1703" t="s">
        <v>53</v>
      </c>
      <c r="H1703" t="s">
        <v>35</v>
      </c>
      <c r="I1703" t="s">
        <v>54</v>
      </c>
      <c r="J1703">
        <v>5</v>
      </c>
      <c r="K1703">
        <v>31</v>
      </c>
      <c r="L1703">
        <v>0</v>
      </c>
      <c r="M1703" t="s">
        <v>702</v>
      </c>
      <c r="N1703" t="s">
        <v>42</v>
      </c>
      <c r="O1703">
        <v>2.2999999999999998</v>
      </c>
      <c r="P1703" t="s">
        <v>4658</v>
      </c>
    </row>
    <row r="1704" spans="1:16" x14ac:dyDescent="0.3">
      <c r="A1704" t="s">
        <v>4068</v>
      </c>
      <c r="B1704" s="1">
        <v>2.0406249999999997E-2</v>
      </c>
      <c r="C1704" s="1">
        <v>2.0406249999999997E-2</v>
      </c>
      <c r="D1704" t="s">
        <v>16</v>
      </c>
      <c r="E1704" t="s">
        <v>4069</v>
      </c>
      <c r="F1704" t="s">
        <v>143</v>
      </c>
      <c r="G1704" t="s">
        <v>63</v>
      </c>
      <c r="H1704" t="s">
        <v>20</v>
      </c>
      <c r="I1704" t="s">
        <v>29</v>
      </c>
      <c r="J1704">
        <v>8</v>
      </c>
      <c r="K1704">
        <v>38</v>
      </c>
      <c r="L1704">
        <v>0</v>
      </c>
      <c r="M1704" t="s">
        <v>3949</v>
      </c>
      <c r="N1704" t="s">
        <v>23</v>
      </c>
      <c r="O1704">
        <v>1.6</v>
      </c>
      <c r="P1704" t="s">
        <v>24</v>
      </c>
    </row>
    <row r="1705" spans="1:16" x14ac:dyDescent="0.3">
      <c r="A1705" t="s">
        <v>4070</v>
      </c>
      <c r="B1705" s="1">
        <v>2.0406249999999997E-2</v>
      </c>
      <c r="C1705" s="1">
        <v>2.0406249999999997E-2</v>
      </c>
      <c r="D1705" t="s">
        <v>16</v>
      </c>
      <c r="E1705" t="s">
        <v>4071</v>
      </c>
      <c r="F1705" t="s">
        <v>143</v>
      </c>
      <c r="G1705" t="s">
        <v>31</v>
      </c>
      <c r="H1705" t="s">
        <v>35</v>
      </c>
      <c r="I1705" t="s">
        <v>40</v>
      </c>
      <c r="J1705">
        <v>5</v>
      </c>
      <c r="K1705">
        <v>24</v>
      </c>
      <c r="L1705">
        <v>0</v>
      </c>
      <c r="M1705" t="s">
        <v>1482</v>
      </c>
      <c r="N1705" t="s">
        <v>31</v>
      </c>
      <c r="O1705">
        <v>4.5</v>
      </c>
      <c r="P1705" t="s">
        <v>77</v>
      </c>
    </row>
    <row r="1706" spans="1:16" x14ac:dyDescent="0.3">
      <c r="A1706" t="s">
        <v>4072</v>
      </c>
      <c r="B1706" s="1">
        <v>2.0406249999999997E-2</v>
      </c>
      <c r="C1706" s="1">
        <v>2.0406249999999997E-2</v>
      </c>
      <c r="D1706" t="s">
        <v>16</v>
      </c>
      <c r="E1706" t="s">
        <v>4073</v>
      </c>
      <c r="F1706" t="s">
        <v>143</v>
      </c>
      <c r="G1706" t="s">
        <v>63</v>
      </c>
      <c r="H1706" t="s">
        <v>20</v>
      </c>
      <c r="I1706" t="s">
        <v>59</v>
      </c>
      <c r="J1706">
        <v>7</v>
      </c>
      <c r="K1706">
        <v>42</v>
      </c>
      <c r="L1706">
        <v>0</v>
      </c>
      <c r="M1706" t="s">
        <v>2222</v>
      </c>
      <c r="N1706" t="s">
        <v>48</v>
      </c>
      <c r="O1706">
        <v>3.6</v>
      </c>
      <c r="P1706" t="s">
        <v>4658</v>
      </c>
    </row>
    <row r="1707" spans="1:16" x14ac:dyDescent="0.3">
      <c r="A1707" t="s">
        <v>4074</v>
      </c>
      <c r="B1707" s="1">
        <v>2.0406249999999997E-2</v>
      </c>
      <c r="C1707" s="1">
        <v>2.0406249999999997E-2</v>
      </c>
      <c r="D1707" t="s">
        <v>16</v>
      </c>
      <c r="E1707" t="s">
        <v>3091</v>
      </c>
      <c r="F1707" t="s">
        <v>52</v>
      </c>
      <c r="G1707" t="s">
        <v>31</v>
      </c>
      <c r="H1707" t="s">
        <v>67</v>
      </c>
      <c r="I1707" t="s">
        <v>21</v>
      </c>
      <c r="J1707">
        <v>4</v>
      </c>
      <c r="K1707">
        <v>44</v>
      </c>
      <c r="L1707">
        <v>0</v>
      </c>
      <c r="M1707" t="s">
        <v>362</v>
      </c>
      <c r="N1707" t="s">
        <v>42</v>
      </c>
      <c r="O1707">
        <v>3.4</v>
      </c>
      <c r="P1707" t="s">
        <v>24</v>
      </c>
    </row>
    <row r="1708" spans="1:16" x14ac:dyDescent="0.3">
      <c r="A1708" t="s">
        <v>4075</v>
      </c>
      <c r="B1708" s="1">
        <v>2.0406249999999997E-2</v>
      </c>
      <c r="C1708" s="1">
        <v>2.0406249999999997E-2</v>
      </c>
      <c r="D1708" t="s">
        <v>16</v>
      </c>
      <c r="E1708" t="s">
        <v>4076</v>
      </c>
      <c r="F1708" t="s">
        <v>83</v>
      </c>
      <c r="G1708" t="s">
        <v>19</v>
      </c>
      <c r="H1708" t="s">
        <v>35</v>
      </c>
      <c r="I1708" t="s">
        <v>29</v>
      </c>
      <c r="J1708">
        <v>5</v>
      </c>
      <c r="K1708">
        <v>13</v>
      </c>
      <c r="L1708">
        <v>0</v>
      </c>
      <c r="M1708" t="s">
        <v>368</v>
      </c>
      <c r="N1708" t="s">
        <v>37</v>
      </c>
      <c r="O1708">
        <v>4.5</v>
      </c>
      <c r="P1708" t="s">
        <v>24</v>
      </c>
    </row>
    <row r="1709" spans="1:16" x14ac:dyDescent="0.3">
      <c r="A1709" t="s">
        <v>4077</v>
      </c>
      <c r="B1709" s="1">
        <v>2.0406249999999997E-2</v>
      </c>
      <c r="C1709" s="1">
        <v>2.0406249999999997E-2</v>
      </c>
      <c r="D1709" t="s">
        <v>16</v>
      </c>
      <c r="E1709" t="s">
        <v>2362</v>
      </c>
      <c r="F1709" t="s">
        <v>52</v>
      </c>
      <c r="G1709" t="s">
        <v>53</v>
      </c>
      <c r="H1709" t="s">
        <v>35</v>
      </c>
      <c r="I1709" t="s">
        <v>29</v>
      </c>
      <c r="J1709">
        <v>11</v>
      </c>
      <c r="K1709">
        <v>4</v>
      </c>
      <c r="L1709">
        <v>0</v>
      </c>
      <c r="M1709" t="s">
        <v>2632</v>
      </c>
      <c r="N1709" t="s">
        <v>42</v>
      </c>
      <c r="O1709">
        <v>2.9</v>
      </c>
      <c r="P1709" t="s">
        <v>77</v>
      </c>
    </row>
    <row r="1710" spans="1:16" x14ac:dyDescent="0.3">
      <c r="A1710" t="s">
        <v>4078</v>
      </c>
      <c r="B1710" s="1">
        <v>2.0406249999999997E-2</v>
      </c>
      <c r="C1710" s="1">
        <v>2.0406249999999997E-2</v>
      </c>
      <c r="D1710" t="s">
        <v>16</v>
      </c>
      <c r="E1710" t="s">
        <v>4079</v>
      </c>
      <c r="F1710" t="s">
        <v>58</v>
      </c>
      <c r="G1710" t="s">
        <v>31</v>
      </c>
      <c r="H1710" t="s">
        <v>67</v>
      </c>
      <c r="I1710" t="s">
        <v>29</v>
      </c>
      <c r="J1710">
        <v>7</v>
      </c>
      <c r="K1710">
        <v>44</v>
      </c>
      <c r="L1710">
        <v>0</v>
      </c>
      <c r="M1710" t="s">
        <v>620</v>
      </c>
      <c r="N1710" t="s">
        <v>48</v>
      </c>
      <c r="O1710">
        <v>1.3</v>
      </c>
      <c r="P1710" t="s">
        <v>77</v>
      </c>
    </row>
    <row r="1711" spans="1:16" x14ac:dyDescent="0.3">
      <c r="A1711" t="s">
        <v>4080</v>
      </c>
      <c r="B1711" s="1">
        <v>2.0406249999999997E-2</v>
      </c>
      <c r="C1711" s="1">
        <v>2.0406249999999997E-2</v>
      </c>
      <c r="D1711" t="s">
        <v>16</v>
      </c>
      <c r="E1711" t="s">
        <v>4081</v>
      </c>
      <c r="F1711" t="s">
        <v>27</v>
      </c>
      <c r="G1711" t="s">
        <v>28</v>
      </c>
      <c r="H1711" t="s">
        <v>67</v>
      </c>
      <c r="I1711" t="s">
        <v>29</v>
      </c>
      <c r="J1711">
        <v>7</v>
      </c>
      <c r="K1711">
        <v>39</v>
      </c>
      <c r="L1711">
        <v>0</v>
      </c>
      <c r="M1711" t="s">
        <v>371</v>
      </c>
      <c r="N1711" t="s">
        <v>42</v>
      </c>
      <c r="O1711">
        <v>2.1</v>
      </c>
      <c r="P1711" t="s">
        <v>4658</v>
      </c>
    </row>
    <row r="1712" spans="1:16" x14ac:dyDescent="0.3">
      <c r="A1712" t="s">
        <v>4082</v>
      </c>
      <c r="B1712" s="1">
        <v>2.0406249999999997E-2</v>
      </c>
      <c r="C1712" s="1">
        <v>2.0406249999999997E-2</v>
      </c>
      <c r="D1712" t="s">
        <v>16</v>
      </c>
      <c r="E1712" t="s">
        <v>4083</v>
      </c>
      <c r="F1712" t="s">
        <v>52</v>
      </c>
      <c r="G1712" t="s">
        <v>31</v>
      </c>
      <c r="H1712" t="s">
        <v>46</v>
      </c>
      <c r="I1712" t="s">
        <v>40</v>
      </c>
      <c r="J1712">
        <v>1</v>
      </c>
      <c r="K1712">
        <v>36</v>
      </c>
      <c r="L1712">
        <v>0</v>
      </c>
      <c r="M1712" t="s">
        <v>3934</v>
      </c>
      <c r="N1712" t="s">
        <v>23</v>
      </c>
      <c r="O1712">
        <v>1.2</v>
      </c>
      <c r="P1712" t="s">
        <v>4658</v>
      </c>
    </row>
    <row r="1713" spans="1:16" x14ac:dyDescent="0.3">
      <c r="A1713" t="s">
        <v>4084</v>
      </c>
      <c r="B1713" s="1">
        <v>2.0406249999999997E-2</v>
      </c>
      <c r="C1713" s="1">
        <v>2.0406249999999997E-2</v>
      </c>
      <c r="D1713" t="s">
        <v>16</v>
      </c>
      <c r="E1713" t="s">
        <v>4085</v>
      </c>
      <c r="F1713" t="s">
        <v>121</v>
      </c>
      <c r="G1713" t="s">
        <v>28</v>
      </c>
      <c r="H1713" t="s">
        <v>67</v>
      </c>
      <c r="I1713" t="s">
        <v>59</v>
      </c>
      <c r="J1713">
        <v>12</v>
      </c>
      <c r="K1713">
        <v>11</v>
      </c>
      <c r="L1713">
        <v>0</v>
      </c>
      <c r="M1713" t="s">
        <v>2402</v>
      </c>
      <c r="N1713" t="s">
        <v>42</v>
      </c>
      <c r="O1713">
        <v>1.8</v>
      </c>
      <c r="P1713" t="s">
        <v>24</v>
      </c>
    </row>
    <row r="1714" spans="1:16" x14ac:dyDescent="0.3">
      <c r="A1714" t="s">
        <v>4086</v>
      </c>
      <c r="B1714" s="1">
        <v>2.0406249999999997E-2</v>
      </c>
      <c r="C1714" s="1">
        <v>2.0406249999999997E-2</v>
      </c>
      <c r="D1714" t="s">
        <v>16</v>
      </c>
      <c r="E1714" t="s">
        <v>4087</v>
      </c>
      <c r="F1714" t="s">
        <v>83</v>
      </c>
      <c r="G1714" t="s">
        <v>53</v>
      </c>
      <c r="H1714" t="s">
        <v>46</v>
      </c>
      <c r="I1714" t="s">
        <v>40</v>
      </c>
      <c r="J1714">
        <v>11</v>
      </c>
      <c r="K1714">
        <v>20</v>
      </c>
      <c r="L1714">
        <v>0</v>
      </c>
      <c r="M1714" t="s">
        <v>1565</v>
      </c>
      <c r="N1714" t="s">
        <v>31</v>
      </c>
      <c r="O1714">
        <v>3.8</v>
      </c>
      <c r="P1714" t="s">
        <v>49</v>
      </c>
    </row>
    <row r="1715" spans="1:16" x14ac:dyDescent="0.3">
      <c r="A1715" t="s">
        <v>4088</v>
      </c>
      <c r="B1715" s="1">
        <v>2.0406249999999997E-2</v>
      </c>
      <c r="C1715" s="1">
        <v>2.0406249999999997E-2</v>
      </c>
      <c r="D1715" t="s">
        <v>16</v>
      </c>
      <c r="E1715" t="s">
        <v>4089</v>
      </c>
      <c r="F1715" t="s">
        <v>121</v>
      </c>
      <c r="G1715" t="s">
        <v>31</v>
      </c>
      <c r="H1715" t="s">
        <v>67</v>
      </c>
      <c r="I1715" t="s">
        <v>59</v>
      </c>
      <c r="J1715">
        <v>5</v>
      </c>
      <c r="K1715">
        <v>39</v>
      </c>
      <c r="L1715">
        <v>0</v>
      </c>
      <c r="M1715" t="s">
        <v>2192</v>
      </c>
      <c r="N1715" t="s">
        <v>42</v>
      </c>
      <c r="O1715">
        <v>4.2</v>
      </c>
      <c r="P1715" t="s">
        <v>32</v>
      </c>
    </row>
    <row r="1716" spans="1:16" x14ac:dyDescent="0.3">
      <c r="A1716" t="s">
        <v>4090</v>
      </c>
      <c r="B1716" s="1">
        <v>2.0406249999999997E-2</v>
      </c>
      <c r="C1716" s="1">
        <v>2.0406249999999997E-2</v>
      </c>
      <c r="D1716" t="s">
        <v>16</v>
      </c>
      <c r="E1716" t="s">
        <v>1588</v>
      </c>
      <c r="F1716" t="s">
        <v>121</v>
      </c>
      <c r="G1716" t="s">
        <v>45</v>
      </c>
      <c r="H1716" t="s">
        <v>67</v>
      </c>
      <c r="I1716" t="s">
        <v>59</v>
      </c>
      <c r="J1716">
        <v>4</v>
      </c>
      <c r="K1716">
        <v>44</v>
      </c>
      <c r="L1716">
        <v>0</v>
      </c>
      <c r="M1716" t="s">
        <v>4091</v>
      </c>
      <c r="N1716" t="s">
        <v>42</v>
      </c>
      <c r="O1716">
        <v>2.2999999999999998</v>
      </c>
      <c r="P1716" t="s">
        <v>4658</v>
      </c>
    </row>
    <row r="1717" spans="1:16" x14ac:dyDescent="0.3">
      <c r="A1717" t="s">
        <v>4092</v>
      </c>
      <c r="B1717" s="1">
        <v>2.0406249999999997E-2</v>
      </c>
      <c r="C1717" s="1">
        <v>2.0406249999999997E-2</v>
      </c>
      <c r="D1717" t="s">
        <v>16</v>
      </c>
      <c r="E1717" t="s">
        <v>4093</v>
      </c>
      <c r="F1717" t="s">
        <v>121</v>
      </c>
      <c r="G1717" t="s">
        <v>63</v>
      </c>
      <c r="H1717" t="s">
        <v>46</v>
      </c>
      <c r="I1717" t="s">
        <v>59</v>
      </c>
      <c r="J1717">
        <v>10</v>
      </c>
      <c r="K1717">
        <v>30</v>
      </c>
      <c r="L1717">
        <v>0</v>
      </c>
      <c r="M1717" t="s">
        <v>454</v>
      </c>
      <c r="N1717" t="s">
        <v>42</v>
      </c>
      <c r="O1717">
        <v>1.1000000000000001</v>
      </c>
      <c r="P1717" t="s">
        <v>4658</v>
      </c>
    </row>
    <row r="1718" spans="1:16" x14ac:dyDescent="0.3">
      <c r="A1718" t="s">
        <v>4094</v>
      </c>
      <c r="B1718" s="1">
        <v>2.0406249999999997E-2</v>
      </c>
      <c r="C1718" s="1">
        <v>2.0406249999999997E-2</v>
      </c>
      <c r="D1718" t="s">
        <v>16</v>
      </c>
      <c r="E1718" t="s">
        <v>4095</v>
      </c>
      <c r="F1718" t="s">
        <v>75</v>
      </c>
      <c r="G1718" t="s">
        <v>19</v>
      </c>
      <c r="H1718" t="s">
        <v>35</v>
      </c>
      <c r="I1718" t="s">
        <v>29</v>
      </c>
      <c r="J1718">
        <v>5</v>
      </c>
      <c r="K1718">
        <v>23</v>
      </c>
      <c r="L1718">
        <v>0</v>
      </c>
      <c r="M1718" t="s">
        <v>2142</v>
      </c>
      <c r="N1718" t="s">
        <v>31</v>
      </c>
      <c r="O1718">
        <v>1.6</v>
      </c>
      <c r="P1718" t="s">
        <v>4658</v>
      </c>
    </row>
    <row r="1719" spans="1:16" x14ac:dyDescent="0.3">
      <c r="A1719" t="s">
        <v>4096</v>
      </c>
      <c r="B1719" s="1">
        <v>2.0406249999999997E-2</v>
      </c>
      <c r="C1719" s="1">
        <v>2.0406249999999997E-2</v>
      </c>
      <c r="D1719" t="s">
        <v>16</v>
      </c>
      <c r="E1719" t="s">
        <v>4097</v>
      </c>
      <c r="F1719" t="s">
        <v>121</v>
      </c>
      <c r="G1719" t="s">
        <v>45</v>
      </c>
      <c r="H1719" t="s">
        <v>35</v>
      </c>
      <c r="I1719" t="s">
        <v>59</v>
      </c>
      <c r="J1719">
        <v>9</v>
      </c>
      <c r="K1719">
        <v>11</v>
      </c>
      <c r="L1719">
        <v>0</v>
      </c>
      <c r="M1719" t="s">
        <v>641</v>
      </c>
      <c r="N1719" t="s">
        <v>48</v>
      </c>
      <c r="O1719">
        <v>5</v>
      </c>
      <c r="P1719" t="s">
        <v>77</v>
      </c>
    </row>
    <row r="1720" spans="1:16" x14ac:dyDescent="0.3">
      <c r="A1720" t="s">
        <v>4098</v>
      </c>
      <c r="B1720" s="1">
        <v>2.0406249999999997E-2</v>
      </c>
      <c r="C1720">
        <v>0</v>
      </c>
      <c r="D1720" t="s">
        <v>73</v>
      </c>
      <c r="E1720" t="s">
        <v>4099</v>
      </c>
      <c r="F1720" t="s">
        <v>52</v>
      </c>
      <c r="G1720" t="s">
        <v>53</v>
      </c>
      <c r="H1720" t="s">
        <v>46</v>
      </c>
      <c r="I1720" t="s">
        <v>29</v>
      </c>
      <c r="J1720">
        <v>9</v>
      </c>
      <c r="K1720">
        <v>0</v>
      </c>
      <c r="L1720">
        <v>3</v>
      </c>
      <c r="M1720" t="s">
        <v>4100</v>
      </c>
      <c r="N1720" t="s">
        <v>37</v>
      </c>
      <c r="O1720">
        <v>0</v>
      </c>
      <c r="P1720" t="s">
        <v>49</v>
      </c>
    </row>
    <row r="1721" spans="1:16" x14ac:dyDescent="0.3">
      <c r="A1721" t="s">
        <v>4101</v>
      </c>
      <c r="B1721" s="1">
        <v>2.0406249999999997E-2</v>
      </c>
      <c r="C1721" s="1">
        <v>2.0406249999999997E-2</v>
      </c>
      <c r="D1721" t="s">
        <v>16</v>
      </c>
      <c r="E1721" t="s">
        <v>4102</v>
      </c>
      <c r="F1721" t="s">
        <v>83</v>
      </c>
      <c r="G1721" t="s">
        <v>31</v>
      </c>
      <c r="H1721" t="s">
        <v>46</v>
      </c>
      <c r="I1721" t="s">
        <v>59</v>
      </c>
      <c r="J1721">
        <v>3</v>
      </c>
      <c r="K1721">
        <v>37</v>
      </c>
      <c r="L1721">
        <v>0</v>
      </c>
      <c r="M1721" t="s">
        <v>4103</v>
      </c>
      <c r="N1721" t="s">
        <v>31</v>
      </c>
      <c r="O1721">
        <v>4.5</v>
      </c>
      <c r="P1721" t="s">
        <v>77</v>
      </c>
    </row>
    <row r="1722" spans="1:16" x14ac:dyDescent="0.3">
      <c r="A1722" t="s">
        <v>4104</v>
      </c>
      <c r="B1722" s="1">
        <v>2.0406249999999997E-2</v>
      </c>
      <c r="C1722" s="1">
        <v>2.0406249999999997E-2</v>
      </c>
      <c r="D1722" t="s">
        <v>16</v>
      </c>
      <c r="E1722" t="s">
        <v>4105</v>
      </c>
      <c r="F1722" t="s">
        <v>27</v>
      </c>
      <c r="G1722" t="s">
        <v>31</v>
      </c>
      <c r="H1722" t="s">
        <v>20</v>
      </c>
      <c r="I1722" t="s">
        <v>59</v>
      </c>
      <c r="J1722">
        <v>12</v>
      </c>
      <c r="K1722">
        <v>41</v>
      </c>
      <c r="L1722">
        <v>0</v>
      </c>
      <c r="M1722" t="s">
        <v>1804</v>
      </c>
      <c r="N1722" t="s">
        <v>31</v>
      </c>
      <c r="O1722">
        <v>3.6</v>
      </c>
      <c r="P1722" t="s">
        <v>49</v>
      </c>
    </row>
    <row r="1723" spans="1:16" x14ac:dyDescent="0.3">
      <c r="A1723" t="s">
        <v>4106</v>
      </c>
      <c r="B1723" s="1">
        <v>2.0406249999999997E-2</v>
      </c>
      <c r="C1723" s="1">
        <v>2.0406249999999997E-2</v>
      </c>
      <c r="D1723" t="s">
        <v>16</v>
      </c>
      <c r="E1723" t="s">
        <v>4107</v>
      </c>
      <c r="F1723" t="s">
        <v>52</v>
      </c>
      <c r="G1723" t="s">
        <v>63</v>
      </c>
      <c r="H1723" t="s">
        <v>35</v>
      </c>
      <c r="I1723" t="s">
        <v>29</v>
      </c>
      <c r="J1723">
        <v>3</v>
      </c>
      <c r="K1723">
        <v>36</v>
      </c>
      <c r="L1723">
        <v>0</v>
      </c>
      <c r="M1723" t="s">
        <v>1242</v>
      </c>
      <c r="N1723" t="s">
        <v>23</v>
      </c>
      <c r="O1723">
        <v>2.9</v>
      </c>
      <c r="P1723" t="s">
        <v>49</v>
      </c>
    </row>
    <row r="1724" spans="1:16" x14ac:dyDescent="0.3">
      <c r="A1724" t="s">
        <v>4108</v>
      </c>
      <c r="B1724" s="1">
        <v>2.0406249999999997E-2</v>
      </c>
      <c r="C1724" s="1">
        <v>2.0406249999999997E-2</v>
      </c>
      <c r="D1724" t="s">
        <v>16</v>
      </c>
      <c r="E1724" t="s">
        <v>4109</v>
      </c>
      <c r="F1724" t="s">
        <v>27</v>
      </c>
      <c r="G1724" t="s">
        <v>28</v>
      </c>
      <c r="H1724" t="s">
        <v>20</v>
      </c>
      <c r="I1724" t="s">
        <v>59</v>
      </c>
      <c r="J1724">
        <v>3</v>
      </c>
      <c r="K1724">
        <v>12</v>
      </c>
      <c r="L1724">
        <v>0</v>
      </c>
      <c r="M1724" t="s">
        <v>4110</v>
      </c>
      <c r="N1724" t="s">
        <v>31</v>
      </c>
      <c r="O1724">
        <v>4.4000000000000004</v>
      </c>
      <c r="P1724" t="s">
        <v>32</v>
      </c>
    </row>
    <row r="1725" spans="1:16" x14ac:dyDescent="0.3">
      <c r="A1725" t="s">
        <v>4111</v>
      </c>
      <c r="B1725" s="1">
        <v>2.0406249999999997E-2</v>
      </c>
      <c r="C1725" s="1">
        <v>2.0406249999999997E-2</v>
      </c>
      <c r="D1725" t="s">
        <v>16</v>
      </c>
      <c r="E1725" t="s">
        <v>1680</v>
      </c>
      <c r="F1725" t="s">
        <v>143</v>
      </c>
      <c r="G1725" t="s">
        <v>63</v>
      </c>
      <c r="H1725" t="s">
        <v>20</v>
      </c>
      <c r="I1725" t="s">
        <v>54</v>
      </c>
      <c r="J1725">
        <v>8</v>
      </c>
      <c r="K1725">
        <v>24</v>
      </c>
      <c r="L1725">
        <v>0</v>
      </c>
      <c r="M1725" t="s">
        <v>3165</v>
      </c>
      <c r="N1725" t="s">
        <v>31</v>
      </c>
      <c r="O1725">
        <v>2.5</v>
      </c>
      <c r="P1725" t="s">
        <v>77</v>
      </c>
    </row>
    <row r="1726" spans="1:16" x14ac:dyDescent="0.3">
      <c r="A1726" t="s">
        <v>4112</v>
      </c>
      <c r="B1726" s="1">
        <v>2.0406249999999997E-2</v>
      </c>
      <c r="C1726" s="1">
        <v>2.0406249999999997E-2</v>
      </c>
      <c r="D1726" t="s">
        <v>16</v>
      </c>
      <c r="E1726" t="s">
        <v>1144</v>
      </c>
      <c r="F1726" t="s">
        <v>75</v>
      </c>
      <c r="G1726" t="s">
        <v>63</v>
      </c>
      <c r="H1726" t="s">
        <v>46</v>
      </c>
      <c r="I1726" t="s">
        <v>59</v>
      </c>
      <c r="J1726">
        <v>7</v>
      </c>
      <c r="K1726">
        <v>22</v>
      </c>
      <c r="L1726">
        <v>0</v>
      </c>
      <c r="M1726" t="s">
        <v>4113</v>
      </c>
      <c r="N1726" t="s">
        <v>42</v>
      </c>
      <c r="O1726">
        <v>3.3</v>
      </c>
      <c r="P1726" t="s">
        <v>77</v>
      </c>
    </row>
    <row r="1727" spans="1:16" x14ac:dyDescent="0.3">
      <c r="A1727" t="s">
        <v>4114</v>
      </c>
      <c r="B1727" s="1">
        <v>2.0406249999999997E-2</v>
      </c>
      <c r="C1727" s="1">
        <v>2.0406249999999997E-2</v>
      </c>
      <c r="D1727" t="s">
        <v>16</v>
      </c>
      <c r="E1727" t="s">
        <v>4115</v>
      </c>
      <c r="F1727" t="s">
        <v>52</v>
      </c>
      <c r="G1727" t="s">
        <v>31</v>
      </c>
      <c r="H1727" t="s">
        <v>67</v>
      </c>
      <c r="I1727" t="s">
        <v>29</v>
      </c>
      <c r="J1727">
        <v>9</v>
      </c>
      <c r="K1727">
        <v>2</v>
      </c>
      <c r="L1727">
        <v>0</v>
      </c>
      <c r="M1727" t="s">
        <v>2309</v>
      </c>
      <c r="N1727" t="s">
        <v>23</v>
      </c>
      <c r="O1727">
        <v>3</v>
      </c>
      <c r="P1727" t="s">
        <v>49</v>
      </c>
    </row>
    <row r="1728" spans="1:16" x14ac:dyDescent="0.3">
      <c r="A1728" t="s">
        <v>4116</v>
      </c>
      <c r="B1728" s="1">
        <v>2.0406249999999997E-2</v>
      </c>
      <c r="C1728" s="1">
        <v>2.0406249999999997E-2</v>
      </c>
      <c r="D1728" t="s">
        <v>16</v>
      </c>
      <c r="E1728" t="s">
        <v>4117</v>
      </c>
      <c r="F1728" t="s">
        <v>75</v>
      </c>
      <c r="G1728" t="s">
        <v>19</v>
      </c>
      <c r="H1728" t="s">
        <v>35</v>
      </c>
      <c r="I1728" t="s">
        <v>29</v>
      </c>
      <c r="J1728">
        <v>9</v>
      </c>
      <c r="K1728">
        <v>21</v>
      </c>
      <c r="L1728">
        <v>0</v>
      </c>
      <c r="M1728" t="s">
        <v>3041</v>
      </c>
      <c r="N1728" t="s">
        <v>48</v>
      </c>
      <c r="O1728">
        <v>4.3</v>
      </c>
      <c r="P1728" t="s">
        <v>77</v>
      </c>
    </row>
    <row r="1729" spans="1:16" x14ac:dyDescent="0.3">
      <c r="A1729" t="s">
        <v>4118</v>
      </c>
      <c r="B1729" s="1">
        <v>2.0406249999999997E-2</v>
      </c>
      <c r="C1729" s="1">
        <v>2.0406249999999997E-2</v>
      </c>
      <c r="D1729" t="s">
        <v>16</v>
      </c>
      <c r="E1729" t="s">
        <v>4119</v>
      </c>
      <c r="F1729" t="s">
        <v>52</v>
      </c>
      <c r="G1729" t="s">
        <v>45</v>
      </c>
      <c r="H1729" t="s">
        <v>67</v>
      </c>
      <c r="I1729" t="s">
        <v>29</v>
      </c>
      <c r="J1729">
        <v>4</v>
      </c>
      <c r="K1729">
        <v>9</v>
      </c>
      <c r="L1729">
        <v>0</v>
      </c>
      <c r="M1729" t="s">
        <v>2298</v>
      </c>
      <c r="N1729" t="s">
        <v>37</v>
      </c>
      <c r="O1729">
        <v>3.9</v>
      </c>
      <c r="P1729" t="s">
        <v>24</v>
      </c>
    </row>
    <row r="1730" spans="1:16" x14ac:dyDescent="0.3">
      <c r="A1730" t="s">
        <v>4120</v>
      </c>
      <c r="B1730" s="1">
        <v>2.0406249999999997E-2</v>
      </c>
      <c r="C1730">
        <v>0</v>
      </c>
      <c r="D1730" t="s">
        <v>73</v>
      </c>
      <c r="E1730" t="s">
        <v>4121</v>
      </c>
      <c r="F1730" t="s">
        <v>121</v>
      </c>
      <c r="G1730" t="s">
        <v>31</v>
      </c>
      <c r="H1730" t="s">
        <v>20</v>
      </c>
      <c r="I1730" t="s">
        <v>29</v>
      </c>
      <c r="J1730">
        <v>10</v>
      </c>
      <c r="K1730">
        <v>0</v>
      </c>
      <c r="L1730">
        <v>0</v>
      </c>
      <c r="M1730" t="s">
        <v>1115</v>
      </c>
      <c r="N1730" t="s">
        <v>23</v>
      </c>
      <c r="O1730">
        <v>0</v>
      </c>
      <c r="P1730" t="s">
        <v>4658</v>
      </c>
    </row>
    <row r="1731" spans="1:16" x14ac:dyDescent="0.3">
      <c r="A1731" t="s">
        <v>4122</v>
      </c>
      <c r="B1731" s="1">
        <v>2.0406249999999997E-2</v>
      </c>
      <c r="C1731">
        <v>0</v>
      </c>
      <c r="D1731" t="s">
        <v>73</v>
      </c>
      <c r="E1731" t="s">
        <v>4123</v>
      </c>
      <c r="F1731" t="s">
        <v>121</v>
      </c>
      <c r="G1731" t="s">
        <v>19</v>
      </c>
      <c r="H1731" t="s">
        <v>67</v>
      </c>
      <c r="I1731" t="s">
        <v>40</v>
      </c>
      <c r="J1731">
        <v>12</v>
      </c>
      <c r="K1731">
        <v>0</v>
      </c>
      <c r="L1731">
        <v>1</v>
      </c>
      <c r="M1731" t="s">
        <v>1664</v>
      </c>
      <c r="N1731" t="s">
        <v>31</v>
      </c>
      <c r="O1731">
        <v>0</v>
      </c>
      <c r="P1731" t="s">
        <v>4658</v>
      </c>
    </row>
    <row r="1732" spans="1:16" x14ac:dyDescent="0.3">
      <c r="A1732" t="s">
        <v>4124</v>
      </c>
      <c r="B1732" s="1">
        <v>2.0406249999999997E-2</v>
      </c>
      <c r="C1732" s="1">
        <v>2.0406249999999997E-2</v>
      </c>
      <c r="D1732" t="s">
        <v>16</v>
      </c>
      <c r="E1732" t="s">
        <v>2526</v>
      </c>
      <c r="F1732" t="s">
        <v>52</v>
      </c>
      <c r="G1732" t="s">
        <v>19</v>
      </c>
      <c r="H1732" t="s">
        <v>46</v>
      </c>
      <c r="I1732" t="s">
        <v>54</v>
      </c>
      <c r="J1732">
        <v>5</v>
      </c>
      <c r="K1732">
        <v>37</v>
      </c>
      <c r="L1732">
        <v>0</v>
      </c>
      <c r="M1732" t="s">
        <v>4125</v>
      </c>
      <c r="N1732" t="s">
        <v>31</v>
      </c>
      <c r="O1732">
        <v>1.5</v>
      </c>
      <c r="P1732" t="s">
        <v>77</v>
      </c>
    </row>
    <row r="1733" spans="1:16" x14ac:dyDescent="0.3">
      <c r="A1733" t="s">
        <v>4126</v>
      </c>
      <c r="B1733" s="1">
        <v>2.0406249999999997E-2</v>
      </c>
      <c r="C1733" s="1">
        <v>2.0406249999999997E-2</v>
      </c>
      <c r="D1733" t="s">
        <v>16</v>
      </c>
      <c r="E1733" t="s">
        <v>4127</v>
      </c>
      <c r="F1733" t="s">
        <v>58</v>
      </c>
      <c r="G1733" t="s">
        <v>53</v>
      </c>
      <c r="H1733" t="s">
        <v>67</v>
      </c>
      <c r="I1733" t="s">
        <v>40</v>
      </c>
      <c r="J1733">
        <v>10</v>
      </c>
      <c r="K1733">
        <v>47</v>
      </c>
      <c r="L1733">
        <v>0</v>
      </c>
      <c r="M1733" t="s">
        <v>2344</v>
      </c>
      <c r="N1733" t="s">
        <v>23</v>
      </c>
      <c r="O1733">
        <v>1.6</v>
      </c>
      <c r="P1733" t="s">
        <v>49</v>
      </c>
    </row>
    <row r="1734" spans="1:16" x14ac:dyDescent="0.3">
      <c r="A1734" t="s">
        <v>4128</v>
      </c>
      <c r="B1734" s="1">
        <v>2.0406249999999997E-2</v>
      </c>
      <c r="C1734" s="1">
        <v>2.0406249999999997E-2</v>
      </c>
      <c r="D1734" t="s">
        <v>16</v>
      </c>
      <c r="E1734" t="s">
        <v>1744</v>
      </c>
      <c r="F1734" t="s">
        <v>121</v>
      </c>
      <c r="G1734" t="s">
        <v>63</v>
      </c>
      <c r="H1734" t="s">
        <v>67</v>
      </c>
      <c r="I1734" t="s">
        <v>29</v>
      </c>
      <c r="J1734">
        <v>1</v>
      </c>
      <c r="K1734">
        <v>29</v>
      </c>
      <c r="L1734">
        <v>0</v>
      </c>
      <c r="M1734" t="s">
        <v>1941</v>
      </c>
      <c r="N1734" t="s">
        <v>42</v>
      </c>
      <c r="O1734">
        <v>3.1</v>
      </c>
      <c r="P1734" t="s">
        <v>24</v>
      </c>
    </row>
    <row r="1735" spans="1:16" x14ac:dyDescent="0.3">
      <c r="A1735" t="s">
        <v>4129</v>
      </c>
      <c r="B1735" s="1">
        <v>2.0406249999999997E-2</v>
      </c>
      <c r="C1735" s="1">
        <v>2.0406249999999997E-2</v>
      </c>
      <c r="D1735" t="s">
        <v>16</v>
      </c>
      <c r="E1735" t="s">
        <v>4130</v>
      </c>
      <c r="F1735" t="s">
        <v>18</v>
      </c>
      <c r="G1735" t="s">
        <v>45</v>
      </c>
      <c r="H1735" t="s">
        <v>67</v>
      </c>
      <c r="I1735" t="s">
        <v>54</v>
      </c>
      <c r="J1735">
        <v>1</v>
      </c>
      <c r="K1735">
        <v>29</v>
      </c>
      <c r="L1735">
        <v>0</v>
      </c>
      <c r="M1735" t="s">
        <v>2443</v>
      </c>
      <c r="N1735" t="s">
        <v>31</v>
      </c>
      <c r="O1735">
        <v>1.1000000000000001</v>
      </c>
      <c r="P1735" t="s">
        <v>77</v>
      </c>
    </row>
    <row r="1736" spans="1:16" x14ac:dyDescent="0.3">
      <c r="A1736" t="s">
        <v>4131</v>
      </c>
      <c r="B1736" s="1">
        <v>2.0406249999999997E-2</v>
      </c>
      <c r="C1736" s="1">
        <v>2.0406249999999997E-2</v>
      </c>
      <c r="D1736" t="s">
        <v>16</v>
      </c>
      <c r="E1736" t="s">
        <v>4132</v>
      </c>
      <c r="F1736" t="s">
        <v>121</v>
      </c>
      <c r="G1736" t="s">
        <v>28</v>
      </c>
      <c r="H1736" t="s">
        <v>20</v>
      </c>
      <c r="I1736" t="s">
        <v>21</v>
      </c>
      <c r="J1736">
        <v>2</v>
      </c>
      <c r="K1736">
        <v>16</v>
      </c>
      <c r="L1736">
        <v>0</v>
      </c>
      <c r="M1736" t="s">
        <v>4133</v>
      </c>
      <c r="N1736" t="s">
        <v>48</v>
      </c>
      <c r="O1736">
        <v>4.8</v>
      </c>
      <c r="P1736" t="s">
        <v>24</v>
      </c>
    </row>
    <row r="1737" spans="1:16" x14ac:dyDescent="0.3">
      <c r="A1737" t="s">
        <v>4134</v>
      </c>
      <c r="B1737" s="1">
        <v>2.0406249999999997E-2</v>
      </c>
      <c r="C1737" s="1">
        <v>2.0406249999999997E-2</v>
      </c>
      <c r="D1737" t="s">
        <v>16</v>
      </c>
      <c r="E1737" t="s">
        <v>4135</v>
      </c>
      <c r="F1737" t="s">
        <v>143</v>
      </c>
      <c r="G1737" t="s">
        <v>63</v>
      </c>
      <c r="H1737" t="s">
        <v>46</v>
      </c>
      <c r="I1737" t="s">
        <v>21</v>
      </c>
      <c r="J1737">
        <v>3</v>
      </c>
      <c r="K1737">
        <v>1</v>
      </c>
      <c r="L1737">
        <v>0</v>
      </c>
      <c r="M1737" t="s">
        <v>312</v>
      </c>
      <c r="N1737" t="s">
        <v>48</v>
      </c>
      <c r="O1737">
        <v>3.7</v>
      </c>
      <c r="P1737" t="s">
        <v>4658</v>
      </c>
    </row>
    <row r="1738" spans="1:16" x14ac:dyDescent="0.3">
      <c r="A1738" t="s">
        <v>4136</v>
      </c>
      <c r="B1738" s="1">
        <v>2.0406249999999997E-2</v>
      </c>
      <c r="C1738" s="1">
        <v>2.0406249999999997E-2</v>
      </c>
      <c r="D1738" t="s">
        <v>16</v>
      </c>
      <c r="E1738" t="s">
        <v>2081</v>
      </c>
      <c r="F1738" t="s">
        <v>83</v>
      </c>
      <c r="G1738" t="s">
        <v>28</v>
      </c>
      <c r="H1738" t="s">
        <v>35</v>
      </c>
      <c r="I1738" t="s">
        <v>21</v>
      </c>
      <c r="J1738">
        <v>3</v>
      </c>
      <c r="K1738">
        <v>8</v>
      </c>
      <c r="L1738">
        <v>0</v>
      </c>
      <c r="M1738" t="s">
        <v>1254</v>
      </c>
      <c r="N1738" t="s">
        <v>42</v>
      </c>
      <c r="O1738">
        <v>1.1000000000000001</v>
      </c>
      <c r="P1738" t="s">
        <v>49</v>
      </c>
    </row>
    <row r="1739" spans="1:16" x14ac:dyDescent="0.3">
      <c r="A1739" t="s">
        <v>4137</v>
      </c>
      <c r="B1739" s="1">
        <v>2.0406249999999997E-2</v>
      </c>
      <c r="C1739" s="1">
        <v>2.0406249999999997E-2</v>
      </c>
      <c r="D1739" t="s">
        <v>16</v>
      </c>
      <c r="E1739" t="s">
        <v>1640</v>
      </c>
      <c r="F1739" t="s">
        <v>83</v>
      </c>
      <c r="G1739" t="s">
        <v>63</v>
      </c>
      <c r="H1739" t="s">
        <v>20</v>
      </c>
      <c r="I1739" t="s">
        <v>54</v>
      </c>
      <c r="J1739">
        <v>7</v>
      </c>
      <c r="K1739">
        <v>2</v>
      </c>
      <c r="L1739">
        <v>0</v>
      </c>
      <c r="M1739" t="s">
        <v>2147</v>
      </c>
      <c r="N1739" t="s">
        <v>48</v>
      </c>
      <c r="O1739">
        <v>4.2</v>
      </c>
      <c r="P1739" t="s">
        <v>32</v>
      </c>
    </row>
    <row r="1740" spans="1:16" x14ac:dyDescent="0.3">
      <c r="A1740" t="s">
        <v>4138</v>
      </c>
      <c r="B1740" s="1">
        <v>2.0406249999999997E-2</v>
      </c>
      <c r="C1740" s="1">
        <v>2.0406249999999997E-2</v>
      </c>
      <c r="D1740" t="s">
        <v>16</v>
      </c>
      <c r="E1740" t="s">
        <v>4139</v>
      </c>
      <c r="F1740" t="s">
        <v>18</v>
      </c>
      <c r="G1740" t="s">
        <v>28</v>
      </c>
      <c r="H1740" t="s">
        <v>35</v>
      </c>
      <c r="I1740" t="s">
        <v>40</v>
      </c>
      <c r="J1740">
        <v>7</v>
      </c>
      <c r="K1740">
        <v>28</v>
      </c>
      <c r="L1740">
        <v>0</v>
      </c>
      <c r="M1740" t="s">
        <v>2331</v>
      </c>
      <c r="N1740" t="s">
        <v>42</v>
      </c>
      <c r="O1740">
        <v>2.9</v>
      </c>
      <c r="P1740" t="s">
        <v>32</v>
      </c>
    </row>
    <row r="1741" spans="1:16" x14ac:dyDescent="0.3">
      <c r="A1741" t="s">
        <v>4140</v>
      </c>
      <c r="B1741" s="1">
        <v>2.0406249999999997E-2</v>
      </c>
      <c r="C1741" s="1">
        <v>2.0406249999999997E-2</v>
      </c>
      <c r="D1741" t="s">
        <v>16</v>
      </c>
      <c r="E1741" t="s">
        <v>4141</v>
      </c>
      <c r="F1741" t="s">
        <v>143</v>
      </c>
      <c r="G1741" t="s">
        <v>28</v>
      </c>
      <c r="H1741" t="s">
        <v>35</v>
      </c>
      <c r="I1741" t="s">
        <v>59</v>
      </c>
      <c r="J1741">
        <v>12</v>
      </c>
      <c r="K1741">
        <v>40</v>
      </c>
      <c r="L1741">
        <v>0</v>
      </c>
      <c r="M1741" t="s">
        <v>4142</v>
      </c>
      <c r="N1741" t="s">
        <v>48</v>
      </c>
      <c r="O1741">
        <v>1.8</v>
      </c>
      <c r="P1741" t="s">
        <v>49</v>
      </c>
    </row>
    <row r="1742" spans="1:16" x14ac:dyDescent="0.3">
      <c r="A1742" t="s">
        <v>4143</v>
      </c>
      <c r="B1742" s="1">
        <v>2.0406249999999997E-2</v>
      </c>
      <c r="C1742" s="1">
        <v>2.0406249999999997E-2</v>
      </c>
      <c r="D1742" t="s">
        <v>16</v>
      </c>
      <c r="E1742" t="s">
        <v>4144</v>
      </c>
      <c r="F1742" t="s">
        <v>75</v>
      </c>
      <c r="G1742" t="s">
        <v>45</v>
      </c>
      <c r="H1742" t="s">
        <v>35</v>
      </c>
      <c r="I1742" t="s">
        <v>40</v>
      </c>
      <c r="J1742">
        <v>5</v>
      </c>
      <c r="K1742">
        <v>46</v>
      </c>
      <c r="L1742">
        <v>0</v>
      </c>
      <c r="M1742" t="s">
        <v>3652</v>
      </c>
      <c r="N1742" t="s">
        <v>31</v>
      </c>
      <c r="O1742">
        <v>2.2000000000000002</v>
      </c>
      <c r="P1742" t="s">
        <v>77</v>
      </c>
    </row>
    <row r="1743" spans="1:16" x14ac:dyDescent="0.3">
      <c r="A1743" t="s">
        <v>4145</v>
      </c>
      <c r="B1743" s="1">
        <v>2.0406249999999997E-2</v>
      </c>
      <c r="C1743" s="1">
        <v>2.0406249999999997E-2</v>
      </c>
      <c r="D1743" t="s">
        <v>16</v>
      </c>
      <c r="E1743" t="s">
        <v>4146</v>
      </c>
      <c r="F1743" t="s">
        <v>58</v>
      </c>
      <c r="G1743" t="s">
        <v>28</v>
      </c>
      <c r="H1743" t="s">
        <v>35</v>
      </c>
      <c r="I1743" t="s">
        <v>59</v>
      </c>
      <c r="J1743">
        <v>1</v>
      </c>
      <c r="K1743">
        <v>21</v>
      </c>
      <c r="L1743">
        <v>0</v>
      </c>
      <c r="M1743" t="s">
        <v>620</v>
      </c>
      <c r="N1743" t="s">
        <v>31</v>
      </c>
      <c r="O1743">
        <v>2.2000000000000002</v>
      </c>
      <c r="P1743" t="s">
        <v>24</v>
      </c>
    </row>
    <row r="1744" spans="1:16" x14ac:dyDescent="0.3">
      <c r="A1744" t="s">
        <v>4147</v>
      </c>
      <c r="B1744" s="1">
        <v>2.0406249999999997E-2</v>
      </c>
      <c r="C1744" s="1">
        <v>2.0406249999999997E-2</v>
      </c>
      <c r="D1744" t="s">
        <v>16</v>
      </c>
      <c r="E1744" t="s">
        <v>4148</v>
      </c>
      <c r="F1744" t="s">
        <v>52</v>
      </c>
      <c r="G1744" t="s">
        <v>31</v>
      </c>
      <c r="H1744" t="s">
        <v>35</v>
      </c>
      <c r="I1744" t="s">
        <v>29</v>
      </c>
      <c r="J1744">
        <v>7</v>
      </c>
      <c r="K1744">
        <v>16</v>
      </c>
      <c r="L1744">
        <v>0</v>
      </c>
      <c r="M1744" t="s">
        <v>2278</v>
      </c>
      <c r="N1744" t="s">
        <v>23</v>
      </c>
      <c r="O1744">
        <v>4.3</v>
      </c>
      <c r="P1744" t="s">
        <v>4658</v>
      </c>
    </row>
    <row r="1745" spans="1:16" x14ac:dyDescent="0.3">
      <c r="A1745" t="s">
        <v>4149</v>
      </c>
      <c r="B1745" s="1">
        <v>2.0406249999999997E-2</v>
      </c>
      <c r="C1745" s="1">
        <v>2.0406249999999997E-2</v>
      </c>
      <c r="D1745" t="s">
        <v>16</v>
      </c>
      <c r="E1745" t="s">
        <v>4150</v>
      </c>
      <c r="F1745" t="s">
        <v>143</v>
      </c>
      <c r="G1745" t="s">
        <v>19</v>
      </c>
      <c r="H1745" t="s">
        <v>67</v>
      </c>
      <c r="I1745" t="s">
        <v>59</v>
      </c>
      <c r="J1745">
        <v>11</v>
      </c>
      <c r="K1745">
        <v>43</v>
      </c>
      <c r="L1745">
        <v>0</v>
      </c>
      <c r="M1745" t="s">
        <v>646</v>
      </c>
      <c r="N1745" t="s">
        <v>48</v>
      </c>
      <c r="O1745">
        <v>4.4000000000000004</v>
      </c>
      <c r="P1745" t="s">
        <v>24</v>
      </c>
    </row>
    <row r="1746" spans="1:16" x14ac:dyDescent="0.3">
      <c r="A1746" t="s">
        <v>4151</v>
      </c>
      <c r="B1746" s="1">
        <v>2.0406249999999997E-2</v>
      </c>
      <c r="C1746" s="1">
        <v>2.0406249999999997E-2</v>
      </c>
      <c r="D1746" t="s">
        <v>16</v>
      </c>
      <c r="E1746" t="s">
        <v>4152</v>
      </c>
      <c r="F1746" t="s">
        <v>83</v>
      </c>
      <c r="G1746" t="s">
        <v>19</v>
      </c>
      <c r="H1746" t="s">
        <v>20</v>
      </c>
      <c r="I1746" t="s">
        <v>59</v>
      </c>
      <c r="J1746">
        <v>9</v>
      </c>
      <c r="K1746">
        <v>9</v>
      </c>
      <c r="L1746">
        <v>0</v>
      </c>
      <c r="M1746" t="s">
        <v>2255</v>
      </c>
      <c r="N1746" t="s">
        <v>42</v>
      </c>
      <c r="O1746">
        <v>4.9000000000000004</v>
      </c>
      <c r="P1746" t="s">
        <v>32</v>
      </c>
    </row>
    <row r="1747" spans="1:16" x14ac:dyDescent="0.3">
      <c r="A1747" t="s">
        <v>4153</v>
      </c>
      <c r="B1747" s="1">
        <v>2.0406249999999997E-2</v>
      </c>
      <c r="C1747" s="1">
        <v>2.0406249999999997E-2</v>
      </c>
      <c r="D1747" t="s">
        <v>16</v>
      </c>
      <c r="E1747" t="s">
        <v>4154</v>
      </c>
      <c r="F1747" t="s">
        <v>143</v>
      </c>
      <c r="G1747" t="s">
        <v>45</v>
      </c>
      <c r="H1747" t="s">
        <v>46</v>
      </c>
      <c r="I1747" t="s">
        <v>54</v>
      </c>
      <c r="J1747">
        <v>5</v>
      </c>
      <c r="K1747">
        <v>26</v>
      </c>
      <c r="L1747">
        <v>0</v>
      </c>
      <c r="M1747" t="s">
        <v>3473</v>
      </c>
      <c r="N1747" t="s">
        <v>37</v>
      </c>
      <c r="O1747">
        <v>2.6</v>
      </c>
      <c r="P1747" t="s">
        <v>77</v>
      </c>
    </row>
    <row r="1748" spans="1:16" x14ac:dyDescent="0.3">
      <c r="A1748" t="s">
        <v>4155</v>
      </c>
      <c r="B1748" s="1">
        <v>2.0406249999999997E-2</v>
      </c>
      <c r="C1748" s="1">
        <v>2.0406249999999997E-2</v>
      </c>
      <c r="D1748" t="s">
        <v>16</v>
      </c>
      <c r="E1748" t="s">
        <v>34</v>
      </c>
      <c r="F1748" t="s">
        <v>58</v>
      </c>
      <c r="G1748" t="s">
        <v>45</v>
      </c>
      <c r="H1748" t="s">
        <v>35</v>
      </c>
      <c r="I1748" t="s">
        <v>21</v>
      </c>
      <c r="J1748">
        <v>2</v>
      </c>
      <c r="K1748">
        <v>26</v>
      </c>
      <c r="L1748">
        <v>0</v>
      </c>
      <c r="M1748" t="s">
        <v>1257</v>
      </c>
      <c r="N1748" t="s">
        <v>48</v>
      </c>
      <c r="O1748">
        <v>2.5</v>
      </c>
      <c r="P1748" t="s">
        <v>4658</v>
      </c>
    </row>
    <row r="1749" spans="1:16" x14ac:dyDescent="0.3">
      <c r="A1749" t="s">
        <v>4156</v>
      </c>
      <c r="B1749" s="1">
        <v>2.0406249999999997E-2</v>
      </c>
      <c r="C1749" s="1">
        <v>2.0406249999999997E-2</v>
      </c>
      <c r="D1749" t="s">
        <v>16</v>
      </c>
      <c r="E1749" t="s">
        <v>4157</v>
      </c>
      <c r="F1749" t="s">
        <v>58</v>
      </c>
      <c r="G1749" t="s">
        <v>45</v>
      </c>
      <c r="H1749" t="s">
        <v>46</v>
      </c>
      <c r="I1749" t="s">
        <v>54</v>
      </c>
      <c r="J1749">
        <v>12</v>
      </c>
      <c r="K1749">
        <v>29</v>
      </c>
      <c r="L1749">
        <v>0</v>
      </c>
      <c r="M1749" t="s">
        <v>4158</v>
      </c>
      <c r="N1749" t="s">
        <v>23</v>
      </c>
      <c r="O1749">
        <v>4.4000000000000004</v>
      </c>
      <c r="P1749" t="s">
        <v>49</v>
      </c>
    </row>
    <row r="1750" spans="1:16" x14ac:dyDescent="0.3">
      <c r="A1750" t="s">
        <v>4159</v>
      </c>
      <c r="B1750" s="1">
        <v>2.0406249999999997E-2</v>
      </c>
      <c r="C1750" s="1">
        <v>2.0406249999999997E-2</v>
      </c>
      <c r="D1750" t="s">
        <v>16</v>
      </c>
      <c r="E1750" t="s">
        <v>4160</v>
      </c>
      <c r="F1750" t="s">
        <v>75</v>
      </c>
      <c r="G1750" t="s">
        <v>53</v>
      </c>
      <c r="H1750" t="s">
        <v>35</v>
      </c>
      <c r="I1750" t="s">
        <v>29</v>
      </c>
      <c r="J1750">
        <v>5</v>
      </c>
      <c r="K1750">
        <v>44</v>
      </c>
      <c r="L1750">
        <v>0</v>
      </c>
      <c r="M1750" t="s">
        <v>3573</v>
      </c>
      <c r="N1750" t="s">
        <v>48</v>
      </c>
      <c r="O1750">
        <v>1.9</v>
      </c>
      <c r="P1750" t="s">
        <v>32</v>
      </c>
    </row>
    <row r="1751" spans="1:16" x14ac:dyDescent="0.3">
      <c r="A1751" t="s">
        <v>4161</v>
      </c>
      <c r="B1751" s="1">
        <v>2.0406249999999997E-2</v>
      </c>
      <c r="C1751">
        <v>0</v>
      </c>
      <c r="D1751" t="s">
        <v>73</v>
      </c>
      <c r="E1751" t="s">
        <v>4162</v>
      </c>
      <c r="F1751" t="s">
        <v>18</v>
      </c>
      <c r="G1751" t="s">
        <v>19</v>
      </c>
      <c r="H1751" t="s">
        <v>67</v>
      </c>
      <c r="I1751" t="s">
        <v>54</v>
      </c>
      <c r="J1751">
        <v>10</v>
      </c>
      <c r="K1751">
        <v>0</v>
      </c>
      <c r="L1751">
        <v>2</v>
      </c>
      <c r="M1751" t="s">
        <v>995</v>
      </c>
      <c r="N1751" t="s">
        <v>37</v>
      </c>
      <c r="O1751">
        <v>0</v>
      </c>
      <c r="P1751" t="s">
        <v>49</v>
      </c>
    </row>
    <row r="1752" spans="1:16" x14ac:dyDescent="0.3">
      <c r="A1752" t="s">
        <v>4163</v>
      </c>
      <c r="B1752" s="1">
        <v>2.0406249999999997E-2</v>
      </c>
      <c r="C1752" s="1">
        <v>2.0406249999999997E-2</v>
      </c>
      <c r="D1752" t="s">
        <v>16</v>
      </c>
      <c r="E1752" t="s">
        <v>4164</v>
      </c>
      <c r="F1752" t="s">
        <v>18</v>
      </c>
      <c r="G1752" t="s">
        <v>31</v>
      </c>
      <c r="H1752" t="s">
        <v>67</v>
      </c>
      <c r="I1752" t="s">
        <v>40</v>
      </c>
      <c r="J1752">
        <v>2</v>
      </c>
      <c r="K1752">
        <v>19</v>
      </c>
      <c r="L1752">
        <v>0</v>
      </c>
      <c r="M1752" t="s">
        <v>1804</v>
      </c>
      <c r="N1752" t="s">
        <v>31</v>
      </c>
      <c r="O1752">
        <v>2.8</v>
      </c>
      <c r="P1752" t="s">
        <v>4658</v>
      </c>
    </row>
    <row r="1753" spans="1:16" x14ac:dyDescent="0.3">
      <c r="A1753" t="s">
        <v>4165</v>
      </c>
      <c r="B1753" s="1">
        <v>2.0406249999999997E-2</v>
      </c>
      <c r="C1753" s="1">
        <v>2.0406249999999997E-2</v>
      </c>
      <c r="D1753" t="s">
        <v>16</v>
      </c>
      <c r="E1753" t="s">
        <v>4166</v>
      </c>
      <c r="F1753" t="s">
        <v>83</v>
      </c>
      <c r="G1753" t="s">
        <v>28</v>
      </c>
      <c r="H1753" t="s">
        <v>35</v>
      </c>
      <c r="I1753" t="s">
        <v>54</v>
      </c>
      <c r="J1753">
        <v>5</v>
      </c>
      <c r="K1753">
        <v>3</v>
      </c>
      <c r="L1753">
        <v>0</v>
      </c>
      <c r="M1753" t="s">
        <v>765</v>
      </c>
      <c r="N1753" t="s">
        <v>23</v>
      </c>
      <c r="O1753">
        <v>3.5</v>
      </c>
      <c r="P1753" t="s">
        <v>49</v>
      </c>
    </row>
    <row r="1754" spans="1:16" x14ac:dyDescent="0.3">
      <c r="A1754" t="s">
        <v>4167</v>
      </c>
      <c r="B1754" s="1">
        <v>2.0406249999999997E-2</v>
      </c>
      <c r="C1754" s="1">
        <v>2.0406249999999997E-2</v>
      </c>
      <c r="D1754" t="s">
        <v>16</v>
      </c>
      <c r="E1754" t="s">
        <v>1250</v>
      </c>
      <c r="F1754" t="s">
        <v>58</v>
      </c>
      <c r="G1754" t="s">
        <v>19</v>
      </c>
      <c r="H1754" t="s">
        <v>35</v>
      </c>
      <c r="I1754" t="s">
        <v>29</v>
      </c>
      <c r="J1754">
        <v>9</v>
      </c>
      <c r="K1754">
        <v>18</v>
      </c>
      <c r="L1754">
        <v>0</v>
      </c>
      <c r="M1754" t="s">
        <v>1325</v>
      </c>
      <c r="N1754" t="s">
        <v>31</v>
      </c>
      <c r="O1754">
        <v>4.5999999999999996</v>
      </c>
      <c r="P1754" t="s">
        <v>4658</v>
      </c>
    </row>
    <row r="1755" spans="1:16" x14ac:dyDescent="0.3">
      <c r="A1755" t="s">
        <v>4168</v>
      </c>
      <c r="B1755" s="1">
        <v>2.0406249999999997E-2</v>
      </c>
      <c r="C1755" s="1">
        <v>2.0406249999999997E-2</v>
      </c>
      <c r="D1755" t="s">
        <v>16</v>
      </c>
      <c r="E1755" t="s">
        <v>1202</v>
      </c>
      <c r="F1755" t="s">
        <v>52</v>
      </c>
      <c r="G1755" t="s">
        <v>28</v>
      </c>
      <c r="H1755" t="s">
        <v>67</v>
      </c>
      <c r="I1755" t="s">
        <v>59</v>
      </c>
      <c r="J1755">
        <v>8</v>
      </c>
      <c r="K1755">
        <v>10</v>
      </c>
      <c r="L1755">
        <v>0</v>
      </c>
      <c r="M1755" t="s">
        <v>1330</v>
      </c>
      <c r="N1755" t="s">
        <v>42</v>
      </c>
      <c r="O1755">
        <v>2</v>
      </c>
      <c r="P1755" t="s">
        <v>4658</v>
      </c>
    </row>
    <row r="1756" spans="1:16" x14ac:dyDescent="0.3">
      <c r="A1756" t="s">
        <v>4169</v>
      </c>
      <c r="B1756" s="1">
        <v>2.0406249999999997E-2</v>
      </c>
      <c r="C1756" s="1">
        <v>2.0406249999999997E-2</v>
      </c>
      <c r="D1756" t="s">
        <v>16</v>
      </c>
      <c r="E1756" t="s">
        <v>4170</v>
      </c>
      <c r="F1756" t="s">
        <v>83</v>
      </c>
      <c r="G1756" t="s">
        <v>45</v>
      </c>
      <c r="H1756" t="s">
        <v>67</v>
      </c>
      <c r="I1756" t="s">
        <v>40</v>
      </c>
      <c r="J1756">
        <v>4</v>
      </c>
      <c r="K1756">
        <v>1</v>
      </c>
      <c r="L1756">
        <v>0</v>
      </c>
      <c r="M1756" t="s">
        <v>963</v>
      </c>
      <c r="N1756" t="s">
        <v>48</v>
      </c>
      <c r="O1756">
        <v>2.6</v>
      </c>
      <c r="P1756" t="s">
        <v>77</v>
      </c>
    </row>
    <row r="1757" spans="1:16" x14ac:dyDescent="0.3">
      <c r="A1757" t="s">
        <v>4171</v>
      </c>
      <c r="B1757" s="1">
        <v>2.0406249999999997E-2</v>
      </c>
      <c r="C1757" s="1">
        <v>2.0406249999999997E-2</v>
      </c>
      <c r="D1757" t="s">
        <v>16</v>
      </c>
      <c r="E1757" t="s">
        <v>4172</v>
      </c>
      <c r="F1757" t="s">
        <v>143</v>
      </c>
      <c r="G1757" t="s">
        <v>28</v>
      </c>
      <c r="H1757" t="s">
        <v>46</v>
      </c>
      <c r="I1757" t="s">
        <v>54</v>
      </c>
      <c r="J1757">
        <v>9</v>
      </c>
      <c r="K1757">
        <v>6</v>
      </c>
      <c r="L1757">
        <v>0</v>
      </c>
      <c r="M1757" t="s">
        <v>3205</v>
      </c>
      <c r="N1757" t="s">
        <v>23</v>
      </c>
      <c r="O1757">
        <v>3.7</v>
      </c>
      <c r="P1757" t="s">
        <v>77</v>
      </c>
    </row>
    <row r="1758" spans="1:16" x14ac:dyDescent="0.3">
      <c r="A1758" t="s">
        <v>4173</v>
      </c>
      <c r="B1758" s="1">
        <v>2.0406249999999997E-2</v>
      </c>
      <c r="C1758">
        <v>0</v>
      </c>
      <c r="D1758" t="s">
        <v>110</v>
      </c>
      <c r="E1758" t="s">
        <v>3085</v>
      </c>
      <c r="F1758" t="s">
        <v>121</v>
      </c>
      <c r="G1758" t="s">
        <v>45</v>
      </c>
      <c r="H1758" t="s">
        <v>46</v>
      </c>
      <c r="I1758" t="s">
        <v>59</v>
      </c>
      <c r="J1758">
        <v>9</v>
      </c>
      <c r="K1758">
        <v>0</v>
      </c>
      <c r="L1758">
        <v>0</v>
      </c>
      <c r="M1758" t="s">
        <v>2258</v>
      </c>
      <c r="N1758" t="s">
        <v>48</v>
      </c>
      <c r="O1758">
        <v>0</v>
      </c>
      <c r="P1758" t="s">
        <v>32</v>
      </c>
    </row>
    <row r="1759" spans="1:16" x14ac:dyDescent="0.3">
      <c r="A1759" t="s">
        <v>4174</v>
      </c>
      <c r="B1759" s="1">
        <v>2.0406249999999997E-2</v>
      </c>
      <c r="C1759" s="1">
        <v>2.0406249999999997E-2</v>
      </c>
      <c r="D1759" t="s">
        <v>16</v>
      </c>
      <c r="E1759" t="s">
        <v>4175</v>
      </c>
      <c r="F1759" t="s">
        <v>18</v>
      </c>
      <c r="G1759" t="s">
        <v>63</v>
      </c>
      <c r="H1759" t="s">
        <v>46</v>
      </c>
      <c r="I1759" t="s">
        <v>59</v>
      </c>
      <c r="J1759">
        <v>10</v>
      </c>
      <c r="K1759">
        <v>36</v>
      </c>
      <c r="L1759">
        <v>0</v>
      </c>
      <c r="M1759" t="s">
        <v>1085</v>
      </c>
      <c r="N1759" t="s">
        <v>31</v>
      </c>
      <c r="O1759">
        <v>2.7</v>
      </c>
      <c r="P1759" t="s">
        <v>4658</v>
      </c>
    </row>
    <row r="1760" spans="1:16" x14ac:dyDescent="0.3">
      <c r="A1760" t="s">
        <v>4176</v>
      </c>
      <c r="B1760" s="1">
        <v>2.0406249999999997E-2</v>
      </c>
      <c r="C1760" s="1">
        <v>2.0406249999999997E-2</v>
      </c>
      <c r="D1760" t="s">
        <v>16</v>
      </c>
      <c r="E1760" t="s">
        <v>4177</v>
      </c>
      <c r="F1760" t="s">
        <v>143</v>
      </c>
      <c r="G1760" t="s">
        <v>63</v>
      </c>
      <c r="H1760" t="s">
        <v>20</v>
      </c>
      <c r="I1760" t="s">
        <v>54</v>
      </c>
      <c r="J1760">
        <v>10</v>
      </c>
      <c r="K1760">
        <v>10</v>
      </c>
      <c r="L1760">
        <v>0</v>
      </c>
      <c r="M1760" t="s">
        <v>1604</v>
      </c>
      <c r="N1760" t="s">
        <v>37</v>
      </c>
      <c r="O1760">
        <v>1</v>
      </c>
      <c r="P1760" t="s">
        <v>49</v>
      </c>
    </row>
    <row r="1761" spans="1:16" x14ac:dyDescent="0.3">
      <c r="A1761" t="s">
        <v>4178</v>
      </c>
      <c r="B1761" s="1">
        <v>2.0406249999999997E-2</v>
      </c>
      <c r="C1761" s="1">
        <v>2.0406249999999997E-2</v>
      </c>
      <c r="D1761" t="s">
        <v>16</v>
      </c>
      <c r="E1761" t="s">
        <v>4179</v>
      </c>
      <c r="F1761" t="s">
        <v>58</v>
      </c>
      <c r="G1761" t="s">
        <v>28</v>
      </c>
      <c r="H1761" t="s">
        <v>67</v>
      </c>
      <c r="I1761" t="s">
        <v>21</v>
      </c>
      <c r="J1761">
        <v>12</v>
      </c>
      <c r="K1761">
        <v>2</v>
      </c>
      <c r="L1761">
        <v>0</v>
      </c>
      <c r="M1761" t="s">
        <v>2416</v>
      </c>
      <c r="N1761" t="s">
        <v>37</v>
      </c>
      <c r="O1761">
        <v>2.9</v>
      </c>
      <c r="P1761" t="s">
        <v>4658</v>
      </c>
    </row>
    <row r="1762" spans="1:16" x14ac:dyDescent="0.3">
      <c r="A1762" t="s">
        <v>4180</v>
      </c>
      <c r="B1762" s="1">
        <v>2.0406249999999997E-2</v>
      </c>
      <c r="C1762" s="1">
        <v>2.0406249999999997E-2</v>
      </c>
      <c r="D1762" t="s">
        <v>16</v>
      </c>
      <c r="E1762" t="s">
        <v>4181</v>
      </c>
      <c r="F1762" t="s">
        <v>143</v>
      </c>
      <c r="G1762" t="s">
        <v>28</v>
      </c>
      <c r="H1762" t="s">
        <v>35</v>
      </c>
      <c r="I1762" t="s">
        <v>59</v>
      </c>
      <c r="J1762">
        <v>9</v>
      </c>
      <c r="K1762">
        <v>24</v>
      </c>
      <c r="L1762">
        <v>0</v>
      </c>
      <c r="M1762" t="s">
        <v>2572</v>
      </c>
      <c r="N1762" t="s">
        <v>31</v>
      </c>
      <c r="O1762">
        <v>4.4000000000000004</v>
      </c>
      <c r="P1762" t="s">
        <v>32</v>
      </c>
    </row>
    <row r="1763" spans="1:16" x14ac:dyDescent="0.3">
      <c r="A1763" t="s">
        <v>4182</v>
      </c>
      <c r="B1763" s="1">
        <v>2.0406249999999997E-2</v>
      </c>
      <c r="C1763" s="1">
        <v>2.0406249999999997E-2</v>
      </c>
      <c r="D1763" t="s">
        <v>16</v>
      </c>
      <c r="E1763" t="s">
        <v>4183</v>
      </c>
      <c r="F1763" t="s">
        <v>58</v>
      </c>
      <c r="G1763" t="s">
        <v>31</v>
      </c>
      <c r="H1763" t="s">
        <v>20</v>
      </c>
      <c r="I1763" t="s">
        <v>29</v>
      </c>
      <c r="J1763">
        <v>11</v>
      </c>
      <c r="K1763">
        <v>24</v>
      </c>
      <c r="L1763">
        <v>0</v>
      </c>
      <c r="M1763" t="s">
        <v>927</v>
      </c>
      <c r="N1763" t="s">
        <v>48</v>
      </c>
      <c r="O1763">
        <v>2.5</v>
      </c>
      <c r="P1763" t="s">
        <v>49</v>
      </c>
    </row>
    <row r="1764" spans="1:16" x14ac:dyDescent="0.3">
      <c r="A1764" t="s">
        <v>4184</v>
      </c>
      <c r="B1764" s="1">
        <v>2.0406249999999997E-2</v>
      </c>
      <c r="C1764" s="1">
        <v>2.0406249999999997E-2</v>
      </c>
      <c r="D1764" t="s">
        <v>16</v>
      </c>
      <c r="E1764" t="s">
        <v>4185</v>
      </c>
      <c r="F1764" t="s">
        <v>75</v>
      </c>
      <c r="G1764" t="s">
        <v>53</v>
      </c>
      <c r="H1764" t="s">
        <v>46</v>
      </c>
      <c r="I1764" t="s">
        <v>59</v>
      </c>
      <c r="J1764">
        <v>1</v>
      </c>
      <c r="K1764">
        <v>20</v>
      </c>
      <c r="L1764">
        <v>0</v>
      </c>
      <c r="M1764" t="s">
        <v>4186</v>
      </c>
      <c r="N1764" t="s">
        <v>48</v>
      </c>
      <c r="O1764">
        <v>4.2</v>
      </c>
      <c r="P1764" t="s">
        <v>4658</v>
      </c>
    </row>
    <row r="1765" spans="1:16" x14ac:dyDescent="0.3">
      <c r="A1765" t="s">
        <v>4187</v>
      </c>
      <c r="B1765" s="1">
        <v>2.0406249999999997E-2</v>
      </c>
      <c r="C1765" s="1">
        <v>2.0406249999999997E-2</v>
      </c>
      <c r="D1765" t="s">
        <v>16</v>
      </c>
      <c r="E1765" t="s">
        <v>4188</v>
      </c>
      <c r="F1765" t="s">
        <v>58</v>
      </c>
      <c r="G1765" t="s">
        <v>45</v>
      </c>
      <c r="H1765" t="s">
        <v>20</v>
      </c>
      <c r="I1765" t="s">
        <v>40</v>
      </c>
      <c r="J1765">
        <v>2</v>
      </c>
      <c r="K1765">
        <v>14</v>
      </c>
      <c r="L1765">
        <v>0</v>
      </c>
      <c r="M1765" t="s">
        <v>1616</v>
      </c>
      <c r="N1765" t="s">
        <v>42</v>
      </c>
      <c r="O1765">
        <v>2.8</v>
      </c>
      <c r="P1765" t="s">
        <v>77</v>
      </c>
    </row>
    <row r="1766" spans="1:16" x14ac:dyDescent="0.3">
      <c r="A1766" t="s">
        <v>4189</v>
      </c>
      <c r="B1766" s="1">
        <v>2.0406249999999997E-2</v>
      </c>
      <c r="C1766" s="1">
        <v>2.0406249999999997E-2</v>
      </c>
      <c r="D1766" t="s">
        <v>16</v>
      </c>
      <c r="E1766" t="s">
        <v>4190</v>
      </c>
      <c r="F1766" t="s">
        <v>83</v>
      </c>
      <c r="G1766" t="s">
        <v>63</v>
      </c>
      <c r="H1766" t="s">
        <v>20</v>
      </c>
      <c r="I1766" t="s">
        <v>29</v>
      </c>
      <c r="J1766">
        <v>2</v>
      </c>
      <c r="K1766">
        <v>21</v>
      </c>
      <c r="L1766">
        <v>0</v>
      </c>
      <c r="M1766" t="s">
        <v>741</v>
      </c>
      <c r="N1766" t="s">
        <v>37</v>
      </c>
      <c r="O1766">
        <v>2.7</v>
      </c>
      <c r="P1766" t="s">
        <v>77</v>
      </c>
    </row>
    <row r="1767" spans="1:16" x14ac:dyDescent="0.3">
      <c r="A1767" t="s">
        <v>4191</v>
      </c>
      <c r="B1767" s="1">
        <v>2.0406249999999997E-2</v>
      </c>
      <c r="C1767" s="1">
        <v>2.0406249999999997E-2</v>
      </c>
      <c r="D1767" t="s">
        <v>16</v>
      </c>
      <c r="E1767" t="s">
        <v>263</v>
      </c>
      <c r="F1767" t="s">
        <v>27</v>
      </c>
      <c r="G1767" t="s">
        <v>63</v>
      </c>
      <c r="H1767" t="s">
        <v>67</v>
      </c>
      <c r="I1767" t="s">
        <v>21</v>
      </c>
      <c r="J1767">
        <v>5</v>
      </c>
      <c r="K1767">
        <v>43</v>
      </c>
      <c r="L1767">
        <v>0</v>
      </c>
      <c r="M1767" t="s">
        <v>4192</v>
      </c>
      <c r="N1767" t="s">
        <v>37</v>
      </c>
      <c r="O1767">
        <v>1.8</v>
      </c>
      <c r="P1767" t="s">
        <v>49</v>
      </c>
    </row>
    <row r="1768" spans="1:16" x14ac:dyDescent="0.3">
      <c r="A1768" t="s">
        <v>4193</v>
      </c>
      <c r="B1768" s="1">
        <v>2.0406249999999997E-2</v>
      </c>
      <c r="C1768">
        <v>0</v>
      </c>
      <c r="D1768" t="s">
        <v>110</v>
      </c>
      <c r="E1768" t="s">
        <v>4194</v>
      </c>
      <c r="F1768" t="s">
        <v>18</v>
      </c>
      <c r="G1768" t="s">
        <v>19</v>
      </c>
      <c r="H1768" t="s">
        <v>20</v>
      </c>
      <c r="I1768" t="s">
        <v>59</v>
      </c>
      <c r="J1768">
        <v>7</v>
      </c>
      <c r="K1768">
        <v>0</v>
      </c>
      <c r="L1768">
        <v>0</v>
      </c>
      <c r="M1768" t="s">
        <v>3546</v>
      </c>
      <c r="N1768" t="s">
        <v>42</v>
      </c>
      <c r="O1768">
        <v>0</v>
      </c>
      <c r="P1768" t="s">
        <v>77</v>
      </c>
    </row>
    <row r="1769" spans="1:16" x14ac:dyDescent="0.3">
      <c r="A1769" t="s">
        <v>4195</v>
      </c>
      <c r="B1769" s="1">
        <v>2.0406249999999997E-2</v>
      </c>
      <c r="C1769" s="1">
        <v>2.0406249999999997E-2</v>
      </c>
      <c r="D1769" t="s">
        <v>16</v>
      </c>
      <c r="E1769" t="s">
        <v>559</v>
      </c>
      <c r="F1769" t="s">
        <v>27</v>
      </c>
      <c r="G1769" t="s">
        <v>45</v>
      </c>
      <c r="H1769" t="s">
        <v>46</v>
      </c>
      <c r="I1769" t="s">
        <v>54</v>
      </c>
      <c r="J1769">
        <v>4</v>
      </c>
      <c r="K1769">
        <v>32</v>
      </c>
      <c r="L1769">
        <v>0</v>
      </c>
      <c r="M1769" t="s">
        <v>681</v>
      </c>
      <c r="N1769" t="s">
        <v>31</v>
      </c>
      <c r="O1769">
        <v>3.3</v>
      </c>
      <c r="P1769" t="s">
        <v>77</v>
      </c>
    </row>
    <row r="1770" spans="1:16" x14ac:dyDescent="0.3">
      <c r="A1770" t="s">
        <v>4196</v>
      </c>
      <c r="B1770" s="1">
        <v>2.0406249999999997E-2</v>
      </c>
      <c r="C1770" s="1">
        <v>2.0406249999999997E-2</v>
      </c>
      <c r="D1770" t="s">
        <v>16</v>
      </c>
      <c r="E1770" t="s">
        <v>4197</v>
      </c>
      <c r="F1770" t="s">
        <v>121</v>
      </c>
      <c r="G1770" t="s">
        <v>31</v>
      </c>
      <c r="H1770" t="s">
        <v>20</v>
      </c>
      <c r="I1770" t="s">
        <v>59</v>
      </c>
      <c r="J1770">
        <v>10</v>
      </c>
      <c r="K1770">
        <v>9</v>
      </c>
      <c r="L1770">
        <v>0</v>
      </c>
      <c r="M1770" t="s">
        <v>3065</v>
      </c>
      <c r="N1770" t="s">
        <v>31</v>
      </c>
      <c r="O1770">
        <v>4.5999999999999996</v>
      </c>
      <c r="P1770" t="s">
        <v>32</v>
      </c>
    </row>
    <row r="1771" spans="1:16" x14ac:dyDescent="0.3">
      <c r="A1771" t="s">
        <v>4198</v>
      </c>
      <c r="B1771" s="1">
        <v>2.0406249999999997E-2</v>
      </c>
      <c r="C1771" s="1">
        <v>2.0406249999999997E-2</v>
      </c>
      <c r="D1771" t="s">
        <v>16</v>
      </c>
      <c r="E1771" t="s">
        <v>4199</v>
      </c>
      <c r="F1771" t="s">
        <v>58</v>
      </c>
      <c r="G1771" t="s">
        <v>28</v>
      </c>
      <c r="H1771" t="s">
        <v>67</v>
      </c>
      <c r="I1771" t="s">
        <v>21</v>
      </c>
      <c r="J1771">
        <v>8</v>
      </c>
      <c r="K1771">
        <v>40</v>
      </c>
      <c r="L1771">
        <v>0</v>
      </c>
      <c r="M1771" t="s">
        <v>747</v>
      </c>
      <c r="N1771" t="s">
        <v>31</v>
      </c>
      <c r="O1771">
        <v>3</v>
      </c>
      <c r="P1771" t="s">
        <v>4658</v>
      </c>
    </row>
    <row r="1772" spans="1:16" x14ac:dyDescent="0.3">
      <c r="A1772" t="s">
        <v>4200</v>
      </c>
      <c r="B1772" s="1">
        <v>2.0406249999999997E-2</v>
      </c>
      <c r="C1772" s="1">
        <v>2.0406249999999997E-2</v>
      </c>
      <c r="D1772" t="s">
        <v>16</v>
      </c>
      <c r="E1772" t="s">
        <v>461</v>
      </c>
      <c r="F1772" t="s">
        <v>121</v>
      </c>
      <c r="G1772" t="s">
        <v>28</v>
      </c>
      <c r="H1772" t="s">
        <v>46</v>
      </c>
      <c r="I1772" t="s">
        <v>54</v>
      </c>
      <c r="J1772">
        <v>6</v>
      </c>
      <c r="K1772">
        <v>46</v>
      </c>
      <c r="L1772">
        <v>0</v>
      </c>
      <c r="M1772" t="s">
        <v>4201</v>
      </c>
      <c r="N1772" t="s">
        <v>23</v>
      </c>
      <c r="O1772">
        <v>2</v>
      </c>
      <c r="P1772" t="s">
        <v>24</v>
      </c>
    </row>
    <row r="1773" spans="1:16" x14ac:dyDescent="0.3">
      <c r="A1773" t="s">
        <v>4202</v>
      </c>
      <c r="B1773" s="1">
        <v>2.0406249999999997E-2</v>
      </c>
      <c r="C1773" s="1">
        <v>2.0406249999999997E-2</v>
      </c>
      <c r="D1773" t="s">
        <v>16</v>
      </c>
      <c r="E1773" t="s">
        <v>2236</v>
      </c>
      <c r="F1773" t="s">
        <v>83</v>
      </c>
      <c r="G1773" t="s">
        <v>45</v>
      </c>
      <c r="H1773" t="s">
        <v>20</v>
      </c>
      <c r="I1773" t="s">
        <v>29</v>
      </c>
      <c r="J1773">
        <v>8</v>
      </c>
      <c r="K1773">
        <v>32</v>
      </c>
      <c r="L1773">
        <v>0</v>
      </c>
      <c r="M1773" t="s">
        <v>582</v>
      </c>
      <c r="N1773" t="s">
        <v>42</v>
      </c>
      <c r="O1773">
        <v>1.9</v>
      </c>
      <c r="P1773" t="s">
        <v>32</v>
      </c>
    </row>
    <row r="1774" spans="1:16" x14ac:dyDescent="0.3">
      <c r="A1774" t="s">
        <v>4203</v>
      </c>
      <c r="B1774" s="1">
        <v>2.0406249999999997E-2</v>
      </c>
      <c r="C1774" s="1">
        <v>2.0406249999999997E-2</v>
      </c>
      <c r="D1774" t="s">
        <v>16</v>
      </c>
      <c r="E1774" t="s">
        <v>4204</v>
      </c>
      <c r="F1774" t="s">
        <v>75</v>
      </c>
      <c r="G1774" t="s">
        <v>45</v>
      </c>
      <c r="H1774" t="s">
        <v>35</v>
      </c>
      <c r="I1774" t="s">
        <v>29</v>
      </c>
      <c r="J1774">
        <v>12</v>
      </c>
      <c r="K1774">
        <v>43</v>
      </c>
      <c r="L1774">
        <v>0</v>
      </c>
      <c r="M1774" t="s">
        <v>532</v>
      </c>
      <c r="N1774" t="s">
        <v>48</v>
      </c>
      <c r="O1774">
        <v>1.4</v>
      </c>
      <c r="P1774" t="s">
        <v>49</v>
      </c>
    </row>
    <row r="1775" spans="1:16" x14ac:dyDescent="0.3">
      <c r="A1775" t="s">
        <v>4205</v>
      </c>
      <c r="B1775" s="1">
        <v>2.0406249999999997E-2</v>
      </c>
      <c r="C1775" s="1">
        <v>2.0406249999999997E-2</v>
      </c>
      <c r="D1775" t="s">
        <v>16</v>
      </c>
      <c r="E1775" t="s">
        <v>2690</v>
      </c>
      <c r="F1775" t="s">
        <v>121</v>
      </c>
      <c r="G1775" t="s">
        <v>53</v>
      </c>
      <c r="H1775" t="s">
        <v>67</v>
      </c>
      <c r="I1775" t="s">
        <v>59</v>
      </c>
      <c r="J1775">
        <v>11</v>
      </c>
      <c r="K1775">
        <v>34</v>
      </c>
      <c r="L1775">
        <v>0</v>
      </c>
      <c r="M1775" t="s">
        <v>978</v>
      </c>
      <c r="N1775" t="s">
        <v>37</v>
      </c>
      <c r="O1775">
        <v>2</v>
      </c>
      <c r="P1775" t="s">
        <v>4658</v>
      </c>
    </row>
    <row r="1776" spans="1:16" x14ac:dyDescent="0.3">
      <c r="A1776" t="s">
        <v>4206</v>
      </c>
      <c r="B1776" s="1">
        <v>2.0406249999999997E-2</v>
      </c>
      <c r="C1776" s="1">
        <v>2.0406249999999997E-2</v>
      </c>
      <c r="D1776" t="s">
        <v>16</v>
      </c>
      <c r="E1776" t="s">
        <v>2020</v>
      </c>
      <c r="F1776" t="s">
        <v>58</v>
      </c>
      <c r="G1776" t="s">
        <v>19</v>
      </c>
      <c r="H1776" t="s">
        <v>67</v>
      </c>
      <c r="I1776" t="s">
        <v>21</v>
      </c>
      <c r="J1776">
        <v>9</v>
      </c>
      <c r="K1776">
        <v>13</v>
      </c>
      <c r="L1776">
        <v>0</v>
      </c>
      <c r="M1776" t="s">
        <v>2621</v>
      </c>
      <c r="N1776" t="s">
        <v>37</v>
      </c>
      <c r="O1776">
        <v>3.2</v>
      </c>
      <c r="P1776" t="s">
        <v>49</v>
      </c>
    </row>
    <row r="1777" spans="1:16" x14ac:dyDescent="0.3">
      <c r="A1777" t="s">
        <v>4207</v>
      </c>
      <c r="B1777" s="1">
        <v>2.0406249999999997E-2</v>
      </c>
      <c r="C1777" s="1">
        <v>2.0406249999999997E-2</v>
      </c>
      <c r="D1777" t="s">
        <v>16</v>
      </c>
      <c r="E1777" t="s">
        <v>4208</v>
      </c>
      <c r="F1777" t="s">
        <v>121</v>
      </c>
      <c r="G1777" t="s">
        <v>63</v>
      </c>
      <c r="H1777" t="s">
        <v>35</v>
      </c>
      <c r="I1777" t="s">
        <v>54</v>
      </c>
      <c r="J1777">
        <v>12</v>
      </c>
      <c r="K1777">
        <v>33</v>
      </c>
      <c r="L1777">
        <v>0</v>
      </c>
      <c r="M1777" t="s">
        <v>1881</v>
      </c>
      <c r="N1777" t="s">
        <v>37</v>
      </c>
      <c r="O1777">
        <v>1.1000000000000001</v>
      </c>
      <c r="P1777" t="s">
        <v>77</v>
      </c>
    </row>
    <row r="1778" spans="1:16" x14ac:dyDescent="0.3">
      <c r="A1778" t="s">
        <v>4209</v>
      </c>
      <c r="B1778" s="1">
        <v>2.0406249999999997E-2</v>
      </c>
      <c r="C1778" s="1">
        <v>2.0406249999999997E-2</v>
      </c>
      <c r="D1778" t="s">
        <v>16</v>
      </c>
      <c r="E1778" t="s">
        <v>4210</v>
      </c>
      <c r="F1778" t="s">
        <v>27</v>
      </c>
      <c r="G1778" t="s">
        <v>63</v>
      </c>
      <c r="H1778" t="s">
        <v>20</v>
      </c>
      <c r="I1778" t="s">
        <v>40</v>
      </c>
      <c r="J1778">
        <v>12</v>
      </c>
      <c r="K1778">
        <v>30</v>
      </c>
      <c r="L1778">
        <v>0</v>
      </c>
      <c r="M1778" t="s">
        <v>4211</v>
      </c>
      <c r="N1778" t="s">
        <v>23</v>
      </c>
      <c r="O1778">
        <v>1.9</v>
      </c>
      <c r="P1778" t="s">
        <v>49</v>
      </c>
    </row>
    <row r="1779" spans="1:16" x14ac:dyDescent="0.3">
      <c r="A1779" t="s">
        <v>4212</v>
      </c>
      <c r="B1779" s="1">
        <v>2.0406249999999997E-2</v>
      </c>
      <c r="C1779" s="1">
        <v>2.0406249999999997E-2</v>
      </c>
      <c r="D1779" t="s">
        <v>16</v>
      </c>
      <c r="E1779" t="s">
        <v>4213</v>
      </c>
      <c r="F1779" t="s">
        <v>143</v>
      </c>
      <c r="G1779" t="s">
        <v>45</v>
      </c>
      <c r="H1779" t="s">
        <v>20</v>
      </c>
      <c r="I1779" t="s">
        <v>40</v>
      </c>
      <c r="J1779">
        <v>5</v>
      </c>
      <c r="K1779">
        <v>8</v>
      </c>
      <c r="L1779">
        <v>0</v>
      </c>
      <c r="M1779" t="s">
        <v>1390</v>
      </c>
      <c r="N1779" t="s">
        <v>23</v>
      </c>
      <c r="O1779">
        <v>2.9</v>
      </c>
      <c r="P1779" t="s">
        <v>77</v>
      </c>
    </row>
    <row r="1780" spans="1:16" x14ac:dyDescent="0.3">
      <c r="A1780" t="s">
        <v>4214</v>
      </c>
      <c r="B1780" s="1">
        <v>2.0406249999999997E-2</v>
      </c>
      <c r="C1780">
        <v>0</v>
      </c>
      <c r="D1780" t="s">
        <v>146</v>
      </c>
      <c r="E1780" t="s">
        <v>4215</v>
      </c>
      <c r="F1780" t="s">
        <v>58</v>
      </c>
      <c r="G1780" t="s">
        <v>19</v>
      </c>
      <c r="H1780" t="s">
        <v>20</v>
      </c>
      <c r="I1780" t="s">
        <v>54</v>
      </c>
      <c r="J1780">
        <v>5</v>
      </c>
      <c r="K1780">
        <v>0</v>
      </c>
      <c r="L1780">
        <v>3</v>
      </c>
      <c r="M1780" t="s">
        <v>718</v>
      </c>
      <c r="N1780" t="s">
        <v>48</v>
      </c>
      <c r="O1780">
        <v>0</v>
      </c>
      <c r="P1780" t="s">
        <v>32</v>
      </c>
    </row>
    <row r="1781" spans="1:16" x14ac:dyDescent="0.3">
      <c r="A1781" t="s">
        <v>4216</v>
      </c>
      <c r="B1781" s="1">
        <v>2.0406249999999997E-2</v>
      </c>
      <c r="C1781" s="1">
        <v>2.0406249999999997E-2</v>
      </c>
      <c r="D1781" t="s">
        <v>16</v>
      </c>
      <c r="E1781" t="s">
        <v>4217</v>
      </c>
      <c r="F1781" t="s">
        <v>143</v>
      </c>
      <c r="G1781" t="s">
        <v>53</v>
      </c>
      <c r="H1781" t="s">
        <v>20</v>
      </c>
      <c r="I1781" t="s">
        <v>21</v>
      </c>
      <c r="J1781">
        <v>4</v>
      </c>
      <c r="K1781">
        <v>10</v>
      </c>
      <c r="L1781">
        <v>0</v>
      </c>
      <c r="M1781" t="s">
        <v>389</v>
      </c>
      <c r="N1781" t="s">
        <v>23</v>
      </c>
      <c r="O1781">
        <v>2.4</v>
      </c>
      <c r="P1781" t="s">
        <v>32</v>
      </c>
    </row>
    <row r="1782" spans="1:16" x14ac:dyDescent="0.3">
      <c r="A1782" t="s">
        <v>4218</v>
      </c>
      <c r="B1782" s="1">
        <v>2.0406249999999997E-2</v>
      </c>
      <c r="C1782" s="1">
        <v>2.0406249999999997E-2</v>
      </c>
      <c r="D1782" t="s">
        <v>16</v>
      </c>
      <c r="E1782" t="s">
        <v>4219</v>
      </c>
      <c r="F1782" t="s">
        <v>75</v>
      </c>
      <c r="G1782" t="s">
        <v>19</v>
      </c>
      <c r="H1782" t="s">
        <v>67</v>
      </c>
      <c r="I1782" t="s">
        <v>40</v>
      </c>
      <c r="J1782">
        <v>9</v>
      </c>
      <c r="K1782">
        <v>33</v>
      </c>
      <c r="L1782">
        <v>0</v>
      </c>
      <c r="M1782" t="s">
        <v>1479</v>
      </c>
      <c r="N1782" t="s">
        <v>23</v>
      </c>
      <c r="O1782">
        <v>4.0999999999999996</v>
      </c>
      <c r="P1782" t="s">
        <v>77</v>
      </c>
    </row>
    <row r="1783" spans="1:16" x14ac:dyDescent="0.3">
      <c r="A1783" t="s">
        <v>4220</v>
      </c>
      <c r="B1783" s="1">
        <v>2.0406249999999997E-2</v>
      </c>
      <c r="C1783" s="1">
        <v>2.0406249999999997E-2</v>
      </c>
      <c r="D1783" t="s">
        <v>16</v>
      </c>
      <c r="E1783" t="s">
        <v>3832</v>
      </c>
      <c r="F1783" t="s">
        <v>58</v>
      </c>
      <c r="G1783" t="s">
        <v>45</v>
      </c>
      <c r="H1783" t="s">
        <v>20</v>
      </c>
      <c r="I1783" t="s">
        <v>21</v>
      </c>
      <c r="J1783">
        <v>1</v>
      </c>
      <c r="K1783">
        <v>25</v>
      </c>
      <c r="L1783">
        <v>0</v>
      </c>
      <c r="M1783" t="s">
        <v>614</v>
      </c>
      <c r="N1783" t="s">
        <v>23</v>
      </c>
      <c r="O1783">
        <v>2.4</v>
      </c>
      <c r="P1783" t="s">
        <v>32</v>
      </c>
    </row>
    <row r="1784" spans="1:16" x14ac:dyDescent="0.3">
      <c r="A1784" t="s">
        <v>4221</v>
      </c>
      <c r="B1784" s="1">
        <v>2.0406249999999997E-2</v>
      </c>
      <c r="C1784" s="1">
        <v>2.0406249999999997E-2</v>
      </c>
      <c r="D1784" t="s">
        <v>16</v>
      </c>
      <c r="E1784" t="s">
        <v>4222</v>
      </c>
      <c r="F1784" t="s">
        <v>58</v>
      </c>
      <c r="G1784" t="s">
        <v>53</v>
      </c>
      <c r="H1784" t="s">
        <v>35</v>
      </c>
      <c r="I1784" t="s">
        <v>54</v>
      </c>
      <c r="J1784">
        <v>11</v>
      </c>
      <c r="K1784">
        <v>31</v>
      </c>
      <c r="L1784">
        <v>0</v>
      </c>
      <c r="M1784" t="s">
        <v>1265</v>
      </c>
      <c r="N1784" t="s">
        <v>23</v>
      </c>
      <c r="O1784">
        <v>2.7</v>
      </c>
      <c r="P1784" t="s">
        <v>77</v>
      </c>
    </row>
    <row r="1785" spans="1:16" x14ac:dyDescent="0.3">
      <c r="A1785" t="s">
        <v>4223</v>
      </c>
      <c r="B1785" s="1">
        <v>2.0406249999999997E-2</v>
      </c>
      <c r="C1785" s="1">
        <v>2.0406249999999997E-2</v>
      </c>
      <c r="D1785" t="s">
        <v>16</v>
      </c>
      <c r="E1785" t="s">
        <v>4224</v>
      </c>
      <c r="F1785" t="s">
        <v>58</v>
      </c>
      <c r="G1785" t="s">
        <v>28</v>
      </c>
      <c r="H1785" t="s">
        <v>67</v>
      </c>
      <c r="I1785" t="s">
        <v>54</v>
      </c>
      <c r="J1785">
        <v>4</v>
      </c>
      <c r="K1785">
        <v>25</v>
      </c>
      <c r="L1785">
        <v>0</v>
      </c>
      <c r="M1785" t="s">
        <v>3407</v>
      </c>
      <c r="N1785" t="s">
        <v>48</v>
      </c>
      <c r="O1785">
        <v>3.2</v>
      </c>
      <c r="P1785" t="s">
        <v>49</v>
      </c>
    </row>
    <row r="1786" spans="1:16" x14ac:dyDescent="0.3">
      <c r="A1786" t="s">
        <v>4225</v>
      </c>
      <c r="B1786" s="1">
        <v>2.0406249999999997E-2</v>
      </c>
      <c r="C1786" s="1">
        <v>2.0406249999999997E-2</v>
      </c>
      <c r="D1786" t="s">
        <v>16</v>
      </c>
      <c r="E1786" t="s">
        <v>4226</v>
      </c>
      <c r="F1786" t="s">
        <v>18</v>
      </c>
      <c r="G1786" t="s">
        <v>45</v>
      </c>
      <c r="H1786" t="s">
        <v>67</v>
      </c>
      <c r="I1786" t="s">
        <v>40</v>
      </c>
      <c r="J1786">
        <v>9</v>
      </c>
      <c r="K1786">
        <v>44</v>
      </c>
      <c r="L1786">
        <v>0</v>
      </c>
      <c r="M1786" t="s">
        <v>727</v>
      </c>
      <c r="N1786" t="s">
        <v>23</v>
      </c>
      <c r="O1786">
        <v>2.6</v>
      </c>
      <c r="P1786" t="s">
        <v>24</v>
      </c>
    </row>
    <row r="1787" spans="1:16" x14ac:dyDescent="0.3">
      <c r="A1787" t="s">
        <v>4227</v>
      </c>
      <c r="B1787" s="1">
        <v>2.0406249999999997E-2</v>
      </c>
      <c r="C1787">
        <v>0</v>
      </c>
      <c r="D1787" t="s">
        <v>73</v>
      </c>
      <c r="E1787" t="s">
        <v>4228</v>
      </c>
      <c r="F1787" t="s">
        <v>121</v>
      </c>
      <c r="G1787" t="s">
        <v>63</v>
      </c>
      <c r="H1787" t="s">
        <v>46</v>
      </c>
      <c r="I1787" t="s">
        <v>29</v>
      </c>
      <c r="J1787">
        <v>9</v>
      </c>
      <c r="K1787">
        <v>0</v>
      </c>
      <c r="L1787">
        <v>2</v>
      </c>
      <c r="M1787" t="s">
        <v>3893</v>
      </c>
      <c r="N1787" t="s">
        <v>48</v>
      </c>
      <c r="O1787">
        <v>0</v>
      </c>
      <c r="P1787" t="s">
        <v>49</v>
      </c>
    </row>
    <row r="1788" spans="1:16" x14ac:dyDescent="0.3">
      <c r="A1788" t="s">
        <v>4229</v>
      </c>
      <c r="B1788" s="1">
        <v>2.0406249999999997E-2</v>
      </c>
      <c r="C1788" s="1">
        <v>2.0406249999999997E-2</v>
      </c>
      <c r="D1788" t="s">
        <v>16</v>
      </c>
      <c r="E1788" t="s">
        <v>4230</v>
      </c>
      <c r="F1788" t="s">
        <v>75</v>
      </c>
      <c r="G1788" t="s">
        <v>45</v>
      </c>
      <c r="H1788" t="s">
        <v>46</v>
      </c>
      <c r="I1788" t="s">
        <v>40</v>
      </c>
      <c r="J1788">
        <v>8</v>
      </c>
      <c r="K1788">
        <v>12</v>
      </c>
      <c r="L1788">
        <v>0</v>
      </c>
      <c r="M1788" t="s">
        <v>4192</v>
      </c>
      <c r="N1788" t="s">
        <v>37</v>
      </c>
      <c r="O1788">
        <v>4.0999999999999996</v>
      </c>
      <c r="P1788" t="s">
        <v>49</v>
      </c>
    </row>
    <row r="1789" spans="1:16" x14ac:dyDescent="0.3">
      <c r="A1789" t="s">
        <v>4231</v>
      </c>
      <c r="B1789" s="1">
        <v>2.0406249999999997E-2</v>
      </c>
      <c r="C1789" s="1">
        <v>2.0406249999999997E-2</v>
      </c>
      <c r="D1789" t="s">
        <v>16</v>
      </c>
      <c r="E1789" t="s">
        <v>4232</v>
      </c>
      <c r="F1789" t="s">
        <v>83</v>
      </c>
      <c r="G1789" t="s">
        <v>28</v>
      </c>
      <c r="H1789" t="s">
        <v>46</v>
      </c>
      <c r="I1789" t="s">
        <v>29</v>
      </c>
      <c r="J1789">
        <v>3</v>
      </c>
      <c r="K1789">
        <v>22</v>
      </c>
      <c r="L1789">
        <v>0</v>
      </c>
      <c r="M1789" t="s">
        <v>1117</v>
      </c>
      <c r="N1789" t="s">
        <v>42</v>
      </c>
      <c r="O1789">
        <v>3.3</v>
      </c>
      <c r="P1789" t="s">
        <v>77</v>
      </c>
    </row>
    <row r="1790" spans="1:16" x14ac:dyDescent="0.3">
      <c r="A1790" t="s">
        <v>4233</v>
      </c>
      <c r="B1790" s="1">
        <v>2.0406249999999997E-2</v>
      </c>
      <c r="C1790" s="1">
        <v>2.0406249999999997E-2</v>
      </c>
      <c r="D1790" t="s">
        <v>16</v>
      </c>
      <c r="E1790" t="s">
        <v>4234</v>
      </c>
      <c r="F1790" t="s">
        <v>121</v>
      </c>
      <c r="G1790" t="s">
        <v>63</v>
      </c>
      <c r="H1790" t="s">
        <v>35</v>
      </c>
      <c r="I1790" t="s">
        <v>59</v>
      </c>
      <c r="J1790">
        <v>7</v>
      </c>
      <c r="K1790">
        <v>6</v>
      </c>
      <c r="L1790">
        <v>0</v>
      </c>
      <c r="M1790" t="s">
        <v>759</v>
      </c>
      <c r="N1790" t="s">
        <v>31</v>
      </c>
      <c r="O1790">
        <v>4.3</v>
      </c>
      <c r="P1790" t="s">
        <v>49</v>
      </c>
    </row>
    <row r="1791" spans="1:16" x14ac:dyDescent="0.3">
      <c r="A1791" t="s">
        <v>4235</v>
      </c>
      <c r="B1791" s="1">
        <v>2.0406249999999997E-2</v>
      </c>
      <c r="C1791" s="1">
        <v>2.0406249999999997E-2</v>
      </c>
      <c r="D1791" t="s">
        <v>16</v>
      </c>
      <c r="E1791" t="s">
        <v>4236</v>
      </c>
      <c r="F1791" t="s">
        <v>143</v>
      </c>
      <c r="G1791" t="s">
        <v>45</v>
      </c>
      <c r="H1791" t="s">
        <v>46</v>
      </c>
      <c r="I1791" t="s">
        <v>54</v>
      </c>
      <c r="J1791">
        <v>5</v>
      </c>
      <c r="K1791">
        <v>26</v>
      </c>
      <c r="L1791">
        <v>0</v>
      </c>
      <c r="M1791" t="s">
        <v>1556</v>
      </c>
      <c r="N1791" t="s">
        <v>23</v>
      </c>
      <c r="O1791">
        <v>2.5</v>
      </c>
      <c r="P1791" t="s">
        <v>49</v>
      </c>
    </row>
    <row r="1792" spans="1:16" x14ac:dyDescent="0.3">
      <c r="A1792" t="s">
        <v>4237</v>
      </c>
      <c r="B1792" s="1">
        <v>2.0406249999999997E-2</v>
      </c>
      <c r="C1792" s="1">
        <v>2.0406249999999997E-2</v>
      </c>
      <c r="D1792" t="s">
        <v>16</v>
      </c>
      <c r="E1792" t="s">
        <v>4238</v>
      </c>
      <c r="F1792" t="s">
        <v>83</v>
      </c>
      <c r="G1792" t="s">
        <v>28</v>
      </c>
      <c r="H1792" t="s">
        <v>20</v>
      </c>
      <c r="I1792" t="s">
        <v>21</v>
      </c>
      <c r="J1792">
        <v>8</v>
      </c>
      <c r="K1792">
        <v>25</v>
      </c>
      <c r="L1792">
        <v>0</v>
      </c>
      <c r="M1792" t="s">
        <v>1884</v>
      </c>
      <c r="N1792" t="s">
        <v>31</v>
      </c>
      <c r="O1792">
        <v>2.6</v>
      </c>
      <c r="P1792" t="s">
        <v>49</v>
      </c>
    </row>
    <row r="1793" spans="1:16" x14ac:dyDescent="0.3">
      <c r="A1793" t="s">
        <v>4239</v>
      </c>
      <c r="B1793" s="1">
        <v>2.0406249999999997E-2</v>
      </c>
      <c r="C1793" s="1">
        <v>2.0406249999999997E-2</v>
      </c>
      <c r="D1793" t="s">
        <v>16</v>
      </c>
      <c r="E1793" t="s">
        <v>4240</v>
      </c>
      <c r="F1793" t="s">
        <v>52</v>
      </c>
      <c r="G1793" t="s">
        <v>19</v>
      </c>
      <c r="H1793" t="s">
        <v>46</v>
      </c>
      <c r="I1793" t="s">
        <v>29</v>
      </c>
      <c r="J1793">
        <v>7</v>
      </c>
      <c r="K1793">
        <v>35</v>
      </c>
      <c r="L1793">
        <v>0</v>
      </c>
      <c r="M1793" t="s">
        <v>240</v>
      </c>
      <c r="N1793" t="s">
        <v>31</v>
      </c>
      <c r="O1793">
        <v>1.9</v>
      </c>
      <c r="P1793" t="s">
        <v>24</v>
      </c>
    </row>
    <row r="1794" spans="1:16" x14ac:dyDescent="0.3">
      <c r="A1794" t="s">
        <v>4241</v>
      </c>
      <c r="B1794" s="1">
        <v>2.0406249999999997E-2</v>
      </c>
      <c r="C1794" s="1">
        <v>2.0406249999999997E-2</v>
      </c>
      <c r="D1794" t="s">
        <v>16</v>
      </c>
      <c r="E1794" t="s">
        <v>4242</v>
      </c>
      <c r="F1794" t="s">
        <v>27</v>
      </c>
      <c r="G1794" t="s">
        <v>45</v>
      </c>
      <c r="H1794" t="s">
        <v>20</v>
      </c>
      <c r="I1794" t="s">
        <v>21</v>
      </c>
      <c r="J1794">
        <v>4</v>
      </c>
      <c r="K1794">
        <v>41</v>
      </c>
      <c r="L1794">
        <v>0</v>
      </c>
      <c r="M1794" t="s">
        <v>626</v>
      </c>
      <c r="N1794" t="s">
        <v>23</v>
      </c>
      <c r="O1794">
        <v>4.5999999999999996</v>
      </c>
      <c r="P1794" t="s">
        <v>32</v>
      </c>
    </row>
    <row r="1795" spans="1:16" x14ac:dyDescent="0.3">
      <c r="A1795" t="s">
        <v>4243</v>
      </c>
      <c r="B1795" s="1">
        <v>2.0406249999999997E-2</v>
      </c>
      <c r="C1795" s="1">
        <v>2.0406249999999997E-2</v>
      </c>
      <c r="D1795" t="s">
        <v>16</v>
      </c>
      <c r="E1795" t="s">
        <v>4244</v>
      </c>
      <c r="F1795" t="s">
        <v>18</v>
      </c>
      <c r="G1795" t="s">
        <v>63</v>
      </c>
      <c r="H1795" t="s">
        <v>20</v>
      </c>
      <c r="I1795" t="s">
        <v>21</v>
      </c>
      <c r="J1795">
        <v>11</v>
      </c>
      <c r="K1795">
        <v>40</v>
      </c>
      <c r="L1795">
        <v>0</v>
      </c>
      <c r="M1795" t="s">
        <v>1610</v>
      </c>
      <c r="N1795" t="s">
        <v>23</v>
      </c>
      <c r="O1795">
        <v>3.7</v>
      </c>
      <c r="P1795" t="s">
        <v>32</v>
      </c>
    </row>
    <row r="1796" spans="1:16" x14ac:dyDescent="0.3">
      <c r="A1796" t="s">
        <v>4245</v>
      </c>
      <c r="B1796" s="1">
        <v>2.0406249999999997E-2</v>
      </c>
      <c r="C1796" s="1">
        <v>2.0406249999999997E-2</v>
      </c>
      <c r="D1796" t="s">
        <v>16</v>
      </c>
      <c r="E1796" t="s">
        <v>4246</v>
      </c>
      <c r="F1796" t="s">
        <v>121</v>
      </c>
      <c r="G1796" t="s">
        <v>19</v>
      </c>
      <c r="H1796" t="s">
        <v>46</v>
      </c>
      <c r="I1796" t="s">
        <v>54</v>
      </c>
      <c r="J1796">
        <v>7</v>
      </c>
      <c r="K1796">
        <v>46</v>
      </c>
      <c r="L1796">
        <v>0</v>
      </c>
      <c r="M1796" t="s">
        <v>4247</v>
      </c>
      <c r="N1796" t="s">
        <v>48</v>
      </c>
      <c r="O1796">
        <v>1.1000000000000001</v>
      </c>
      <c r="P1796" t="s">
        <v>24</v>
      </c>
    </row>
    <row r="1797" spans="1:16" x14ac:dyDescent="0.3">
      <c r="A1797" t="s">
        <v>4248</v>
      </c>
      <c r="B1797" s="1">
        <v>2.0406249999999997E-2</v>
      </c>
      <c r="C1797" s="1">
        <v>2.0406249999999997E-2</v>
      </c>
      <c r="D1797" t="s">
        <v>16</v>
      </c>
      <c r="E1797" t="s">
        <v>4249</v>
      </c>
      <c r="F1797" t="s">
        <v>58</v>
      </c>
      <c r="G1797" t="s">
        <v>28</v>
      </c>
      <c r="H1797" t="s">
        <v>46</v>
      </c>
      <c r="I1797" t="s">
        <v>59</v>
      </c>
      <c r="J1797">
        <v>10</v>
      </c>
      <c r="K1797">
        <v>11</v>
      </c>
      <c r="L1797">
        <v>0</v>
      </c>
      <c r="M1797" t="s">
        <v>41</v>
      </c>
      <c r="N1797" t="s">
        <v>42</v>
      </c>
      <c r="O1797">
        <v>4.9000000000000004</v>
      </c>
      <c r="P1797" t="s">
        <v>49</v>
      </c>
    </row>
    <row r="1798" spans="1:16" x14ac:dyDescent="0.3">
      <c r="A1798" t="s">
        <v>4250</v>
      </c>
      <c r="B1798" s="1">
        <v>2.0406249999999997E-2</v>
      </c>
      <c r="C1798" s="1">
        <v>2.0406249999999997E-2</v>
      </c>
      <c r="D1798" t="s">
        <v>16</v>
      </c>
      <c r="E1798" t="s">
        <v>4251</v>
      </c>
      <c r="F1798" t="s">
        <v>52</v>
      </c>
      <c r="G1798" t="s">
        <v>19</v>
      </c>
      <c r="H1798" t="s">
        <v>67</v>
      </c>
      <c r="I1798" t="s">
        <v>40</v>
      </c>
      <c r="J1798">
        <v>2</v>
      </c>
      <c r="K1798">
        <v>14</v>
      </c>
      <c r="L1798">
        <v>0</v>
      </c>
      <c r="M1798" t="s">
        <v>163</v>
      </c>
      <c r="N1798" t="s">
        <v>48</v>
      </c>
      <c r="O1798">
        <v>3.1</v>
      </c>
      <c r="P1798" t="s">
        <v>32</v>
      </c>
    </row>
    <row r="1799" spans="1:16" x14ac:dyDescent="0.3">
      <c r="A1799" t="s">
        <v>4252</v>
      </c>
      <c r="B1799" s="1">
        <v>2.0406249999999997E-2</v>
      </c>
      <c r="C1799" s="1">
        <v>2.0406249999999997E-2</v>
      </c>
      <c r="D1799" t="s">
        <v>16</v>
      </c>
      <c r="E1799" t="s">
        <v>4253</v>
      </c>
      <c r="F1799" t="s">
        <v>75</v>
      </c>
      <c r="G1799" t="s">
        <v>45</v>
      </c>
      <c r="H1799" t="s">
        <v>67</v>
      </c>
      <c r="I1799" t="s">
        <v>59</v>
      </c>
      <c r="J1799">
        <v>11</v>
      </c>
      <c r="K1799">
        <v>2</v>
      </c>
      <c r="L1799">
        <v>0</v>
      </c>
      <c r="M1799" t="s">
        <v>2225</v>
      </c>
      <c r="N1799" t="s">
        <v>31</v>
      </c>
      <c r="O1799">
        <v>2.6</v>
      </c>
      <c r="P1799" t="s">
        <v>24</v>
      </c>
    </row>
    <row r="1800" spans="1:16" x14ac:dyDescent="0.3">
      <c r="A1800" t="s">
        <v>4254</v>
      </c>
      <c r="B1800" s="1">
        <v>2.0406249999999997E-2</v>
      </c>
      <c r="C1800" s="1">
        <v>2.0406249999999997E-2</v>
      </c>
      <c r="D1800" t="s">
        <v>16</v>
      </c>
      <c r="E1800" t="s">
        <v>4255</v>
      </c>
      <c r="F1800" t="s">
        <v>58</v>
      </c>
      <c r="G1800" t="s">
        <v>31</v>
      </c>
      <c r="H1800" t="s">
        <v>46</v>
      </c>
      <c r="I1800" t="s">
        <v>59</v>
      </c>
      <c r="J1800">
        <v>12</v>
      </c>
      <c r="K1800">
        <v>20</v>
      </c>
      <c r="L1800">
        <v>0</v>
      </c>
      <c r="M1800" t="s">
        <v>2267</v>
      </c>
      <c r="N1800" t="s">
        <v>23</v>
      </c>
      <c r="O1800">
        <v>3.7</v>
      </c>
      <c r="P1800" t="s">
        <v>49</v>
      </c>
    </row>
    <row r="1801" spans="1:16" x14ac:dyDescent="0.3">
      <c r="A1801" t="s">
        <v>4256</v>
      </c>
      <c r="B1801" s="1">
        <v>2.0406249999999997E-2</v>
      </c>
      <c r="C1801" s="1">
        <v>2.0406249999999997E-2</v>
      </c>
      <c r="D1801" t="s">
        <v>16</v>
      </c>
      <c r="E1801" t="s">
        <v>4257</v>
      </c>
      <c r="F1801" t="s">
        <v>52</v>
      </c>
      <c r="G1801" t="s">
        <v>63</v>
      </c>
      <c r="H1801" t="s">
        <v>67</v>
      </c>
      <c r="I1801" t="s">
        <v>59</v>
      </c>
      <c r="J1801">
        <v>10</v>
      </c>
      <c r="K1801">
        <v>19</v>
      </c>
      <c r="L1801">
        <v>0</v>
      </c>
      <c r="M1801" t="s">
        <v>445</v>
      </c>
      <c r="N1801" t="s">
        <v>23</v>
      </c>
      <c r="O1801">
        <v>2.5</v>
      </c>
      <c r="P1801" t="s">
        <v>4658</v>
      </c>
    </row>
    <row r="1802" spans="1:16" x14ac:dyDescent="0.3">
      <c r="A1802" t="s">
        <v>4258</v>
      </c>
      <c r="B1802" s="1">
        <v>2.0406249999999997E-2</v>
      </c>
      <c r="C1802" s="1">
        <v>2.0406249999999997E-2</v>
      </c>
      <c r="D1802" t="s">
        <v>16</v>
      </c>
      <c r="E1802" t="s">
        <v>4259</v>
      </c>
      <c r="F1802" t="s">
        <v>58</v>
      </c>
      <c r="G1802" t="s">
        <v>63</v>
      </c>
      <c r="H1802" t="s">
        <v>46</v>
      </c>
      <c r="I1802" t="s">
        <v>40</v>
      </c>
      <c r="J1802">
        <v>12</v>
      </c>
      <c r="K1802">
        <v>19</v>
      </c>
      <c r="L1802">
        <v>0</v>
      </c>
      <c r="M1802" t="s">
        <v>2278</v>
      </c>
      <c r="N1802" t="s">
        <v>23</v>
      </c>
      <c r="O1802">
        <v>1.9</v>
      </c>
      <c r="P1802" t="s">
        <v>4658</v>
      </c>
    </row>
    <row r="1803" spans="1:16" x14ac:dyDescent="0.3">
      <c r="A1803" t="s">
        <v>4260</v>
      </c>
      <c r="B1803" s="1">
        <v>2.0406249999999997E-2</v>
      </c>
      <c r="C1803" s="1">
        <v>2.0406249999999997E-2</v>
      </c>
      <c r="D1803" t="s">
        <v>16</v>
      </c>
      <c r="E1803" t="s">
        <v>4261</v>
      </c>
      <c r="F1803" t="s">
        <v>27</v>
      </c>
      <c r="G1803" t="s">
        <v>45</v>
      </c>
      <c r="H1803" t="s">
        <v>35</v>
      </c>
      <c r="I1803" t="s">
        <v>29</v>
      </c>
      <c r="J1803">
        <v>5</v>
      </c>
      <c r="K1803">
        <v>21</v>
      </c>
      <c r="L1803">
        <v>0</v>
      </c>
      <c r="M1803" t="s">
        <v>800</v>
      </c>
      <c r="N1803" t="s">
        <v>23</v>
      </c>
      <c r="O1803">
        <v>4.5</v>
      </c>
      <c r="P1803" t="s">
        <v>77</v>
      </c>
    </row>
    <row r="1804" spans="1:16" x14ac:dyDescent="0.3">
      <c r="A1804" t="s">
        <v>4262</v>
      </c>
      <c r="B1804" s="1">
        <v>2.0406249999999997E-2</v>
      </c>
      <c r="C1804" s="1">
        <v>2.0406249999999997E-2</v>
      </c>
      <c r="D1804" t="s">
        <v>16</v>
      </c>
      <c r="E1804" t="s">
        <v>4263</v>
      </c>
      <c r="F1804" t="s">
        <v>58</v>
      </c>
      <c r="G1804" t="s">
        <v>53</v>
      </c>
      <c r="H1804" t="s">
        <v>35</v>
      </c>
      <c r="I1804" t="s">
        <v>21</v>
      </c>
      <c r="J1804">
        <v>12</v>
      </c>
      <c r="K1804">
        <v>31</v>
      </c>
      <c r="L1804">
        <v>0</v>
      </c>
      <c r="M1804" t="s">
        <v>415</v>
      </c>
      <c r="N1804" t="s">
        <v>23</v>
      </c>
      <c r="O1804">
        <v>1.3</v>
      </c>
      <c r="P1804" t="s">
        <v>77</v>
      </c>
    </row>
    <row r="1805" spans="1:16" x14ac:dyDescent="0.3">
      <c r="A1805" t="s">
        <v>4264</v>
      </c>
      <c r="B1805" s="1">
        <v>2.0406249999999997E-2</v>
      </c>
      <c r="C1805" s="1">
        <v>2.0406249999999997E-2</v>
      </c>
      <c r="D1805" t="s">
        <v>16</v>
      </c>
      <c r="E1805" t="s">
        <v>4265</v>
      </c>
      <c r="F1805" t="s">
        <v>83</v>
      </c>
      <c r="G1805" t="s">
        <v>28</v>
      </c>
      <c r="H1805" t="s">
        <v>35</v>
      </c>
      <c r="I1805" t="s">
        <v>40</v>
      </c>
      <c r="J1805">
        <v>3</v>
      </c>
      <c r="K1805">
        <v>17</v>
      </c>
      <c r="L1805">
        <v>0</v>
      </c>
      <c r="M1805" t="s">
        <v>3407</v>
      </c>
      <c r="N1805" t="s">
        <v>23</v>
      </c>
      <c r="O1805">
        <v>2.2999999999999998</v>
      </c>
      <c r="P1805" t="s">
        <v>49</v>
      </c>
    </row>
    <row r="1806" spans="1:16" x14ac:dyDescent="0.3">
      <c r="A1806" t="s">
        <v>4266</v>
      </c>
      <c r="B1806" s="1">
        <v>2.0406249999999997E-2</v>
      </c>
      <c r="C1806" s="1">
        <v>2.0406249999999997E-2</v>
      </c>
      <c r="D1806" t="s">
        <v>16</v>
      </c>
      <c r="E1806" t="s">
        <v>4267</v>
      </c>
      <c r="F1806" t="s">
        <v>75</v>
      </c>
      <c r="G1806" t="s">
        <v>53</v>
      </c>
      <c r="H1806" t="s">
        <v>20</v>
      </c>
      <c r="I1806" t="s">
        <v>40</v>
      </c>
      <c r="J1806">
        <v>3</v>
      </c>
      <c r="K1806">
        <v>11</v>
      </c>
      <c r="L1806">
        <v>0</v>
      </c>
      <c r="M1806" t="s">
        <v>4268</v>
      </c>
      <c r="N1806" t="s">
        <v>48</v>
      </c>
      <c r="O1806">
        <v>2.5</v>
      </c>
      <c r="P1806" t="s">
        <v>49</v>
      </c>
    </row>
    <row r="1807" spans="1:16" x14ac:dyDescent="0.3">
      <c r="A1807" t="s">
        <v>4269</v>
      </c>
      <c r="B1807" s="1">
        <v>2.0406249999999997E-2</v>
      </c>
      <c r="C1807" s="1">
        <v>2.0406249999999997E-2</v>
      </c>
      <c r="D1807" t="s">
        <v>16</v>
      </c>
      <c r="E1807" t="s">
        <v>4270</v>
      </c>
      <c r="F1807" t="s">
        <v>27</v>
      </c>
      <c r="G1807" t="s">
        <v>28</v>
      </c>
      <c r="H1807" t="s">
        <v>35</v>
      </c>
      <c r="I1807" t="s">
        <v>21</v>
      </c>
      <c r="J1807">
        <v>7</v>
      </c>
      <c r="K1807">
        <v>18</v>
      </c>
      <c r="L1807">
        <v>0</v>
      </c>
      <c r="M1807" t="s">
        <v>4271</v>
      </c>
      <c r="N1807" t="s">
        <v>48</v>
      </c>
      <c r="O1807">
        <v>5</v>
      </c>
      <c r="P1807" t="s">
        <v>32</v>
      </c>
    </row>
    <row r="1808" spans="1:16" x14ac:dyDescent="0.3">
      <c r="A1808" t="s">
        <v>4272</v>
      </c>
      <c r="B1808" s="1">
        <v>2.0406249999999997E-2</v>
      </c>
      <c r="C1808" s="1">
        <v>2.0406249999999997E-2</v>
      </c>
      <c r="D1808" t="s">
        <v>16</v>
      </c>
      <c r="E1808" t="s">
        <v>4273</v>
      </c>
      <c r="F1808" t="s">
        <v>52</v>
      </c>
      <c r="G1808" t="s">
        <v>45</v>
      </c>
      <c r="H1808" t="s">
        <v>20</v>
      </c>
      <c r="I1808" t="s">
        <v>21</v>
      </c>
      <c r="J1808">
        <v>1</v>
      </c>
      <c r="K1808">
        <v>25</v>
      </c>
      <c r="L1808">
        <v>0</v>
      </c>
      <c r="M1808" t="s">
        <v>105</v>
      </c>
      <c r="N1808" t="s">
        <v>37</v>
      </c>
      <c r="O1808">
        <v>4.8</v>
      </c>
      <c r="P1808" t="s">
        <v>32</v>
      </c>
    </row>
    <row r="1809" spans="1:16" x14ac:dyDescent="0.3">
      <c r="A1809" t="s">
        <v>4274</v>
      </c>
      <c r="B1809" s="1">
        <v>2.0406249999999997E-2</v>
      </c>
      <c r="C1809" s="1">
        <v>2.0406249999999997E-2</v>
      </c>
      <c r="D1809" t="s">
        <v>16</v>
      </c>
      <c r="E1809" t="s">
        <v>4275</v>
      </c>
      <c r="F1809" t="s">
        <v>121</v>
      </c>
      <c r="G1809" t="s">
        <v>28</v>
      </c>
      <c r="H1809" t="s">
        <v>46</v>
      </c>
      <c r="I1809" t="s">
        <v>21</v>
      </c>
      <c r="J1809">
        <v>2</v>
      </c>
      <c r="K1809">
        <v>27</v>
      </c>
      <c r="L1809">
        <v>0</v>
      </c>
      <c r="M1809" t="s">
        <v>730</v>
      </c>
      <c r="N1809" t="s">
        <v>31</v>
      </c>
      <c r="O1809">
        <v>3</v>
      </c>
      <c r="P1809" t="s">
        <v>32</v>
      </c>
    </row>
    <row r="1810" spans="1:16" x14ac:dyDescent="0.3">
      <c r="A1810" t="s">
        <v>4276</v>
      </c>
      <c r="B1810" s="1">
        <v>2.0406249999999997E-2</v>
      </c>
      <c r="C1810">
        <v>0</v>
      </c>
      <c r="D1810" t="s">
        <v>146</v>
      </c>
      <c r="E1810" t="s">
        <v>4277</v>
      </c>
      <c r="F1810" t="s">
        <v>58</v>
      </c>
      <c r="G1810" t="s">
        <v>19</v>
      </c>
      <c r="H1810" t="s">
        <v>35</v>
      </c>
      <c r="I1810" t="s">
        <v>21</v>
      </c>
      <c r="J1810">
        <v>6</v>
      </c>
      <c r="K1810">
        <v>0</v>
      </c>
      <c r="L1810">
        <v>3</v>
      </c>
      <c r="M1810" t="s">
        <v>4278</v>
      </c>
      <c r="N1810" t="s">
        <v>42</v>
      </c>
      <c r="O1810">
        <v>0</v>
      </c>
      <c r="P1810" t="s">
        <v>24</v>
      </c>
    </row>
    <row r="1811" spans="1:16" x14ac:dyDescent="0.3">
      <c r="A1811" t="s">
        <v>4279</v>
      </c>
      <c r="B1811" s="1">
        <v>2.0406249999999997E-2</v>
      </c>
      <c r="C1811" s="1">
        <v>2.0406249999999997E-2</v>
      </c>
      <c r="D1811" t="s">
        <v>16</v>
      </c>
      <c r="E1811" t="s">
        <v>2088</v>
      </c>
      <c r="F1811" t="s">
        <v>18</v>
      </c>
      <c r="G1811" t="s">
        <v>19</v>
      </c>
      <c r="H1811" t="s">
        <v>35</v>
      </c>
      <c r="I1811" t="s">
        <v>21</v>
      </c>
      <c r="J1811">
        <v>9</v>
      </c>
      <c r="K1811">
        <v>46</v>
      </c>
      <c r="L1811">
        <v>0</v>
      </c>
      <c r="M1811" t="s">
        <v>4280</v>
      </c>
      <c r="N1811" t="s">
        <v>23</v>
      </c>
      <c r="O1811">
        <v>1.3</v>
      </c>
      <c r="P1811" t="s">
        <v>24</v>
      </c>
    </row>
    <row r="1812" spans="1:16" x14ac:dyDescent="0.3">
      <c r="A1812" t="s">
        <v>4281</v>
      </c>
      <c r="B1812" s="1">
        <v>2.0406249999999997E-2</v>
      </c>
      <c r="C1812" s="1">
        <v>2.0406249999999997E-2</v>
      </c>
      <c r="D1812" t="s">
        <v>16</v>
      </c>
      <c r="E1812" t="s">
        <v>4282</v>
      </c>
      <c r="F1812" t="s">
        <v>143</v>
      </c>
      <c r="G1812" t="s">
        <v>19</v>
      </c>
      <c r="H1812" t="s">
        <v>67</v>
      </c>
      <c r="I1812" t="s">
        <v>59</v>
      </c>
      <c r="J1812">
        <v>12</v>
      </c>
      <c r="K1812">
        <v>12</v>
      </c>
      <c r="L1812">
        <v>0</v>
      </c>
      <c r="M1812" t="s">
        <v>2045</v>
      </c>
      <c r="N1812" t="s">
        <v>23</v>
      </c>
      <c r="O1812">
        <v>3.4</v>
      </c>
      <c r="P1812" t="s">
        <v>4658</v>
      </c>
    </row>
    <row r="1813" spans="1:16" x14ac:dyDescent="0.3">
      <c r="A1813" t="s">
        <v>4283</v>
      </c>
      <c r="B1813" s="1">
        <v>2.0406249999999997E-2</v>
      </c>
      <c r="C1813" s="1">
        <v>2.0406249999999997E-2</v>
      </c>
      <c r="D1813" t="s">
        <v>16</v>
      </c>
      <c r="E1813" t="s">
        <v>4284</v>
      </c>
      <c r="F1813" t="s">
        <v>52</v>
      </c>
      <c r="G1813" t="s">
        <v>45</v>
      </c>
      <c r="H1813" t="s">
        <v>35</v>
      </c>
      <c r="I1813" t="s">
        <v>29</v>
      </c>
      <c r="J1813">
        <v>2</v>
      </c>
      <c r="K1813">
        <v>8</v>
      </c>
      <c r="L1813">
        <v>0</v>
      </c>
      <c r="M1813" t="s">
        <v>2750</v>
      </c>
      <c r="N1813" t="s">
        <v>48</v>
      </c>
      <c r="O1813">
        <v>3.5</v>
      </c>
      <c r="P1813" t="s">
        <v>32</v>
      </c>
    </row>
    <row r="1814" spans="1:16" x14ac:dyDescent="0.3">
      <c r="A1814" t="s">
        <v>4285</v>
      </c>
      <c r="B1814" s="1">
        <v>2.0406249999999997E-2</v>
      </c>
      <c r="C1814" s="1">
        <v>2.0406249999999997E-2</v>
      </c>
      <c r="D1814" t="s">
        <v>16</v>
      </c>
      <c r="E1814" t="s">
        <v>408</v>
      </c>
      <c r="F1814" t="s">
        <v>52</v>
      </c>
      <c r="G1814" t="s">
        <v>31</v>
      </c>
      <c r="H1814" t="s">
        <v>35</v>
      </c>
      <c r="I1814" t="s">
        <v>21</v>
      </c>
      <c r="J1814">
        <v>6</v>
      </c>
      <c r="K1814">
        <v>13</v>
      </c>
      <c r="L1814">
        <v>0</v>
      </c>
      <c r="M1814" t="s">
        <v>2000</v>
      </c>
      <c r="N1814" t="s">
        <v>42</v>
      </c>
      <c r="O1814">
        <v>3.6</v>
      </c>
      <c r="P1814" t="s">
        <v>77</v>
      </c>
    </row>
    <row r="1815" spans="1:16" x14ac:dyDescent="0.3">
      <c r="A1815" t="s">
        <v>4286</v>
      </c>
      <c r="B1815" s="1">
        <v>2.0406249999999997E-2</v>
      </c>
      <c r="C1815" s="1">
        <v>2.0406249999999997E-2</v>
      </c>
      <c r="D1815" t="s">
        <v>16</v>
      </c>
      <c r="E1815" t="s">
        <v>4287</v>
      </c>
      <c r="F1815" t="s">
        <v>83</v>
      </c>
      <c r="G1815" t="s">
        <v>45</v>
      </c>
      <c r="H1815" t="s">
        <v>46</v>
      </c>
      <c r="I1815" t="s">
        <v>54</v>
      </c>
      <c r="J1815">
        <v>1</v>
      </c>
      <c r="K1815">
        <v>37</v>
      </c>
      <c r="L1815">
        <v>0</v>
      </c>
      <c r="M1815" t="s">
        <v>963</v>
      </c>
      <c r="N1815" t="s">
        <v>42</v>
      </c>
      <c r="O1815">
        <v>1.7</v>
      </c>
      <c r="P1815" t="s">
        <v>24</v>
      </c>
    </row>
    <row r="1816" spans="1:16" x14ac:dyDescent="0.3">
      <c r="A1816" t="s">
        <v>4288</v>
      </c>
      <c r="B1816" s="1">
        <v>2.0406249999999997E-2</v>
      </c>
      <c r="C1816" s="1">
        <v>2.0406249999999997E-2</v>
      </c>
      <c r="D1816" t="s">
        <v>16</v>
      </c>
      <c r="E1816" t="s">
        <v>4289</v>
      </c>
      <c r="F1816" t="s">
        <v>75</v>
      </c>
      <c r="G1816" t="s">
        <v>53</v>
      </c>
      <c r="H1816" t="s">
        <v>20</v>
      </c>
      <c r="I1816" t="s">
        <v>54</v>
      </c>
      <c r="J1816">
        <v>6</v>
      </c>
      <c r="K1816">
        <v>24</v>
      </c>
      <c r="L1816">
        <v>0</v>
      </c>
      <c r="M1816" t="s">
        <v>3638</v>
      </c>
      <c r="N1816" t="s">
        <v>37</v>
      </c>
      <c r="O1816">
        <v>2.2000000000000002</v>
      </c>
      <c r="P1816" t="s">
        <v>32</v>
      </c>
    </row>
    <row r="1817" spans="1:16" x14ac:dyDescent="0.3">
      <c r="A1817" t="s">
        <v>4290</v>
      </c>
      <c r="B1817" s="1">
        <v>2.0406249999999997E-2</v>
      </c>
      <c r="C1817" s="1">
        <v>2.0406249999999997E-2</v>
      </c>
      <c r="D1817" t="s">
        <v>16</v>
      </c>
      <c r="E1817" t="s">
        <v>4291</v>
      </c>
      <c r="F1817" t="s">
        <v>143</v>
      </c>
      <c r="G1817" t="s">
        <v>53</v>
      </c>
      <c r="H1817" t="s">
        <v>46</v>
      </c>
      <c r="I1817" t="s">
        <v>40</v>
      </c>
      <c r="J1817">
        <v>5</v>
      </c>
      <c r="K1817">
        <v>42</v>
      </c>
      <c r="L1817">
        <v>0</v>
      </c>
      <c r="M1817" t="s">
        <v>232</v>
      </c>
      <c r="N1817" t="s">
        <v>48</v>
      </c>
      <c r="O1817">
        <v>1.5</v>
      </c>
      <c r="P1817" t="s">
        <v>4658</v>
      </c>
    </row>
    <row r="1818" spans="1:16" x14ac:dyDescent="0.3">
      <c r="A1818" t="s">
        <v>4292</v>
      </c>
      <c r="B1818" s="1">
        <v>2.0406249999999997E-2</v>
      </c>
      <c r="C1818">
        <v>0</v>
      </c>
      <c r="D1818" t="s">
        <v>110</v>
      </c>
      <c r="E1818" t="s">
        <v>4293</v>
      </c>
      <c r="F1818" t="s">
        <v>27</v>
      </c>
      <c r="G1818" t="s">
        <v>53</v>
      </c>
      <c r="H1818" t="s">
        <v>20</v>
      </c>
      <c r="I1818" t="s">
        <v>29</v>
      </c>
      <c r="J1818">
        <v>10</v>
      </c>
      <c r="K1818">
        <v>0</v>
      </c>
      <c r="L1818">
        <v>0</v>
      </c>
      <c r="M1818" t="s">
        <v>240</v>
      </c>
      <c r="N1818" t="s">
        <v>31</v>
      </c>
      <c r="O1818">
        <v>0</v>
      </c>
      <c r="P1818" t="s">
        <v>77</v>
      </c>
    </row>
    <row r="1819" spans="1:16" x14ac:dyDescent="0.3">
      <c r="A1819" t="s">
        <v>4294</v>
      </c>
      <c r="B1819" s="1">
        <v>2.0406249999999997E-2</v>
      </c>
      <c r="C1819" s="1">
        <v>2.0406249999999997E-2</v>
      </c>
      <c r="D1819" t="s">
        <v>16</v>
      </c>
      <c r="E1819" t="s">
        <v>4228</v>
      </c>
      <c r="F1819" t="s">
        <v>27</v>
      </c>
      <c r="G1819" t="s">
        <v>53</v>
      </c>
      <c r="H1819" t="s">
        <v>67</v>
      </c>
      <c r="I1819" t="s">
        <v>29</v>
      </c>
      <c r="J1819">
        <v>11</v>
      </c>
      <c r="K1819">
        <v>46</v>
      </c>
      <c r="L1819">
        <v>0</v>
      </c>
      <c r="M1819" t="s">
        <v>3905</v>
      </c>
      <c r="N1819" t="s">
        <v>37</v>
      </c>
      <c r="O1819">
        <v>1.5</v>
      </c>
      <c r="P1819" t="s">
        <v>77</v>
      </c>
    </row>
    <row r="1820" spans="1:16" x14ac:dyDescent="0.3">
      <c r="A1820" t="s">
        <v>4295</v>
      </c>
      <c r="B1820" s="1">
        <v>2.0406249999999997E-2</v>
      </c>
      <c r="C1820">
        <v>0</v>
      </c>
      <c r="D1820" t="s">
        <v>110</v>
      </c>
      <c r="E1820" t="s">
        <v>4296</v>
      </c>
      <c r="F1820" t="s">
        <v>27</v>
      </c>
      <c r="G1820" t="s">
        <v>19</v>
      </c>
      <c r="H1820" t="s">
        <v>35</v>
      </c>
      <c r="I1820" t="s">
        <v>59</v>
      </c>
      <c r="J1820">
        <v>4</v>
      </c>
      <c r="K1820">
        <v>0</v>
      </c>
      <c r="L1820">
        <v>0</v>
      </c>
      <c r="M1820" t="s">
        <v>4297</v>
      </c>
      <c r="N1820" t="s">
        <v>23</v>
      </c>
      <c r="O1820">
        <v>0</v>
      </c>
      <c r="P1820" t="s">
        <v>49</v>
      </c>
    </row>
    <row r="1821" spans="1:16" x14ac:dyDescent="0.3">
      <c r="A1821" t="s">
        <v>4298</v>
      </c>
      <c r="B1821" s="1">
        <v>2.0406249999999997E-2</v>
      </c>
      <c r="C1821" s="1">
        <v>2.0406249999999997E-2</v>
      </c>
      <c r="D1821" t="s">
        <v>16</v>
      </c>
      <c r="E1821" t="s">
        <v>4299</v>
      </c>
      <c r="F1821" t="s">
        <v>18</v>
      </c>
      <c r="G1821" t="s">
        <v>53</v>
      </c>
      <c r="H1821" t="s">
        <v>35</v>
      </c>
      <c r="I1821" t="s">
        <v>21</v>
      </c>
      <c r="J1821">
        <v>6</v>
      </c>
      <c r="K1821">
        <v>45</v>
      </c>
      <c r="L1821">
        <v>0</v>
      </c>
      <c r="M1821" t="s">
        <v>774</v>
      </c>
      <c r="N1821" t="s">
        <v>48</v>
      </c>
      <c r="O1821">
        <v>3.9</v>
      </c>
      <c r="P1821" t="s">
        <v>32</v>
      </c>
    </row>
    <row r="1822" spans="1:16" x14ac:dyDescent="0.3">
      <c r="A1822" t="s">
        <v>4300</v>
      </c>
      <c r="B1822" s="1">
        <v>2.0406249999999997E-2</v>
      </c>
      <c r="C1822" s="1">
        <v>2.0406249999999997E-2</v>
      </c>
      <c r="D1822" t="s">
        <v>16</v>
      </c>
      <c r="E1822" t="s">
        <v>4301</v>
      </c>
      <c r="F1822" t="s">
        <v>121</v>
      </c>
      <c r="G1822" t="s">
        <v>63</v>
      </c>
      <c r="H1822" t="s">
        <v>67</v>
      </c>
      <c r="I1822" t="s">
        <v>21</v>
      </c>
      <c r="J1822">
        <v>9</v>
      </c>
      <c r="K1822">
        <v>11</v>
      </c>
      <c r="L1822">
        <v>0</v>
      </c>
      <c r="M1822" t="s">
        <v>2572</v>
      </c>
      <c r="N1822" t="s">
        <v>31</v>
      </c>
      <c r="O1822">
        <v>4.4000000000000004</v>
      </c>
      <c r="P1822" t="s">
        <v>4658</v>
      </c>
    </row>
    <row r="1823" spans="1:16" x14ac:dyDescent="0.3">
      <c r="A1823" t="s">
        <v>4302</v>
      </c>
      <c r="B1823" s="1">
        <v>2.0406249999999997E-2</v>
      </c>
      <c r="C1823" s="1">
        <v>2.0406249999999997E-2</v>
      </c>
      <c r="D1823" t="s">
        <v>16</v>
      </c>
      <c r="E1823" t="s">
        <v>4303</v>
      </c>
      <c r="F1823" t="s">
        <v>18</v>
      </c>
      <c r="G1823" t="s">
        <v>53</v>
      </c>
      <c r="H1823" t="s">
        <v>46</v>
      </c>
      <c r="I1823" t="s">
        <v>40</v>
      </c>
      <c r="J1823">
        <v>9</v>
      </c>
      <c r="K1823">
        <v>25</v>
      </c>
      <c r="L1823">
        <v>0</v>
      </c>
      <c r="M1823" t="s">
        <v>2869</v>
      </c>
      <c r="N1823" t="s">
        <v>48</v>
      </c>
      <c r="O1823">
        <v>1.1000000000000001</v>
      </c>
      <c r="P1823" t="s">
        <v>49</v>
      </c>
    </row>
    <row r="1824" spans="1:16" x14ac:dyDescent="0.3">
      <c r="A1824" t="s">
        <v>4304</v>
      </c>
      <c r="B1824" s="1">
        <v>2.0406249999999997E-2</v>
      </c>
      <c r="C1824">
        <v>0</v>
      </c>
      <c r="D1824" t="s">
        <v>110</v>
      </c>
      <c r="E1824" t="s">
        <v>4305</v>
      </c>
      <c r="F1824" t="s">
        <v>52</v>
      </c>
      <c r="G1824" t="s">
        <v>28</v>
      </c>
      <c r="H1824" t="s">
        <v>67</v>
      </c>
      <c r="I1824" t="s">
        <v>59</v>
      </c>
      <c r="J1824">
        <v>10</v>
      </c>
      <c r="K1824">
        <v>0</v>
      </c>
      <c r="L1824">
        <v>0</v>
      </c>
      <c r="M1824" t="s">
        <v>2577</v>
      </c>
      <c r="N1824" t="s">
        <v>37</v>
      </c>
      <c r="O1824">
        <v>0</v>
      </c>
      <c r="P1824" t="s">
        <v>24</v>
      </c>
    </row>
    <row r="1825" spans="1:16" x14ac:dyDescent="0.3">
      <c r="A1825" t="s">
        <v>4306</v>
      </c>
      <c r="B1825" s="1">
        <v>2.0406249999999997E-2</v>
      </c>
      <c r="C1825">
        <v>0</v>
      </c>
      <c r="D1825" t="s">
        <v>110</v>
      </c>
      <c r="E1825" t="s">
        <v>4307</v>
      </c>
      <c r="F1825" t="s">
        <v>27</v>
      </c>
      <c r="G1825" t="s">
        <v>53</v>
      </c>
      <c r="H1825" t="s">
        <v>67</v>
      </c>
      <c r="I1825" t="s">
        <v>40</v>
      </c>
      <c r="J1825">
        <v>8</v>
      </c>
      <c r="K1825">
        <v>0</v>
      </c>
      <c r="L1825">
        <v>0</v>
      </c>
      <c r="M1825" t="s">
        <v>457</v>
      </c>
      <c r="N1825" t="s">
        <v>37</v>
      </c>
      <c r="O1825">
        <v>0</v>
      </c>
      <c r="P1825" t="s">
        <v>4658</v>
      </c>
    </row>
    <row r="1826" spans="1:16" x14ac:dyDescent="0.3">
      <c r="A1826" t="s">
        <v>4308</v>
      </c>
      <c r="B1826" s="1">
        <v>2.0406249999999997E-2</v>
      </c>
      <c r="C1826">
        <v>0</v>
      </c>
      <c r="D1826" t="s">
        <v>110</v>
      </c>
      <c r="E1826" t="s">
        <v>4309</v>
      </c>
      <c r="F1826" t="s">
        <v>75</v>
      </c>
      <c r="G1826" t="s">
        <v>53</v>
      </c>
      <c r="H1826" t="s">
        <v>46</v>
      </c>
      <c r="I1826" t="s">
        <v>54</v>
      </c>
      <c r="J1826">
        <v>1</v>
      </c>
      <c r="K1826">
        <v>0</v>
      </c>
      <c r="L1826">
        <v>0</v>
      </c>
      <c r="M1826" t="s">
        <v>125</v>
      </c>
      <c r="N1826" t="s">
        <v>48</v>
      </c>
      <c r="O1826">
        <v>0</v>
      </c>
      <c r="P1826" t="s">
        <v>77</v>
      </c>
    </row>
    <row r="1827" spans="1:16" x14ac:dyDescent="0.3">
      <c r="A1827" t="s">
        <v>4310</v>
      </c>
      <c r="B1827" s="1">
        <v>2.0406249999999997E-2</v>
      </c>
      <c r="C1827" s="1">
        <v>2.0406249999999997E-2</v>
      </c>
      <c r="D1827" t="s">
        <v>16</v>
      </c>
      <c r="E1827" t="s">
        <v>4311</v>
      </c>
      <c r="F1827" t="s">
        <v>83</v>
      </c>
      <c r="G1827" t="s">
        <v>45</v>
      </c>
      <c r="H1827" t="s">
        <v>46</v>
      </c>
      <c r="I1827" t="s">
        <v>59</v>
      </c>
      <c r="J1827">
        <v>6</v>
      </c>
      <c r="K1827">
        <v>30</v>
      </c>
      <c r="L1827">
        <v>0</v>
      </c>
      <c r="M1827" t="s">
        <v>2745</v>
      </c>
      <c r="N1827" t="s">
        <v>37</v>
      </c>
      <c r="O1827">
        <v>4.5</v>
      </c>
      <c r="P1827" t="s">
        <v>77</v>
      </c>
    </row>
    <row r="1828" spans="1:16" x14ac:dyDescent="0.3">
      <c r="A1828" t="s">
        <v>4312</v>
      </c>
      <c r="B1828" s="1">
        <v>2.0406249999999997E-2</v>
      </c>
      <c r="C1828" s="1">
        <v>2.0406249999999997E-2</v>
      </c>
      <c r="D1828" t="s">
        <v>16</v>
      </c>
      <c r="E1828" t="s">
        <v>2047</v>
      </c>
      <c r="F1828" t="s">
        <v>27</v>
      </c>
      <c r="G1828" t="s">
        <v>45</v>
      </c>
      <c r="H1828" t="s">
        <v>67</v>
      </c>
      <c r="I1828" t="s">
        <v>40</v>
      </c>
      <c r="J1828">
        <v>7</v>
      </c>
      <c r="K1828">
        <v>31</v>
      </c>
      <c r="L1828">
        <v>0</v>
      </c>
      <c r="M1828" t="s">
        <v>1689</v>
      </c>
      <c r="N1828" t="s">
        <v>48</v>
      </c>
      <c r="O1828">
        <v>1.5</v>
      </c>
      <c r="P1828" t="s">
        <v>77</v>
      </c>
    </row>
    <row r="1829" spans="1:16" x14ac:dyDescent="0.3">
      <c r="A1829" t="s">
        <v>4313</v>
      </c>
      <c r="B1829" s="1">
        <v>2.0406249999999997E-2</v>
      </c>
      <c r="C1829" s="1">
        <v>2.0406249999999997E-2</v>
      </c>
      <c r="D1829" t="s">
        <v>16</v>
      </c>
      <c r="E1829" t="s">
        <v>4314</v>
      </c>
      <c r="F1829" t="s">
        <v>52</v>
      </c>
      <c r="G1829" t="s">
        <v>45</v>
      </c>
      <c r="H1829" t="s">
        <v>67</v>
      </c>
      <c r="I1829" t="s">
        <v>21</v>
      </c>
      <c r="J1829">
        <v>4</v>
      </c>
      <c r="K1829">
        <v>9</v>
      </c>
      <c r="L1829">
        <v>0</v>
      </c>
      <c r="M1829" t="s">
        <v>435</v>
      </c>
      <c r="N1829" t="s">
        <v>37</v>
      </c>
      <c r="O1829">
        <v>1.4</v>
      </c>
      <c r="P1829" t="s">
        <v>4658</v>
      </c>
    </row>
    <row r="1830" spans="1:16" x14ac:dyDescent="0.3">
      <c r="A1830" t="s">
        <v>4315</v>
      </c>
      <c r="B1830" s="1">
        <v>2.0406249999999997E-2</v>
      </c>
      <c r="C1830" s="1">
        <v>2.0406249999999997E-2</v>
      </c>
      <c r="D1830" t="s">
        <v>16</v>
      </c>
      <c r="E1830" t="s">
        <v>4316</v>
      </c>
      <c r="F1830" t="s">
        <v>52</v>
      </c>
      <c r="G1830" t="s">
        <v>53</v>
      </c>
      <c r="H1830" t="s">
        <v>20</v>
      </c>
      <c r="I1830" t="s">
        <v>54</v>
      </c>
      <c r="J1830">
        <v>11</v>
      </c>
      <c r="K1830">
        <v>35</v>
      </c>
      <c r="L1830">
        <v>0</v>
      </c>
      <c r="M1830" t="s">
        <v>4317</v>
      </c>
      <c r="N1830" t="s">
        <v>48</v>
      </c>
      <c r="O1830">
        <v>4.7</v>
      </c>
      <c r="P1830" t="s">
        <v>4658</v>
      </c>
    </row>
    <row r="1831" spans="1:16" x14ac:dyDescent="0.3">
      <c r="A1831" t="s">
        <v>4318</v>
      </c>
      <c r="B1831" s="1">
        <v>2.0406249999999997E-2</v>
      </c>
      <c r="C1831" s="1">
        <v>2.0406249999999997E-2</v>
      </c>
      <c r="D1831" t="s">
        <v>16</v>
      </c>
      <c r="E1831" t="s">
        <v>2101</v>
      </c>
      <c r="F1831" t="s">
        <v>143</v>
      </c>
      <c r="G1831" t="s">
        <v>19</v>
      </c>
      <c r="H1831" t="s">
        <v>67</v>
      </c>
      <c r="I1831" t="s">
        <v>59</v>
      </c>
      <c r="J1831">
        <v>8</v>
      </c>
      <c r="K1831">
        <v>36</v>
      </c>
      <c r="L1831">
        <v>0</v>
      </c>
      <c r="M1831" t="s">
        <v>4319</v>
      </c>
      <c r="N1831" t="s">
        <v>23</v>
      </c>
      <c r="O1831">
        <v>1.6</v>
      </c>
      <c r="P1831" t="s">
        <v>49</v>
      </c>
    </row>
    <row r="1832" spans="1:16" x14ac:dyDescent="0.3">
      <c r="A1832" t="s">
        <v>4320</v>
      </c>
      <c r="B1832" s="1">
        <v>2.0406249999999997E-2</v>
      </c>
      <c r="C1832" s="1">
        <v>2.0406249999999997E-2</v>
      </c>
      <c r="D1832" t="s">
        <v>16</v>
      </c>
      <c r="E1832" t="s">
        <v>2238</v>
      </c>
      <c r="F1832" t="s">
        <v>58</v>
      </c>
      <c r="G1832" t="s">
        <v>19</v>
      </c>
      <c r="H1832" t="s">
        <v>67</v>
      </c>
      <c r="I1832" t="s">
        <v>29</v>
      </c>
      <c r="J1832">
        <v>6</v>
      </c>
      <c r="K1832">
        <v>45</v>
      </c>
      <c r="L1832">
        <v>0</v>
      </c>
      <c r="M1832" t="s">
        <v>2742</v>
      </c>
      <c r="N1832" t="s">
        <v>23</v>
      </c>
      <c r="O1832">
        <v>1.2</v>
      </c>
      <c r="P1832" t="s">
        <v>4658</v>
      </c>
    </row>
    <row r="1833" spans="1:16" x14ac:dyDescent="0.3">
      <c r="A1833" t="s">
        <v>4321</v>
      </c>
      <c r="B1833" s="1">
        <v>2.0406249999999997E-2</v>
      </c>
      <c r="C1833">
        <v>0</v>
      </c>
      <c r="D1833" t="s">
        <v>110</v>
      </c>
      <c r="E1833" t="s">
        <v>3697</v>
      </c>
      <c r="F1833" t="s">
        <v>75</v>
      </c>
      <c r="G1833" t="s">
        <v>28</v>
      </c>
      <c r="H1833" t="s">
        <v>35</v>
      </c>
      <c r="I1833" t="s">
        <v>54</v>
      </c>
      <c r="J1833">
        <v>12</v>
      </c>
      <c r="K1833">
        <v>0</v>
      </c>
      <c r="L1833">
        <v>0</v>
      </c>
      <c r="M1833" t="s">
        <v>709</v>
      </c>
      <c r="N1833" t="s">
        <v>31</v>
      </c>
      <c r="O1833">
        <v>0</v>
      </c>
      <c r="P1833" t="s">
        <v>4658</v>
      </c>
    </row>
    <row r="1834" spans="1:16" x14ac:dyDescent="0.3">
      <c r="A1834" t="s">
        <v>4322</v>
      </c>
      <c r="B1834" s="1">
        <v>2.0406249999999997E-2</v>
      </c>
      <c r="C1834" s="1">
        <v>2.0406249999999997E-2</v>
      </c>
      <c r="D1834" t="s">
        <v>16</v>
      </c>
      <c r="E1834" t="s">
        <v>2670</v>
      </c>
      <c r="F1834" t="s">
        <v>52</v>
      </c>
      <c r="G1834" t="s">
        <v>63</v>
      </c>
      <c r="H1834" t="s">
        <v>20</v>
      </c>
      <c r="I1834" t="s">
        <v>21</v>
      </c>
      <c r="J1834">
        <v>4</v>
      </c>
      <c r="K1834">
        <v>16</v>
      </c>
      <c r="L1834">
        <v>0</v>
      </c>
      <c r="M1834" t="s">
        <v>381</v>
      </c>
      <c r="N1834" t="s">
        <v>48</v>
      </c>
      <c r="O1834">
        <v>3.3</v>
      </c>
      <c r="P1834" t="s">
        <v>49</v>
      </c>
    </row>
    <row r="1835" spans="1:16" x14ac:dyDescent="0.3">
      <c r="A1835" t="s">
        <v>4323</v>
      </c>
      <c r="B1835" s="1">
        <v>2.0406249999999997E-2</v>
      </c>
      <c r="C1835" s="1">
        <v>2.0406249999999997E-2</v>
      </c>
      <c r="D1835" t="s">
        <v>16</v>
      </c>
      <c r="E1835" t="s">
        <v>4324</v>
      </c>
      <c r="F1835" t="s">
        <v>75</v>
      </c>
      <c r="G1835" t="s">
        <v>63</v>
      </c>
      <c r="H1835" t="s">
        <v>46</v>
      </c>
      <c r="I1835" t="s">
        <v>29</v>
      </c>
      <c r="J1835">
        <v>6</v>
      </c>
      <c r="K1835">
        <v>31</v>
      </c>
      <c r="L1835">
        <v>0</v>
      </c>
      <c r="M1835" t="s">
        <v>4110</v>
      </c>
      <c r="N1835" t="s">
        <v>42</v>
      </c>
      <c r="O1835">
        <v>2.7</v>
      </c>
      <c r="P1835" t="s">
        <v>24</v>
      </c>
    </row>
    <row r="1836" spans="1:16" x14ac:dyDescent="0.3">
      <c r="A1836" t="s">
        <v>4325</v>
      </c>
      <c r="B1836" s="1">
        <v>2.0406249999999997E-2</v>
      </c>
      <c r="C1836" s="1">
        <v>2.0406249999999997E-2</v>
      </c>
      <c r="D1836" t="s">
        <v>16</v>
      </c>
      <c r="E1836" t="s">
        <v>4326</v>
      </c>
      <c r="F1836" t="s">
        <v>52</v>
      </c>
      <c r="G1836" t="s">
        <v>31</v>
      </c>
      <c r="H1836" t="s">
        <v>46</v>
      </c>
      <c r="I1836" t="s">
        <v>54</v>
      </c>
      <c r="J1836">
        <v>5</v>
      </c>
      <c r="K1836">
        <v>47</v>
      </c>
      <c r="L1836">
        <v>0</v>
      </c>
      <c r="M1836" t="s">
        <v>1745</v>
      </c>
      <c r="N1836" t="s">
        <v>37</v>
      </c>
      <c r="O1836">
        <v>5</v>
      </c>
      <c r="P1836" t="s">
        <v>49</v>
      </c>
    </row>
    <row r="1837" spans="1:16" x14ac:dyDescent="0.3">
      <c r="A1837" t="s">
        <v>4327</v>
      </c>
      <c r="B1837" s="1">
        <v>2.0406249999999997E-2</v>
      </c>
      <c r="C1837" s="1">
        <v>2.0406249999999997E-2</v>
      </c>
      <c r="D1837" t="s">
        <v>16</v>
      </c>
      <c r="E1837" t="s">
        <v>4328</v>
      </c>
      <c r="F1837" t="s">
        <v>58</v>
      </c>
      <c r="G1837" t="s">
        <v>63</v>
      </c>
      <c r="H1837" t="s">
        <v>35</v>
      </c>
      <c r="I1837" t="s">
        <v>29</v>
      </c>
      <c r="J1837">
        <v>2</v>
      </c>
      <c r="K1837">
        <v>13</v>
      </c>
      <c r="L1837">
        <v>0</v>
      </c>
      <c r="M1837" t="s">
        <v>4329</v>
      </c>
      <c r="N1837" t="s">
        <v>42</v>
      </c>
      <c r="O1837">
        <v>3.5</v>
      </c>
      <c r="P1837" t="s">
        <v>32</v>
      </c>
    </row>
    <row r="1838" spans="1:16" x14ac:dyDescent="0.3">
      <c r="A1838" t="s">
        <v>4330</v>
      </c>
      <c r="B1838" s="1">
        <v>2.0406249999999997E-2</v>
      </c>
      <c r="C1838" s="1">
        <v>2.0406249999999997E-2</v>
      </c>
      <c r="D1838" t="s">
        <v>16</v>
      </c>
      <c r="E1838" t="s">
        <v>4331</v>
      </c>
      <c r="F1838" t="s">
        <v>83</v>
      </c>
      <c r="G1838" t="s">
        <v>45</v>
      </c>
      <c r="H1838" t="s">
        <v>67</v>
      </c>
      <c r="I1838" t="s">
        <v>29</v>
      </c>
      <c r="J1838">
        <v>2</v>
      </c>
      <c r="K1838">
        <v>24</v>
      </c>
      <c r="L1838">
        <v>0</v>
      </c>
      <c r="M1838" t="s">
        <v>68</v>
      </c>
      <c r="N1838" t="s">
        <v>42</v>
      </c>
      <c r="O1838">
        <v>2.7</v>
      </c>
      <c r="P1838" t="s">
        <v>32</v>
      </c>
    </row>
    <row r="1839" spans="1:16" x14ac:dyDescent="0.3">
      <c r="A1839" t="s">
        <v>4332</v>
      </c>
      <c r="B1839" s="1">
        <v>2.0406249999999997E-2</v>
      </c>
      <c r="C1839" s="1">
        <v>2.0406249999999997E-2</v>
      </c>
      <c r="D1839" t="s">
        <v>16</v>
      </c>
      <c r="E1839" t="s">
        <v>4333</v>
      </c>
      <c r="F1839" t="s">
        <v>52</v>
      </c>
      <c r="G1839" t="s">
        <v>53</v>
      </c>
      <c r="H1839" t="s">
        <v>67</v>
      </c>
      <c r="I1839" t="s">
        <v>21</v>
      </c>
      <c r="J1839">
        <v>3</v>
      </c>
      <c r="K1839">
        <v>9</v>
      </c>
      <c r="L1839">
        <v>0</v>
      </c>
      <c r="M1839" t="s">
        <v>1827</v>
      </c>
      <c r="N1839" t="s">
        <v>48</v>
      </c>
      <c r="O1839">
        <v>1.7</v>
      </c>
      <c r="P1839" t="s">
        <v>32</v>
      </c>
    </row>
    <row r="1840" spans="1:16" x14ac:dyDescent="0.3">
      <c r="A1840" t="s">
        <v>4334</v>
      </c>
      <c r="B1840" s="1">
        <v>2.0406249999999997E-2</v>
      </c>
      <c r="C1840" s="1">
        <v>2.0406249999999997E-2</v>
      </c>
      <c r="D1840" t="s">
        <v>16</v>
      </c>
      <c r="E1840" t="s">
        <v>4335</v>
      </c>
      <c r="F1840" t="s">
        <v>52</v>
      </c>
      <c r="G1840" t="s">
        <v>28</v>
      </c>
      <c r="H1840" t="s">
        <v>20</v>
      </c>
      <c r="I1840" t="s">
        <v>21</v>
      </c>
      <c r="J1840">
        <v>2</v>
      </c>
      <c r="K1840">
        <v>12</v>
      </c>
      <c r="L1840">
        <v>0</v>
      </c>
      <c r="M1840" t="s">
        <v>2904</v>
      </c>
      <c r="N1840" t="s">
        <v>48</v>
      </c>
      <c r="O1840">
        <v>4.0999999999999996</v>
      </c>
      <c r="P1840" t="s">
        <v>49</v>
      </c>
    </row>
    <row r="1841" spans="1:16" x14ac:dyDescent="0.3">
      <c r="A1841" t="s">
        <v>4336</v>
      </c>
      <c r="B1841" s="1">
        <v>2.0406249999999997E-2</v>
      </c>
      <c r="C1841">
        <v>0</v>
      </c>
      <c r="D1841" t="s">
        <v>110</v>
      </c>
      <c r="E1841" t="s">
        <v>4337</v>
      </c>
      <c r="F1841" t="s">
        <v>75</v>
      </c>
      <c r="G1841" t="s">
        <v>31</v>
      </c>
      <c r="H1841" t="s">
        <v>46</v>
      </c>
      <c r="I1841" t="s">
        <v>59</v>
      </c>
      <c r="J1841">
        <v>6</v>
      </c>
      <c r="K1841">
        <v>0</v>
      </c>
      <c r="L1841">
        <v>0</v>
      </c>
      <c r="M1841" t="s">
        <v>3949</v>
      </c>
      <c r="N1841" t="s">
        <v>23</v>
      </c>
      <c r="O1841">
        <v>0</v>
      </c>
      <c r="P1841" t="s">
        <v>77</v>
      </c>
    </row>
    <row r="1842" spans="1:16" x14ac:dyDescent="0.3">
      <c r="A1842" t="s">
        <v>4338</v>
      </c>
      <c r="B1842" s="1">
        <v>2.0406249999999997E-2</v>
      </c>
      <c r="C1842" s="1">
        <v>2.0406249999999997E-2</v>
      </c>
      <c r="D1842" t="s">
        <v>16</v>
      </c>
      <c r="E1842" t="s">
        <v>4339</v>
      </c>
      <c r="F1842" t="s">
        <v>83</v>
      </c>
      <c r="G1842" t="s">
        <v>63</v>
      </c>
      <c r="H1842" t="s">
        <v>35</v>
      </c>
      <c r="I1842" t="s">
        <v>54</v>
      </c>
      <c r="J1842">
        <v>2</v>
      </c>
      <c r="K1842">
        <v>23</v>
      </c>
      <c r="L1842">
        <v>0</v>
      </c>
      <c r="M1842" t="s">
        <v>2000</v>
      </c>
      <c r="N1842" t="s">
        <v>42</v>
      </c>
      <c r="O1842">
        <v>4.3</v>
      </c>
      <c r="P1842" t="s">
        <v>32</v>
      </c>
    </row>
    <row r="1843" spans="1:16" x14ac:dyDescent="0.3">
      <c r="A1843" t="s">
        <v>4340</v>
      </c>
      <c r="B1843" s="1">
        <v>2.0406249999999997E-2</v>
      </c>
      <c r="C1843">
        <v>0</v>
      </c>
      <c r="D1843" t="s">
        <v>146</v>
      </c>
      <c r="E1843" t="s">
        <v>4341</v>
      </c>
      <c r="F1843" t="s">
        <v>83</v>
      </c>
      <c r="G1843" t="s">
        <v>28</v>
      </c>
      <c r="H1843" t="s">
        <v>46</v>
      </c>
      <c r="I1843" t="s">
        <v>59</v>
      </c>
      <c r="J1843">
        <v>6</v>
      </c>
      <c r="K1843">
        <v>0</v>
      </c>
      <c r="L1843">
        <v>1</v>
      </c>
      <c r="M1843" t="s">
        <v>1115</v>
      </c>
      <c r="N1843" t="s">
        <v>48</v>
      </c>
      <c r="O1843">
        <v>0</v>
      </c>
      <c r="P1843" t="s">
        <v>24</v>
      </c>
    </row>
    <row r="1844" spans="1:16" x14ac:dyDescent="0.3">
      <c r="A1844" t="s">
        <v>4342</v>
      </c>
      <c r="B1844" s="1">
        <v>2.0406249999999997E-2</v>
      </c>
      <c r="C1844" s="1">
        <v>2.0406249999999997E-2</v>
      </c>
      <c r="D1844" t="s">
        <v>16</v>
      </c>
      <c r="E1844" t="s">
        <v>4343</v>
      </c>
      <c r="F1844" t="s">
        <v>58</v>
      </c>
      <c r="G1844" t="s">
        <v>63</v>
      </c>
      <c r="H1844" t="s">
        <v>46</v>
      </c>
      <c r="I1844" t="s">
        <v>59</v>
      </c>
      <c r="J1844">
        <v>2</v>
      </c>
      <c r="K1844">
        <v>19</v>
      </c>
      <c r="L1844">
        <v>0</v>
      </c>
      <c r="M1844" t="s">
        <v>1962</v>
      </c>
      <c r="N1844" t="s">
        <v>37</v>
      </c>
      <c r="O1844">
        <v>1</v>
      </c>
      <c r="P1844" t="s">
        <v>77</v>
      </c>
    </row>
    <row r="1845" spans="1:16" x14ac:dyDescent="0.3">
      <c r="A1845" t="s">
        <v>4344</v>
      </c>
      <c r="B1845" s="1">
        <v>2.0406249999999997E-2</v>
      </c>
      <c r="C1845">
        <v>0</v>
      </c>
      <c r="D1845" t="s">
        <v>110</v>
      </c>
      <c r="E1845" t="s">
        <v>4345</v>
      </c>
      <c r="F1845" t="s">
        <v>75</v>
      </c>
      <c r="G1845" t="s">
        <v>53</v>
      </c>
      <c r="H1845" t="s">
        <v>35</v>
      </c>
      <c r="I1845" t="s">
        <v>21</v>
      </c>
      <c r="J1845">
        <v>4</v>
      </c>
      <c r="K1845">
        <v>0</v>
      </c>
      <c r="L1845">
        <v>0</v>
      </c>
      <c r="M1845" t="s">
        <v>4346</v>
      </c>
      <c r="N1845" t="s">
        <v>37</v>
      </c>
      <c r="O1845">
        <v>0</v>
      </c>
      <c r="P1845" t="s">
        <v>77</v>
      </c>
    </row>
    <row r="1846" spans="1:16" x14ac:dyDescent="0.3">
      <c r="A1846" t="s">
        <v>4347</v>
      </c>
      <c r="B1846" s="1">
        <v>2.0406249999999997E-2</v>
      </c>
      <c r="C1846" s="1">
        <v>2.0406249999999997E-2</v>
      </c>
      <c r="D1846" t="s">
        <v>16</v>
      </c>
      <c r="E1846" t="s">
        <v>4348</v>
      </c>
      <c r="F1846" t="s">
        <v>121</v>
      </c>
      <c r="G1846" t="s">
        <v>19</v>
      </c>
      <c r="H1846" t="s">
        <v>35</v>
      </c>
      <c r="I1846" t="s">
        <v>54</v>
      </c>
      <c r="J1846">
        <v>8</v>
      </c>
      <c r="K1846">
        <v>15</v>
      </c>
      <c r="L1846">
        <v>0</v>
      </c>
      <c r="M1846" t="s">
        <v>1360</v>
      </c>
      <c r="N1846" t="s">
        <v>42</v>
      </c>
      <c r="O1846">
        <v>4.3</v>
      </c>
      <c r="P1846" t="s">
        <v>24</v>
      </c>
    </row>
    <row r="1847" spans="1:16" x14ac:dyDescent="0.3">
      <c r="A1847" t="s">
        <v>4349</v>
      </c>
      <c r="B1847" s="1">
        <v>2.0406249999999997E-2</v>
      </c>
      <c r="C1847" s="1">
        <v>2.0406249999999997E-2</v>
      </c>
      <c r="D1847" t="s">
        <v>16</v>
      </c>
      <c r="E1847" t="s">
        <v>4350</v>
      </c>
      <c r="F1847" t="s">
        <v>18</v>
      </c>
      <c r="G1847" t="s">
        <v>45</v>
      </c>
      <c r="H1847" t="s">
        <v>35</v>
      </c>
      <c r="I1847" t="s">
        <v>21</v>
      </c>
      <c r="J1847">
        <v>2</v>
      </c>
      <c r="K1847">
        <v>1</v>
      </c>
      <c r="L1847">
        <v>0</v>
      </c>
      <c r="M1847" t="s">
        <v>2073</v>
      </c>
      <c r="N1847" t="s">
        <v>48</v>
      </c>
      <c r="O1847">
        <v>3.1</v>
      </c>
      <c r="P1847" t="s">
        <v>32</v>
      </c>
    </row>
    <row r="1848" spans="1:16" x14ac:dyDescent="0.3">
      <c r="A1848" t="s">
        <v>4351</v>
      </c>
      <c r="B1848" s="1">
        <v>2.0406249999999997E-2</v>
      </c>
      <c r="C1848" s="1">
        <v>2.0406249999999997E-2</v>
      </c>
      <c r="D1848" t="s">
        <v>16</v>
      </c>
      <c r="E1848" t="s">
        <v>4352</v>
      </c>
      <c r="F1848" t="s">
        <v>83</v>
      </c>
      <c r="G1848" t="s">
        <v>63</v>
      </c>
      <c r="H1848" t="s">
        <v>35</v>
      </c>
      <c r="I1848" t="s">
        <v>29</v>
      </c>
      <c r="J1848">
        <v>9</v>
      </c>
      <c r="K1848">
        <v>43</v>
      </c>
      <c r="L1848">
        <v>0</v>
      </c>
      <c r="M1848" t="s">
        <v>1466</v>
      </c>
      <c r="N1848" t="s">
        <v>31</v>
      </c>
      <c r="O1848">
        <v>4.5999999999999996</v>
      </c>
      <c r="P1848" t="s">
        <v>49</v>
      </c>
    </row>
    <row r="1849" spans="1:16" x14ac:dyDescent="0.3">
      <c r="A1849" t="s">
        <v>4353</v>
      </c>
      <c r="B1849" s="1">
        <v>2.0406249999999997E-2</v>
      </c>
      <c r="C1849" s="1">
        <v>2.0406249999999997E-2</v>
      </c>
      <c r="D1849" t="s">
        <v>16</v>
      </c>
      <c r="E1849" t="s">
        <v>4354</v>
      </c>
      <c r="F1849" t="s">
        <v>18</v>
      </c>
      <c r="G1849" t="s">
        <v>19</v>
      </c>
      <c r="H1849" t="s">
        <v>67</v>
      </c>
      <c r="I1849" t="s">
        <v>40</v>
      </c>
      <c r="J1849">
        <v>10</v>
      </c>
      <c r="K1849">
        <v>41</v>
      </c>
      <c r="L1849">
        <v>0</v>
      </c>
      <c r="M1849" t="s">
        <v>80</v>
      </c>
      <c r="N1849" t="s">
        <v>42</v>
      </c>
      <c r="O1849">
        <v>4.4000000000000004</v>
      </c>
      <c r="P1849" t="s">
        <v>32</v>
      </c>
    </row>
    <row r="1850" spans="1:16" x14ac:dyDescent="0.3">
      <c r="A1850" t="s">
        <v>4355</v>
      </c>
      <c r="B1850" s="1">
        <v>2.0406249999999997E-2</v>
      </c>
      <c r="C1850" s="1">
        <v>2.0406249999999997E-2</v>
      </c>
      <c r="D1850" t="s">
        <v>16</v>
      </c>
      <c r="E1850" t="s">
        <v>4356</v>
      </c>
      <c r="F1850" t="s">
        <v>58</v>
      </c>
      <c r="G1850" t="s">
        <v>31</v>
      </c>
      <c r="H1850" t="s">
        <v>20</v>
      </c>
      <c r="I1850" t="s">
        <v>29</v>
      </c>
      <c r="J1850">
        <v>5</v>
      </c>
      <c r="K1850">
        <v>5</v>
      </c>
      <c r="L1850">
        <v>0</v>
      </c>
      <c r="M1850" t="s">
        <v>3555</v>
      </c>
      <c r="N1850" t="s">
        <v>42</v>
      </c>
      <c r="O1850">
        <v>3.9</v>
      </c>
      <c r="P1850" t="s">
        <v>32</v>
      </c>
    </row>
    <row r="1851" spans="1:16" x14ac:dyDescent="0.3">
      <c r="A1851" t="s">
        <v>4357</v>
      </c>
      <c r="B1851" s="1">
        <v>2.0406249999999997E-2</v>
      </c>
      <c r="C1851" s="1">
        <v>2.0406249999999997E-2</v>
      </c>
      <c r="D1851" t="s">
        <v>16</v>
      </c>
      <c r="E1851" t="s">
        <v>4358</v>
      </c>
      <c r="F1851" t="s">
        <v>52</v>
      </c>
      <c r="G1851" t="s">
        <v>28</v>
      </c>
      <c r="H1851" t="s">
        <v>67</v>
      </c>
      <c r="I1851" t="s">
        <v>59</v>
      </c>
      <c r="J1851">
        <v>9</v>
      </c>
      <c r="K1851">
        <v>35</v>
      </c>
      <c r="L1851">
        <v>0</v>
      </c>
      <c r="M1851" t="s">
        <v>362</v>
      </c>
      <c r="N1851" t="s">
        <v>37</v>
      </c>
      <c r="O1851">
        <v>4.5</v>
      </c>
      <c r="P1851" t="s">
        <v>77</v>
      </c>
    </row>
    <row r="1852" spans="1:16" x14ac:dyDescent="0.3">
      <c r="A1852" t="s">
        <v>4359</v>
      </c>
      <c r="B1852" s="1">
        <v>2.0406249999999997E-2</v>
      </c>
      <c r="C1852" s="1">
        <v>2.0406249999999997E-2</v>
      </c>
      <c r="D1852" t="s">
        <v>16</v>
      </c>
      <c r="E1852" t="s">
        <v>4360</v>
      </c>
      <c r="F1852" t="s">
        <v>83</v>
      </c>
      <c r="G1852" t="s">
        <v>53</v>
      </c>
      <c r="H1852" t="s">
        <v>67</v>
      </c>
      <c r="I1852" t="s">
        <v>29</v>
      </c>
      <c r="J1852">
        <v>5</v>
      </c>
      <c r="K1852">
        <v>29</v>
      </c>
      <c r="L1852">
        <v>0</v>
      </c>
      <c r="M1852" t="s">
        <v>500</v>
      </c>
      <c r="N1852" t="s">
        <v>23</v>
      </c>
      <c r="O1852">
        <v>1</v>
      </c>
      <c r="P1852" t="s">
        <v>49</v>
      </c>
    </row>
    <row r="1853" spans="1:16" x14ac:dyDescent="0.3">
      <c r="A1853" t="s">
        <v>4361</v>
      </c>
      <c r="B1853" s="1">
        <v>2.0406249999999997E-2</v>
      </c>
      <c r="C1853" s="1">
        <v>2.0406249999999997E-2</v>
      </c>
      <c r="D1853" t="s">
        <v>16</v>
      </c>
      <c r="E1853" t="s">
        <v>4362</v>
      </c>
      <c r="F1853" t="s">
        <v>143</v>
      </c>
      <c r="G1853" t="s">
        <v>45</v>
      </c>
      <c r="H1853" t="s">
        <v>46</v>
      </c>
      <c r="I1853" t="s">
        <v>59</v>
      </c>
      <c r="J1853">
        <v>6</v>
      </c>
      <c r="K1853">
        <v>33</v>
      </c>
      <c r="L1853">
        <v>0</v>
      </c>
      <c r="M1853" t="s">
        <v>491</v>
      </c>
      <c r="N1853" t="s">
        <v>42</v>
      </c>
      <c r="O1853">
        <v>3</v>
      </c>
      <c r="P1853" t="s">
        <v>4658</v>
      </c>
    </row>
    <row r="1854" spans="1:16" x14ac:dyDescent="0.3">
      <c r="A1854" t="s">
        <v>4363</v>
      </c>
      <c r="B1854" s="1">
        <v>2.0406249999999997E-2</v>
      </c>
      <c r="C1854" s="1">
        <v>2.0406249999999997E-2</v>
      </c>
      <c r="D1854" t="s">
        <v>16</v>
      </c>
      <c r="E1854" t="s">
        <v>4364</v>
      </c>
      <c r="F1854" t="s">
        <v>121</v>
      </c>
      <c r="G1854" t="s">
        <v>45</v>
      </c>
      <c r="H1854" t="s">
        <v>35</v>
      </c>
      <c r="I1854" t="s">
        <v>40</v>
      </c>
      <c r="J1854">
        <v>12</v>
      </c>
      <c r="K1854">
        <v>42</v>
      </c>
      <c r="L1854">
        <v>0</v>
      </c>
      <c r="M1854" t="s">
        <v>608</v>
      </c>
      <c r="N1854" t="s">
        <v>31</v>
      </c>
      <c r="O1854">
        <v>2</v>
      </c>
      <c r="P1854" t="s">
        <v>32</v>
      </c>
    </row>
    <row r="1855" spans="1:16" x14ac:dyDescent="0.3">
      <c r="A1855" t="s">
        <v>4365</v>
      </c>
      <c r="B1855" s="1">
        <v>2.0406249999999997E-2</v>
      </c>
      <c r="C1855" s="1">
        <v>2.0406249999999997E-2</v>
      </c>
      <c r="D1855" t="s">
        <v>16</v>
      </c>
      <c r="E1855" t="s">
        <v>4366</v>
      </c>
      <c r="F1855" t="s">
        <v>52</v>
      </c>
      <c r="G1855" t="s">
        <v>28</v>
      </c>
      <c r="H1855" t="s">
        <v>46</v>
      </c>
      <c r="I1855" t="s">
        <v>59</v>
      </c>
      <c r="J1855">
        <v>10</v>
      </c>
      <c r="K1855">
        <v>33</v>
      </c>
      <c r="L1855">
        <v>0</v>
      </c>
      <c r="M1855" t="s">
        <v>3333</v>
      </c>
      <c r="N1855" t="s">
        <v>42</v>
      </c>
      <c r="O1855">
        <v>2.6</v>
      </c>
      <c r="P1855" t="s">
        <v>24</v>
      </c>
    </row>
    <row r="1856" spans="1:16" x14ac:dyDescent="0.3">
      <c r="A1856" t="s">
        <v>4367</v>
      </c>
      <c r="B1856" s="1">
        <v>2.0406249999999997E-2</v>
      </c>
      <c r="C1856" s="1">
        <v>2.0406249999999997E-2</v>
      </c>
      <c r="D1856" t="s">
        <v>16</v>
      </c>
      <c r="E1856" t="s">
        <v>4368</v>
      </c>
      <c r="F1856" t="s">
        <v>121</v>
      </c>
      <c r="G1856" t="s">
        <v>28</v>
      </c>
      <c r="H1856" t="s">
        <v>67</v>
      </c>
      <c r="I1856" t="s">
        <v>59</v>
      </c>
      <c r="J1856">
        <v>2</v>
      </c>
      <c r="K1856">
        <v>21</v>
      </c>
      <c r="L1856">
        <v>0</v>
      </c>
      <c r="M1856" t="s">
        <v>1827</v>
      </c>
      <c r="N1856" t="s">
        <v>42</v>
      </c>
      <c r="O1856">
        <v>1.4</v>
      </c>
      <c r="P1856" t="s">
        <v>49</v>
      </c>
    </row>
    <row r="1857" spans="1:16" x14ac:dyDescent="0.3">
      <c r="A1857" t="s">
        <v>4369</v>
      </c>
      <c r="B1857" s="1">
        <v>2.0406249999999997E-2</v>
      </c>
      <c r="C1857" s="1">
        <v>2.0406249999999997E-2</v>
      </c>
      <c r="D1857" t="s">
        <v>16</v>
      </c>
      <c r="E1857" t="s">
        <v>4370</v>
      </c>
      <c r="F1857" t="s">
        <v>121</v>
      </c>
      <c r="G1857" t="s">
        <v>31</v>
      </c>
      <c r="H1857" t="s">
        <v>20</v>
      </c>
      <c r="I1857" t="s">
        <v>29</v>
      </c>
      <c r="J1857">
        <v>9</v>
      </c>
      <c r="K1857">
        <v>32</v>
      </c>
      <c r="L1857">
        <v>0</v>
      </c>
      <c r="M1857" t="s">
        <v>4371</v>
      </c>
      <c r="N1857" t="s">
        <v>42</v>
      </c>
      <c r="O1857">
        <v>2.4</v>
      </c>
      <c r="P1857" t="s">
        <v>4658</v>
      </c>
    </row>
    <row r="1858" spans="1:16" x14ac:dyDescent="0.3">
      <c r="A1858" t="s">
        <v>4372</v>
      </c>
      <c r="B1858" s="1">
        <v>2.0406249999999997E-2</v>
      </c>
      <c r="C1858" s="1">
        <v>2.0406249999999997E-2</v>
      </c>
      <c r="D1858" t="s">
        <v>16</v>
      </c>
      <c r="E1858" t="s">
        <v>1114</v>
      </c>
      <c r="F1858" t="s">
        <v>75</v>
      </c>
      <c r="G1858" t="s">
        <v>28</v>
      </c>
      <c r="H1858" t="s">
        <v>46</v>
      </c>
      <c r="I1858" t="s">
        <v>29</v>
      </c>
      <c r="J1858">
        <v>10</v>
      </c>
      <c r="K1858">
        <v>13</v>
      </c>
      <c r="L1858">
        <v>0</v>
      </c>
      <c r="M1858" t="s">
        <v>279</v>
      </c>
      <c r="N1858" t="s">
        <v>31</v>
      </c>
      <c r="O1858">
        <v>4.2</v>
      </c>
      <c r="P1858" t="s">
        <v>24</v>
      </c>
    </row>
    <row r="1859" spans="1:16" x14ac:dyDescent="0.3">
      <c r="A1859" t="s">
        <v>4373</v>
      </c>
      <c r="B1859" s="1">
        <v>2.0406249999999997E-2</v>
      </c>
      <c r="C1859" s="1">
        <v>2.0406249999999997E-2</v>
      </c>
      <c r="D1859" t="s">
        <v>16</v>
      </c>
      <c r="E1859" t="s">
        <v>4374</v>
      </c>
      <c r="F1859" t="s">
        <v>121</v>
      </c>
      <c r="G1859" t="s">
        <v>19</v>
      </c>
      <c r="H1859" t="s">
        <v>35</v>
      </c>
      <c r="I1859" t="s">
        <v>40</v>
      </c>
      <c r="J1859">
        <v>10</v>
      </c>
      <c r="K1859">
        <v>7</v>
      </c>
      <c r="L1859">
        <v>0</v>
      </c>
      <c r="M1859" t="s">
        <v>181</v>
      </c>
      <c r="N1859" t="s">
        <v>37</v>
      </c>
      <c r="O1859">
        <v>4.2</v>
      </c>
      <c r="P1859" t="s">
        <v>4658</v>
      </c>
    </row>
    <row r="1860" spans="1:16" x14ac:dyDescent="0.3">
      <c r="A1860" t="s">
        <v>4375</v>
      </c>
      <c r="B1860" s="1">
        <v>2.0406249999999997E-2</v>
      </c>
      <c r="C1860" s="1">
        <v>2.0406249999999997E-2</v>
      </c>
      <c r="D1860" t="s">
        <v>16</v>
      </c>
      <c r="E1860" t="s">
        <v>4376</v>
      </c>
      <c r="F1860" t="s">
        <v>27</v>
      </c>
      <c r="G1860" t="s">
        <v>28</v>
      </c>
      <c r="H1860" t="s">
        <v>46</v>
      </c>
      <c r="I1860" t="s">
        <v>21</v>
      </c>
      <c r="J1860">
        <v>9</v>
      </c>
      <c r="K1860">
        <v>1</v>
      </c>
      <c r="L1860">
        <v>0</v>
      </c>
      <c r="M1860" t="s">
        <v>445</v>
      </c>
      <c r="N1860" t="s">
        <v>23</v>
      </c>
      <c r="O1860">
        <v>2</v>
      </c>
      <c r="P1860" t="s">
        <v>4658</v>
      </c>
    </row>
    <row r="1861" spans="1:16" x14ac:dyDescent="0.3">
      <c r="A1861" t="s">
        <v>4377</v>
      </c>
      <c r="B1861" s="1">
        <v>2.0406249999999997E-2</v>
      </c>
      <c r="C1861" s="1">
        <v>2.0406249999999997E-2</v>
      </c>
      <c r="D1861" t="s">
        <v>16</v>
      </c>
      <c r="E1861" t="s">
        <v>3013</v>
      </c>
      <c r="F1861" t="s">
        <v>58</v>
      </c>
      <c r="G1861" t="s">
        <v>28</v>
      </c>
      <c r="H1861" t="s">
        <v>35</v>
      </c>
      <c r="I1861" t="s">
        <v>54</v>
      </c>
      <c r="J1861">
        <v>4</v>
      </c>
      <c r="K1861">
        <v>29</v>
      </c>
      <c r="L1861">
        <v>0</v>
      </c>
      <c r="M1861" t="s">
        <v>4378</v>
      </c>
      <c r="N1861" t="s">
        <v>48</v>
      </c>
      <c r="O1861">
        <v>3.9</v>
      </c>
      <c r="P1861" t="s">
        <v>77</v>
      </c>
    </row>
    <row r="1862" spans="1:16" x14ac:dyDescent="0.3">
      <c r="A1862" t="s">
        <v>4379</v>
      </c>
      <c r="B1862" s="1">
        <v>2.0406249999999997E-2</v>
      </c>
      <c r="C1862" s="1">
        <v>2.0406249999999997E-2</v>
      </c>
      <c r="D1862" t="s">
        <v>16</v>
      </c>
      <c r="E1862" t="s">
        <v>1618</v>
      </c>
      <c r="F1862" t="s">
        <v>83</v>
      </c>
      <c r="G1862" t="s">
        <v>28</v>
      </c>
      <c r="H1862" t="s">
        <v>20</v>
      </c>
      <c r="I1862" t="s">
        <v>40</v>
      </c>
      <c r="J1862">
        <v>12</v>
      </c>
      <c r="K1862">
        <v>35</v>
      </c>
      <c r="L1862">
        <v>0</v>
      </c>
      <c r="M1862" t="s">
        <v>1804</v>
      </c>
      <c r="N1862" t="s">
        <v>48</v>
      </c>
      <c r="O1862">
        <v>2.8</v>
      </c>
      <c r="P1862" t="s">
        <v>49</v>
      </c>
    </row>
    <row r="1863" spans="1:16" x14ac:dyDescent="0.3">
      <c r="A1863" t="s">
        <v>4380</v>
      </c>
      <c r="B1863" s="1">
        <v>2.0406249999999997E-2</v>
      </c>
      <c r="C1863" s="1">
        <v>2.0406249999999997E-2</v>
      </c>
      <c r="D1863" t="s">
        <v>16</v>
      </c>
      <c r="E1863" t="s">
        <v>4381</v>
      </c>
      <c r="F1863" t="s">
        <v>27</v>
      </c>
      <c r="G1863" t="s">
        <v>45</v>
      </c>
      <c r="H1863" t="s">
        <v>46</v>
      </c>
      <c r="I1863" t="s">
        <v>21</v>
      </c>
      <c r="J1863">
        <v>12</v>
      </c>
      <c r="K1863">
        <v>41</v>
      </c>
      <c r="L1863">
        <v>0</v>
      </c>
      <c r="M1863" t="s">
        <v>4125</v>
      </c>
      <c r="N1863" t="s">
        <v>31</v>
      </c>
      <c r="O1863">
        <v>3.5</v>
      </c>
      <c r="P1863" t="s">
        <v>77</v>
      </c>
    </row>
    <row r="1864" spans="1:16" x14ac:dyDescent="0.3">
      <c r="A1864" t="s">
        <v>4382</v>
      </c>
      <c r="B1864" s="1">
        <v>2.0406249999999997E-2</v>
      </c>
      <c r="C1864" s="1">
        <v>2.0406249999999997E-2</v>
      </c>
      <c r="D1864" t="s">
        <v>16</v>
      </c>
      <c r="E1864" t="s">
        <v>4383</v>
      </c>
      <c r="F1864" t="s">
        <v>75</v>
      </c>
      <c r="G1864" t="s">
        <v>53</v>
      </c>
      <c r="H1864" t="s">
        <v>20</v>
      </c>
      <c r="I1864" t="s">
        <v>40</v>
      </c>
      <c r="J1864">
        <v>5</v>
      </c>
      <c r="K1864">
        <v>29</v>
      </c>
      <c r="L1864">
        <v>0</v>
      </c>
      <c r="M1864" t="s">
        <v>4384</v>
      </c>
      <c r="N1864" t="s">
        <v>31</v>
      </c>
      <c r="O1864">
        <v>2.8</v>
      </c>
      <c r="P1864" t="s">
        <v>49</v>
      </c>
    </row>
    <row r="1865" spans="1:16" x14ac:dyDescent="0.3">
      <c r="A1865" t="s">
        <v>4385</v>
      </c>
      <c r="B1865" s="1">
        <v>2.0406249999999997E-2</v>
      </c>
      <c r="C1865" s="1">
        <v>2.0406249999999997E-2</v>
      </c>
      <c r="D1865" t="s">
        <v>16</v>
      </c>
      <c r="E1865" t="s">
        <v>4386</v>
      </c>
      <c r="F1865" t="s">
        <v>58</v>
      </c>
      <c r="G1865" t="s">
        <v>45</v>
      </c>
      <c r="H1865" t="s">
        <v>20</v>
      </c>
      <c r="I1865" t="s">
        <v>29</v>
      </c>
      <c r="J1865">
        <v>7</v>
      </c>
      <c r="K1865">
        <v>37</v>
      </c>
      <c r="L1865">
        <v>0</v>
      </c>
      <c r="M1865" t="s">
        <v>4387</v>
      </c>
      <c r="N1865" t="s">
        <v>31</v>
      </c>
      <c r="O1865">
        <v>4.9000000000000004</v>
      </c>
      <c r="P1865" t="s">
        <v>49</v>
      </c>
    </row>
    <row r="1866" spans="1:16" x14ac:dyDescent="0.3">
      <c r="A1866" t="s">
        <v>4388</v>
      </c>
      <c r="B1866" s="1">
        <v>2.0406249999999997E-2</v>
      </c>
      <c r="C1866" s="1">
        <v>2.0406249999999997E-2</v>
      </c>
      <c r="D1866" t="s">
        <v>16</v>
      </c>
      <c r="E1866" t="s">
        <v>4389</v>
      </c>
      <c r="F1866" t="s">
        <v>27</v>
      </c>
      <c r="G1866" t="s">
        <v>53</v>
      </c>
      <c r="H1866" t="s">
        <v>20</v>
      </c>
      <c r="I1866" t="s">
        <v>29</v>
      </c>
      <c r="J1866">
        <v>7</v>
      </c>
      <c r="K1866">
        <v>44</v>
      </c>
      <c r="L1866">
        <v>0</v>
      </c>
      <c r="M1866" t="s">
        <v>4390</v>
      </c>
      <c r="N1866" t="s">
        <v>48</v>
      </c>
      <c r="O1866">
        <v>3.2</v>
      </c>
      <c r="P1866" t="s">
        <v>24</v>
      </c>
    </row>
    <row r="1867" spans="1:16" x14ac:dyDescent="0.3">
      <c r="A1867" t="s">
        <v>4391</v>
      </c>
      <c r="B1867" s="1">
        <v>2.0406249999999997E-2</v>
      </c>
      <c r="C1867" s="1">
        <v>2.0406249999999997E-2</v>
      </c>
      <c r="D1867" t="s">
        <v>16</v>
      </c>
      <c r="E1867" t="s">
        <v>4392</v>
      </c>
      <c r="F1867" t="s">
        <v>27</v>
      </c>
      <c r="G1867" t="s">
        <v>28</v>
      </c>
      <c r="H1867" t="s">
        <v>20</v>
      </c>
      <c r="I1867" t="s">
        <v>29</v>
      </c>
      <c r="J1867">
        <v>4</v>
      </c>
      <c r="K1867">
        <v>5</v>
      </c>
      <c r="L1867">
        <v>0</v>
      </c>
      <c r="M1867" t="s">
        <v>3953</v>
      </c>
      <c r="N1867" t="s">
        <v>48</v>
      </c>
      <c r="O1867">
        <v>3.6</v>
      </c>
      <c r="P1867" t="s">
        <v>32</v>
      </c>
    </row>
    <row r="1868" spans="1:16" x14ac:dyDescent="0.3">
      <c r="A1868" t="s">
        <v>4393</v>
      </c>
      <c r="B1868" s="1">
        <v>2.0406249999999997E-2</v>
      </c>
      <c r="C1868" s="1">
        <v>2.0406249999999997E-2</v>
      </c>
      <c r="D1868" t="s">
        <v>16</v>
      </c>
      <c r="E1868" t="s">
        <v>4394</v>
      </c>
      <c r="F1868" t="s">
        <v>27</v>
      </c>
      <c r="G1868" t="s">
        <v>53</v>
      </c>
      <c r="H1868" t="s">
        <v>67</v>
      </c>
      <c r="I1868" t="s">
        <v>54</v>
      </c>
      <c r="J1868">
        <v>11</v>
      </c>
      <c r="K1868">
        <v>16</v>
      </c>
      <c r="L1868">
        <v>0</v>
      </c>
      <c r="M1868" t="s">
        <v>2449</v>
      </c>
      <c r="N1868" t="s">
        <v>23</v>
      </c>
      <c r="O1868">
        <v>2.1</v>
      </c>
      <c r="P1868" t="s">
        <v>49</v>
      </c>
    </row>
    <row r="1869" spans="1:16" x14ac:dyDescent="0.3">
      <c r="A1869" t="s">
        <v>4395</v>
      </c>
      <c r="B1869" s="1">
        <v>2.0406249999999997E-2</v>
      </c>
      <c r="C1869" s="1">
        <v>2.0406249999999997E-2</v>
      </c>
      <c r="D1869" t="s">
        <v>16</v>
      </c>
      <c r="E1869" t="s">
        <v>4396</v>
      </c>
      <c r="F1869" t="s">
        <v>121</v>
      </c>
      <c r="G1869" t="s">
        <v>28</v>
      </c>
      <c r="H1869" t="s">
        <v>20</v>
      </c>
      <c r="I1869" t="s">
        <v>40</v>
      </c>
      <c r="J1869">
        <v>6</v>
      </c>
      <c r="K1869">
        <v>32</v>
      </c>
      <c r="L1869">
        <v>0</v>
      </c>
      <c r="M1869" t="s">
        <v>693</v>
      </c>
      <c r="N1869" t="s">
        <v>31</v>
      </c>
      <c r="O1869">
        <v>4.3</v>
      </c>
      <c r="P1869" t="s">
        <v>32</v>
      </c>
    </row>
    <row r="1870" spans="1:16" x14ac:dyDescent="0.3">
      <c r="A1870" t="s">
        <v>4397</v>
      </c>
      <c r="B1870" s="1">
        <v>2.0406249999999997E-2</v>
      </c>
      <c r="C1870" s="1">
        <v>2.0406249999999997E-2</v>
      </c>
      <c r="D1870" t="s">
        <v>16</v>
      </c>
      <c r="E1870" t="s">
        <v>4398</v>
      </c>
      <c r="F1870" t="s">
        <v>143</v>
      </c>
      <c r="G1870" t="s">
        <v>45</v>
      </c>
      <c r="H1870" t="s">
        <v>35</v>
      </c>
      <c r="I1870" t="s">
        <v>40</v>
      </c>
      <c r="J1870">
        <v>7</v>
      </c>
      <c r="K1870">
        <v>11</v>
      </c>
      <c r="L1870">
        <v>0</v>
      </c>
      <c r="M1870" t="s">
        <v>4399</v>
      </c>
      <c r="N1870" t="s">
        <v>31</v>
      </c>
      <c r="O1870">
        <v>1.9</v>
      </c>
      <c r="P1870" t="s">
        <v>32</v>
      </c>
    </row>
    <row r="1871" spans="1:16" x14ac:dyDescent="0.3">
      <c r="A1871" t="s">
        <v>4400</v>
      </c>
      <c r="B1871" s="1">
        <v>2.0406249999999997E-2</v>
      </c>
      <c r="C1871" s="1">
        <v>2.0406249999999997E-2</v>
      </c>
      <c r="D1871" t="s">
        <v>16</v>
      </c>
      <c r="E1871" t="s">
        <v>4144</v>
      </c>
      <c r="F1871" t="s">
        <v>143</v>
      </c>
      <c r="G1871" t="s">
        <v>63</v>
      </c>
      <c r="H1871" t="s">
        <v>67</v>
      </c>
      <c r="I1871" t="s">
        <v>54</v>
      </c>
      <c r="J1871">
        <v>5</v>
      </c>
      <c r="K1871">
        <v>31</v>
      </c>
      <c r="L1871">
        <v>0</v>
      </c>
      <c r="M1871" t="s">
        <v>3407</v>
      </c>
      <c r="N1871" t="s">
        <v>23</v>
      </c>
      <c r="O1871">
        <v>2.7</v>
      </c>
      <c r="P1871" t="s">
        <v>49</v>
      </c>
    </row>
    <row r="1872" spans="1:16" x14ac:dyDescent="0.3">
      <c r="A1872" t="s">
        <v>4401</v>
      </c>
      <c r="B1872" s="1">
        <v>2.0406249999999997E-2</v>
      </c>
      <c r="C1872" s="1">
        <v>2.0406249999999997E-2</v>
      </c>
      <c r="D1872" t="s">
        <v>16</v>
      </c>
      <c r="E1872" t="s">
        <v>4402</v>
      </c>
      <c r="F1872" t="s">
        <v>58</v>
      </c>
      <c r="G1872" t="s">
        <v>53</v>
      </c>
      <c r="H1872" t="s">
        <v>46</v>
      </c>
      <c r="I1872" t="s">
        <v>59</v>
      </c>
      <c r="J1872">
        <v>5</v>
      </c>
      <c r="K1872">
        <v>18</v>
      </c>
      <c r="L1872">
        <v>0</v>
      </c>
      <c r="M1872" t="s">
        <v>1770</v>
      </c>
      <c r="N1872" t="s">
        <v>31</v>
      </c>
      <c r="O1872">
        <v>3.1</v>
      </c>
      <c r="P1872" t="s">
        <v>24</v>
      </c>
    </row>
    <row r="1873" spans="1:16" x14ac:dyDescent="0.3">
      <c r="A1873" t="s">
        <v>4403</v>
      </c>
      <c r="B1873" s="1">
        <v>2.0406249999999997E-2</v>
      </c>
      <c r="C1873" s="1">
        <v>2.0406249999999997E-2</v>
      </c>
      <c r="D1873" t="s">
        <v>16</v>
      </c>
      <c r="E1873" t="s">
        <v>4404</v>
      </c>
      <c r="F1873" t="s">
        <v>121</v>
      </c>
      <c r="G1873" t="s">
        <v>28</v>
      </c>
      <c r="H1873" t="s">
        <v>46</v>
      </c>
      <c r="I1873" t="s">
        <v>54</v>
      </c>
      <c r="J1873">
        <v>5</v>
      </c>
      <c r="K1873">
        <v>43</v>
      </c>
      <c r="L1873">
        <v>0</v>
      </c>
      <c r="M1873" t="s">
        <v>715</v>
      </c>
      <c r="N1873" t="s">
        <v>48</v>
      </c>
      <c r="O1873">
        <v>1.5</v>
      </c>
      <c r="P1873" t="s">
        <v>24</v>
      </c>
    </row>
    <row r="1874" spans="1:16" x14ac:dyDescent="0.3">
      <c r="A1874" t="s">
        <v>4405</v>
      </c>
      <c r="B1874" s="1">
        <v>2.0406249999999997E-2</v>
      </c>
      <c r="C1874" s="1">
        <v>2.0406249999999997E-2</v>
      </c>
      <c r="D1874" t="s">
        <v>16</v>
      </c>
      <c r="E1874" t="s">
        <v>4406</v>
      </c>
      <c r="F1874" t="s">
        <v>121</v>
      </c>
      <c r="G1874" t="s">
        <v>19</v>
      </c>
      <c r="H1874" t="s">
        <v>46</v>
      </c>
      <c r="I1874" t="s">
        <v>59</v>
      </c>
      <c r="J1874">
        <v>1</v>
      </c>
      <c r="K1874">
        <v>40</v>
      </c>
      <c r="L1874">
        <v>0</v>
      </c>
      <c r="M1874" t="s">
        <v>2668</v>
      </c>
      <c r="N1874" t="s">
        <v>42</v>
      </c>
      <c r="O1874">
        <v>1.2</v>
      </c>
      <c r="P1874" t="s">
        <v>24</v>
      </c>
    </row>
    <row r="1875" spans="1:16" x14ac:dyDescent="0.3">
      <c r="A1875" t="s">
        <v>4407</v>
      </c>
      <c r="B1875" s="1">
        <v>2.0406249999999997E-2</v>
      </c>
      <c r="C1875">
        <v>0</v>
      </c>
      <c r="D1875" t="s">
        <v>146</v>
      </c>
      <c r="E1875" t="s">
        <v>4408</v>
      </c>
      <c r="F1875" t="s">
        <v>83</v>
      </c>
      <c r="G1875" t="s">
        <v>63</v>
      </c>
      <c r="H1875" t="s">
        <v>35</v>
      </c>
      <c r="I1875" t="s">
        <v>59</v>
      </c>
      <c r="J1875">
        <v>3</v>
      </c>
      <c r="K1875">
        <v>0</v>
      </c>
      <c r="L1875">
        <v>0</v>
      </c>
      <c r="M1875" t="s">
        <v>3638</v>
      </c>
      <c r="N1875" t="s">
        <v>23</v>
      </c>
      <c r="O1875">
        <v>0</v>
      </c>
      <c r="P1875" t="s">
        <v>4658</v>
      </c>
    </row>
    <row r="1876" spans="1:16" x14ac:dyDescent="0.3">
      <c r="A1876" t="s">
        <v>4409</v>
      </c>
      <c r="B1876" s="1">
        <v>2.0406249999999997E-2</v>
      </c>
      <c r="C1876" s="1">
        <v>2.0406249999999997E-2</v>
      </c>
      <c r="D1876" t="s">
        <v>16</v>
      </c>
      <c r="E1876" t="s">
        <v>2415</v>
      </c>
      <c r="F1876" t="s">
        <v>18</v>
      </c>
      <c r="G1876" t="s">
        <v>28</v>
      </c>
      <c r="H1876" t="s">
        <v>46</v>
      </c>
      <c r="I1876" t="s">
        <v>54</v>
      </c>
      <c r="J1876">
        <v>10</v>
      </c>
      <c r="K1876">
        <v>22</v>
      </c>
      <c r="L1876">
        <v>0</v>
      </c>
      <c r="M1876" t="s">
        <v>2763</v>
      </c>
      <c r="N1876" t="s">
        <v>31</v>
      </c>
      <c r="O1876">
        <v>1.5</v>
      </c>
      <c r="P1876" t="s">
        <v>77</v>
      </c>
    </row>
    <row r="1877" spans="1:16" x14ac:dyDescent="0.3">
      <c r="A1877" t="s">
        <v>4410</v>
      </c>
      <c r="B1877" s="1">
        <v>2.0406249999999997E-2</v>
      </c>
      <c r="C1877" s="1">
        <v>2.0406249999999997E-2</v>
      </c>
      <c r="D1877" t="s">
        <v>16</v>
      </c>
      <c r="E1877" t="s">
        <v>4411</v>
      </c>
      <c r="F1877" t="s">
        <v>83</v>
      </c>
      <c r="G1877" t="s">
        <v>53</v>
      </c>
      <c r="H1877" t="s">
        <v>35</v>
      </c>
      <c r="I1877" t="s">
        <v>40</v>
      </c>
      <c r="J1877">
        <v>10</v>
      </c>
      <c r="K1877">
        <v>1</v>
      </c>
      <c r="L1877">
        <v>0</v>
      </c>
      <c r="M1877" t="s">
        <v>3484</v>
      </c>
      <c r="N1877" t="s">
        <v>31</v>
      </c>
      <c r="O1877">
        <v>2.4</v>
      </c>
      <c r="P1877" t="s">
        <v>32</v>
      </c>
    </row>
    <row r="1878" spans="1:16" x14ac:dyDescent="0.3">
      <c r="A1878" t="s">
        <v>4412</v>
      </c>
      <c r="B1878" s="1">
        <v>2.0406249999999997E-2</v>
      </c>
      <c r="C1878" s="1">
        <v>2.0406249999999997E-2</v>
      </c>
      <c r="D1878" t="s">
        <v>16</v>
      </c>
      <c r="E1878" t="s">
        <v>4413</v>
      </c>
      <c r="F1878" t="s">
        <v>58</v>
      </c>
      <c r="G1878" t="s">
        <v>63</v>
      </c>
      <c r="H1878" t="s">
        <v>20</v>
      </c>
      <c r="I1878" t="s">
        <v>59</v>
      </c>
      <c r="J1878">
        <v>10</v>
      </c>
      <c r="K1878">
        <v>31</v>
      </c>
      <c r="L1878">
        <v>0</v>
      </c>
      <c r="M1878" t="s">
        <v>3280</v>
      </c>
      <c r="N1878" t="s">
        <v>23</v>
      </c>
      <c r="O1878">
        <v>1.8</v>
      </c>
      <c r="P1878" t="s">
        <v>24</v>
      </c>
    </row>
    <row r="1879" spans="1:16" x14ac:dyDescent="0.3">
      <c r="A1879" t="s">
        <v>4414</v>
      </c>
      <c r="B1879" s="1">
        <v>2.0406249999999997E-2</v>
      </c>
      <c r="C1879" s="1">
        <v>2.0406249999999997E-2</v>
      </c>
      <c r="D1879" t="s">
        <v>16</v>
      </c>
      <c r="E1879" t="s">
        <v>4415</v>
      </c>
      <c r="F1879" t="s">
        <v>143</v>
      </c>
      <c r="G1879" t="s">
        <v>28</v>
      </c>
      <c r="H1879" t="s">
        <v>20</v>
      </c>
      <c r="I1879" t="s">
        <v>40</v>
      </c>
      <c r="J1879">
        <v>8</v>
      </c>
      <c r="K1879">
        <v>24</v>
      </c>
      <c r="L1879">
        <v>0</v>
      </c>
      <c r="M1879" t="s">
        <v>303</v>
      </c>
      <c r="N1879" t="s">
        <v>23</v>
      </c>
      <c r="O1879">
        <v>1.2</v>
      </c>
      <c r="P1879" t="s">
        <v>49</v>
      </c>
    </row>
    <row r="1880" spans="1:16" x14ac:dyDescent="0.3">
      <c r="A1880" t="s">
        <v>4416</v>
      </c>
      <c r="B1880" s="1">
        <v>2.0406249999999997E-2</v>
      </c>
      <c r="C1880">
        <v>0</v>
      </c>
      <c r="D1880" t="s">
        <v>110</v>
      </c>
      <c r="E1880" t="s">
        <v>4417</v>
      </c>
      <c r="F1880" t="s">
        <v>83</v>
      </c>
      <c r="G1880" t="s">
        <v>28</v>
      </c>
      <c r="H1880" t="s">
        <v>20</v>
      </c>
      <c r="I1880" t="s">
        <v>59</v>
      </c>
      <c r="J1880">
        <v>12</v>
      </c>
      <c r="K1880">
        <v>0</v>
      </c>
      <c r="L1880">
        <v>0</v>
      </c>
      <c r="M1880" t="s">
        <v>169</v>
      </c>
      <c r="N1880" t="s">
        <v>31</v>
      </c>
      <c r="O1880">
        <v>0</v>
      </c>
      <c r="P1880" t="s">
        <v>77</v>
      </c>
    </row>
    <row r="1881" spans="1:16" x14ac:dyDescent="0.3">
      <c r="A1881" t="s">
        <v>4418</v>
      </c>
      <c r="B1881" s="1">
        <v>2.0406249999999997E-2</v>
      </c>
      <c r="C1881" s="1">
        <v>2.0406249999999997E-2</v>
      </c>
      <c r="D1881" t="s">
        <v>16</v>
      </c>
      <c r="E1881" t="s">
        <v>4419</v>
      </c>
      <c r="F1881" t="s">
        <v>143</v>
      </c>
      <c r="G1881" t="s">
        <v>45</v>
      </c>
      <c r="H1881" t="s">
        <v>20</v>
      </c>
      <c r="I1881" t="s">
        <v>54</v>
      </c>
      <c r="J1881">
        <v>9</v>
      </c>
      <c r="K1881">
        <v>48</v>
      </c>
      <c r="L1881">
        <v>0</v>
      </c>
      <c r="M1881" t="s">
        <v>1667</v>
      </c>
      <c r="N1881" t="s">
        <v>48</v>
      </c>
      <c r="O1881">
        <v>2.2000000000000002</v>
      </c>
      <c r="P1881" t="s">
        <v>4658</v>
      </c>
    </row>
    <row r="1882" spans="1:16" x14ac:dyDescent="0.3">
      <c r="A1882" t="s">
        <v>4420</v>
      </c>
      <c r="B1882" s="1">
        <v>2.0406249999999997E-2</v>
      </c>
      <c r="C1882" s="1">
        <v>2.0406249999999997E-2</v>
      </c>
      <c r="D1882" t="s">
        <v>16</v>
      </c>
      <c r="E1882" t="s">
        <v>4421</v>
      </c>
      <c r="F1882" t="s">
        <v>27</v>
      </c>
      <c r="G1882" t="s">
        <v>53</v>
      </c>
      <c r="H1882" t="s">
        <v>46</v>
      </c>
      <c r="I1882" t="s">
        <v>59</v>
      </c>
      <c r="J1882">
        <v>5</v>
      </c>
      <c r="K1882">
        <v>47</v>
      </c>
      <c r="L1882">
        <v>0</v>
      </c>
      <c r="M1882" t="s">
        <v>1200</v>
      </c>
      <c r="N1882" t="s">
        <v>42</v>
      </c>
      <c r="O1882">
        <v>3.7</v>
      </c>
      <c r="P1882" t="s">
        <v>77</v>
      </c>
    </row>
    <row r="1883" spans="1:16" x14ac:dyDescent="0.3">
      <c r="A1883" t="s">
        <v>4422</v>
      </c>
      <c r="B1883" s="1">
        <v>2.0406249999999997E-2</v>
      </c>
      <c r="C1883">
        <v>0</v>
      </c>
      <c r="D1883" t="s">
        <v>146</v>
      </c>
      <c r="E1883" t="s">
        <v>4423</v>
      </c>
      <c r="F1883" t="s">
        <v>75</v>
      </c>
      <c r="G1883" t="s">
        <v>53</v>
      </c>
      <c r="H1883" t="s">
        <v>67</v>
      </c>
      <c r="I1883" t="s">
        <v>54</v>
      </c>
      <c r="J1883">
        <v>12</v>
      </c>
      <c r="K1883">
        <v>0</v>
      </c>
      <c r="L1883">
        <v>0</v>
      </c>
      <c r="M1883" t="s">
        <v>255</v>
      </c>
      <c r="N1883" t="s">
        <v>48</v>
      </c>
      <c r="O1883">
        <v>0</v>
      </c>
      <c r="P1883" t="s">
        <v>77</v>
      </c>
    </row>
    <row r="1884" spans="1:16" x14ac:dyDescent="0.3">
      <c r="A1884" t="s">
        <v>4424</v>
      </c>
      <c r="B1884" s="1">
        <v>2.0406249999999997E-2</v>
      </c>
      <c r="C1884" s="1">
        <v>2.0406249999999997E-2</v>
      </c>
      <c r="D1884" t="s">
        <v>16</v>
      </c>
      <c r="E1884" t="s">
        <v>3056</v>
      </c>
      <c r="F1884" t="s">
        <v>58</v>
      </c>
      <c r="G1884" t="s">
        <v>53</v>
      </c>
      <c r="H1884" t="s">
        <v>20</v>
      </c>
      <c r="I1884" t="s">
        <v>54</v>
      </c>
      <c r="J1884">
        <v>6</v>
      </c>
      <c r="K1884">
        <v>7</v>
      </c>
      <c r="L1884">
        <v>0</v>
      </c>
      <c r="M1884" t="s">
        <v>4425</v>
      </c>
      <c r="N1884" t="s">
        <v>31</v>
      </c>
      <c r="O1884">
        <v>1.5</v>
      </c>
      <c r="P1884" t="s">
        <v>49</v>
      </c>
    </row>
    <row r="1885" spans="1:16" x14ac:dyDescent="0.3">
      <c r="A1885" t="s">
        <v>4426</v>
      </c>
      <c r="B1885" s="1">
        <v>2.0406249999999997E-2</v>
      </c>
      <c r="C1885" s="1">
        <v>2.0406249999999997E-2</v>
      </c>
      <c r="D1885" t="s">
        <v>16</v>
      </c>
      <c r="E1885" t="s">
        <v>4427</v>
      </c>
      <c r="F1885" t="s">
        <v>27</v>
      </c>
      <c r="G1885" t="s">
        <v>63</v>
      </c>
      <c r="H1885" t="s">
        <v>20</v>
      </c>
      <c r="I1885" t="s">
        <v>54</v>
      </c>
      <c r="J1885">
        <v>1</v>
      </c>
      <c r="K1885">
        <v>45</v>
      </c>
      <c r="L1885">
        <v>0</v>
      </c>
      <c r="M1885" t="s">
        <v>1034</v>
      </c>
      <c r="N1885" t="s">
        <v>42</v>
      </c>
      <c r="O1885">
        <v>2.7</v>
      </c>
      <c r="P1885" t="s">
        <v>32</v>
      </c>
    </row>
    <row r="1886" spans="1:16" x14ac:dyDescent="0.3">
      <c r="A1886" t="s">
        <v>4428</v>
      </c>
      <c r="B1886" s="1">
        <v>2.0406249999999997E-2</v>
      </c>
      <c r="C1886" s="1">
        <v>2.0406249999999997E-2</v>
      </c>
      <c r="D1886" t="s">
        <v>16</v>
      </c>
      <c r="E1886" t="s">
        <v>1316</v>
      </c>
      <c r="F1886" t="s">
        <v>52</v>
      </c>
      <c r="G1886" t="s">
        <v>63</v>
      </c>
      <c r="H1886" t="s">
        <v>20</v>
      </c>
      <c r="I1886" t="s">
        <v>29</v>
      </c>
      <c r="J1886">
        <v>12</v>
      </c>
      <c r="K1886">
        <v>45</v>
      </c>
      <c r="L1886">
        <v>0</v>
      </c>
      <c r="M1886" t="s">
        <v>541</v>
      </c>
      <c r="N1886" t="s">
        <v>37</v>
      </c>
      <c r="O1886">
        <v>2.8</v>
      </c>
      <c r="P1886" t="s">
        <v>49</v>
      </c>
    </row>
    <row r="1887" spans="1:16" x14ac:dyDescent="0.3">
      <c r="A1887" t="s">
        <v>4429</v>
      </c>
      <c r="B1887" s="1">
        <v>2.0406249999999997E-2</v>
      </c>
      <c r="C1887" s="1">
        <v>2.0406249999999997E-2</v>
      </c>
      <c r="D1887" t="s">
        <v>16</v>
      </c>
      <c r="E1887" t="s">
        <v>4430</v>
      </c>
      <c r="F1887" t="s">
        <v>58</v>
      </c>
      <c r="G1887" t="s">
        <v>45</v>
      </c>
      <c r="H1887" t="s">
        <v>67</v>
      </c>
      <c r="I1887" t="s">
        <v>29</v>
      </c>
      <c r="J1887">
        <v>1</v>
      </c>
      <c r="K1887">
        <v>23</v>
      </c>
      <c r="L1887">
        <v>0</v>
      </c>
      <c r="M1887" t="s">
        <v>1051</v>
      </c>
      <c r="N1887" t="s">
        <v>42</v>
      </c>
      <c r="O1887">
        <v>4.5999999999999996</v>
      </c>
      <c r="P1887" t="s">
        <v>77</v>
      </c>
    </row>
    <row r="1888" spans="1:16" x14ac:dyDescent="0.3">
      <c r="A1888" t="s">
        <v>4431</v>
      </c>
      <c r="B1888" s="1">
        <v>2.0406249999999997E-2</v>
      </c>
      <c r="C1888" s="1">
        <v>2.0406249999999997E-2</v>
      </c>
      <c r="D1888" t="s">
        <v>16</v>
      </c>
      <c r="E1888" t="s">
        <v>4432</v>
      </c>
      <c r="F1888" t="s">
        <v>75</v>
      </c>
      <c r="G1888" t="s">
        <v>19</v>
      </c>
      <c r="H1888" t="s">
        <v>46</v>
      </c>
      <c r="I1888" t="s">
        <v>21</v>
      </c>
      <c r="J1888">
        <v>2</v>
      </c>
      <c r="K1888">
        <v>11</v>
      </c>
      <c r="L1888">
        <v>0</v>
      </c>
      <c r="M1888" t="s">
        <v>2304</v>
      </c>
      <c r="N1888" t="s">
        <v>42</v>
      </c>
      <c r="O1888">
        <v>3</v>
      </c>
      <c r="P1888" t="s">
        <v>49</v>
      </c>
    </row>
    <row r="1889" spans="1:16" x14ac:dyDescent="0.3">
      <c r="A1889" t="s">
        <v>4433</v>
      </c>
      <c r="B1889" s="1">
        <v>2.0406249999999997E-2</v>
      </c>
      <c r="C1889" s="1">
        <v>2.0406249999999997E-2</v>
      </c>
      <c r="D1889" t="s">
        <v>16</v>
      </c>
      <c r="E1889" t="s">
        <v>4434</v>
      </c>
      <c r="F1889" t="s">
        <v>52</v>
      </c>
      <c r="G1889" t="s">
        <v>53</v>
      </c>
      <c r="H1889" t="s">
        <v>46</v>
      </c>
      <c r="I1889" t="s">
        <v>40</v>
      </c>
      <c r="J1889">
        <v>12</v>
      </c>
      <c r="K1889">
        <v>30</v>
      </c>
      <c r="L1889">
        <v>0</v>
      </c>
      <c r="M1889" t="s">
        <v>2586</v>
      </c>
      <c r="N1889" t="s">
        <v>42</v>
      </c>
      <c r="O1889">
        <v>3.9</v>
      </c>
      <c r="P1889" t="s">
        <v>32</v>
      </c>
    </row>
    <row r="1890" spans="1:16" x14ac:dyDescent="0.3">
      <c r="A1890" t="s">
        <v>4435</v>
      </c>
      <c r="B1890" s="1">
        <v>2.0406249999999997E-2</v>
      </c>
      <c r="C1890" s="1">
        <v>2.0406249999999997E-2</v>
      </c>
      <c r="D1890" t="s">
        <v>16</v>
      </c>
      <c r="E1890" t="s">
        <v>4436</v>
      </c>
      <c r="F1890" t="s">
        <v>52</v>
      </c>
      <c r="G1890" t="s">
        <v>31</v>
      </c>
      <c r="H1890" t="s">
        <v>67</v>
      </c>
      <c r="I1890" t="s">
        <v>59</v>
      </c>
      <c r="J1890">
        <v>4</v>
      </c>
      <c r="K1890">
        <v>2</v>
      </c>
      <c r="L1890">
        <v>0</v>
      </c>
      <c r="M1890" t="s">
        <v>1575</v>
      </c>
      <c r="N1890" t="s">
        <v>31</v>
      </c>
      <c r="O1890">
        <v>4.9000000000000004</v>
      </c>
      <c r="P1890" t="s">
        <v>32</v>
      </c>
    </row>
    <row r="1891" spans="1:16" x14ac:dyDescent="0.3">
      <c r="A1891" t="s">
        <v>4437</v>
      </c>
      <c r="B1891" s="1">
        <v>2.0406249999999997E-2</v>
      </c>
      <c r="C1891" s="1">
        <v>2.0406249999999997E-2</v>
      </c>
      <c r="D1891" t="s">
        <v>16</v>
      </c>
      <c r="E1891" t="s">
        <v>4438</v>
      </c>
      <c r="F1891" t="s">
        <v>18</v>
      </c>
      <c r="G1891" t="s">
        <v>19</v>
      </c>
      <c r="H1891" t="s">
        <v>35</v>
      </c>
      <c r="I1891" t="s">
        <v>21</v>
      </c>
      <c r="J1891">
        <v>6</v>
      </c>
      <c r="K1891">
        <v>20</v>
      </c>
      <c r="L1891">
        <v>0</v>
      </c>
      <c r="M1891" t="s">
        <v>4439</v>
      </c>
      <c r="N1891" t="s">
        <v>37</v>
      </c>
      <c r="O1891">
        <v>2.2000000000000002</v>
      </c>
      <c r="P1891" t="s">
        <v>77</v>
      </c>
    </row>
    <row r="1892" spans="1:16" x14ac:dyDescent="0.3">
      <c r="A1892" t="s">
        <v>4440</v>
      </c>
      <c r="B1892" s="1">
        <v>2.0406249999999997E-2</v>
      </c>
      <c r="C1892" s="1">
        <v>2.0406249999999997E-2</v>
      </c>
      <c r="D1892" t="s">
        <v>16</v>
      </c>
      <c r="E1892" t="s">
        <v>4441</v>
      </c>
      <c r="F1892" t="s">
        <v>58</v>
      </c>
      <c r="G1892" t="s">
        <v>31</v>
      </c>
      <c r="H1892" t="s">
        <v>67</v>
      </c>
      <c r="I1892" t="s">
        <v>59</v>
      </c>
      <c r="J1892">
        <v>5</v>
      </c>
      <c r="K1892">
        <v>38</v>
      </c>
      <c r="L1892">
        <v>0</v>
      </c>
      <c r="M1892" t="s">
        <v>246</v>
      </c>
      <c r="N1892" t="s">
        <v>23</v>
      </c>
      <c r="O1892">
        <v>4.2</v>
      </c>
      <c r="P1892" t="s">
        <v>49</v>
      </c>
    </row>
    <row r="1893" spans="1:16" x14ac:dyDescent="0.3">
      <c r="A1893" t="s">
        <v>4442</v>
      </c>
      <c r="B1893" s="1">
        <v>2.0406249999999997E-2</v>
      </c>
      <c r="C1893" s="1">
        <v>2.0406249999999997E-2</v>
      </c>
      <c r="D1893" t="s">
        <v>16</v>
      </c>
      <c r="E1893" t="s">
        <v>4443</v>
      </c>
      <c r="F1893" t="s">
        <v>27</v>
      </c>
      <c r="G1893" t="s">
        <v>53</v>
      </c>
      <c r="H1893" t="s">
        <v>67</v>
      </c>
      <c r="I1893" t="s">
        <v>54</v>
      </c>
      <c r="J1893">
        <v>11</v>
      </c>
      <c r="K1893">
        <v>3</v>
      </c>
      <c r="L1893">
        <v>0</v>
      </c>
      <c r="M1893" t="s">
        <v>2331</v>
      </c>
      <c r="N1893" t="s">
        <v>37</v>
      </c>
      <c r="O1893">
        <v>3.1</v>
      </c>
      <c r="P1893" t="s">
        <v>49</v>
      </c>
    </row>
    <row r="1894" spans="1:16" x14ac:dyDescent="0.3">
      <c r="A1894" t="s">
        <v>4444</v>
      </c>
      <c r="B1894" s="1">
        <v>2.0406249999999997E-2</v>
      </c>
      <c r="C1894" s="1">
        <v>2.0406249999999997E-2</v>
      </c>
      <c r="D1894" t="s">
        <v>16</v>
      </c>
      <c r="E1894" t="s">
        <v>4445</v>
      </c>
      <c r="F1894" t="s">
        <v>121</v>
      </c>
      <c r="G1894" t="s">
        <v>45</v>
      </c>
      <c r="H1894" t="s">
        <v>35</v>
      </c>
      <c r="I1894" t="s">
        <v>54</v>
      </c>
      <c r="J1894">
        <v>7</v>
      </c>
      <c r="K1894">
        <v>29</v>
      </c>
      <c r="L1894">
        <v>0</v>
      </c>
      <c r="M1894" t="s">
        <v>4446</v>
      </c>
      <c r="N1894" t="s">
        <v>37</v>
      </c>
      <c r="O1894">
        <v>2.9</v>
      </c>
      <c r="P1894" t="s">
        <v>32</v>
      </c>
    </row>
    <row r="1895" spans="1:16" x14ac:dyDescent="0.3">
      <c r="A1895" t="s">
        <v>4447</v>
      </c>
      <c r="B1895" s="1">
        <v>2.0406249999999997E-2</v>
      </c>
      <c r="C1895" s="1">
        <v>2.0406249999999997E-2</v>
      </c>
      <c r="D1895" t="s">
        <v>16</v>
      </c>
      <c r="E1895" t="s">
        <v>4448</v>
      </c>
      <c r="F1895" t="s">
        <v>75</v>
      </c>
      <c r="G1895" t="s">
        <v>31</v>
      </c>
      <c r="H1895" t="s">
        <v>46</v>
      </c>
      <c r="I1895" t="s">
        <v>54</v>
      </c>
      <c r="J1895">
        <v>9</v>
      </c>
      <c r="K1895">
        <v>8</v>
      </c>
      <c r="L1895">
        <v>0</v>
      </c>
      <c r="M1895" t="s">
        <v>4449</v>
      </c>
      <c r="N1895" t="s">
        <v>31</v>
      </c>
      <c r="O1895">
        <v>3.4</v>
      </c>
      <c r="P1895" t="s">
        <v>49</v>
      </c>
    </row>
    <row r="1896" spans="1:16" x14ac:dyDescent="0.3">
      <c r="A1896" t="s">
        <v>4450</v>
      </c>
      <c r="B1896" s="1">
        <v>2.0406249999999997E-2</v>
      </c>
      <c r="C1896" s="1">
        <v>2.0406249999999997E-2</v>
      </c>
      <c r="D1896" t="s">
        <v>16</v>
      </c>
      <c r="E1896" t="s">
        <v>4451</v>
      </c>
      <c r="F1896" t="s">
        <v>52</v>
      </c>
      <c r="G1896" t="s">
        <v>63</v>
      </c>
      <c r="H1896" t="s">
        <v>35</v>
      </c>
      <c r="I1896" t="s">
        <v>21</v>
      </c>
      <c r="J1896">
        <v>10</v>
      </c>
      <c r="K1896">
        <v>8</v>
      </c>
      <c r="L1896">
        <v>0</v>
      </c>
      <c r="M1896" t="s">
        <v>1852</v>
      </c>
      <c r="N1896" t="s">
        <v>48</v>
      </c>
      <c r="O1896">
        <v>4.8</v>
      </c>
      <c r="P1896" t="s">
        <v>77</v>
      </c>
    </row>
    <row r="1897" spans="1:16" x14ac:dyDescent="0.3">
      <c r="A1897" t="s">
        <v>4452</v>
      </c>
      <c r="B1897" s="1">
        <v>2.0406249999999997E-2</v>
      </c>
      <c r="C1897" s="1">
        <v>2.0406249999999997E-2</v>
      </c>
      <c r="D1897" t="s">
        <v>16</v>
      </c>
      <c r="E1897" t="s">
        <v>4453</v>
      </c>
      <c r="F1897" t="s">
        <v>18</v>
      </c>
      <c r="G1897" t="s">
        <v>28</v>
      </c>
      <c r="H1897" t="s">
        <v>46</v>
      </c>
      <c r="I1897" t="s">
        <v>40</v>
      </c>
      <c r="J1897">
        <v>7</v>
      </c>
      <c r="K1897">
        <v>34</v>
      </c>
      <c r="L1897">
        <v>0</v>
      </c>
      <c r="M1897" t="s">
        <v>4454</v>
      </c>
      <c r="N1897" t="s">
        <v>48</v>
      </c>
      <c r="O1897">
        <v>2.8</v>
      </c>
      <c r="P1897" t="s">
        <v>49</v>
      </c>
    </row>
    <row r="1898" spans="1:16" x14ac:dyDescent="0.3">
      <c r="A1898" t="s">
        <v>4455</v>
      </c>
      <c r="B1898" s="1">
        <v>2.0406249999999997E-2</v>
      </c>
      <c r="C1898" s="1">
        <v>2.0406249999999997E-2</v>
      </c>
      <c r="D1898" t="s">
        <v>16</v>
      </c>
      <c r="E1898" t="s">
        <v>4456</v>
      </c>
      <c r="F1898" t="s">
        <v>52</v>
      </c>
      <c r="G1898" t="s">
        <v>45</v>
      </c>
      <c r="H1898" t="s">
        <v>35</v>
      </c>
      <c r="I1898" t="s">
        <v>21</v>
      </c>
      <c r="J1898">
        <v>12</v>
      </c>
      <c r="K1898">
        <v>45</v>
      </c>
      <c r="L1898">
        <v>0</v>
      </c>
      <c r="M1898" t="s">
        <v>258</v>
      </c>
      <c r="N1898" t="s">
        <v>31</v>
      </c>
      <c r="O1898">
        <v>1.8</v>
      </c>
      <c r="P1898" t="s">
        <v>32</v>
      </c>
    </row>
    <row r="1899" spans="1:16" x14ac:dyDescent="0.3">
      <c r="A1899" t="s">
        <v>4457</v>
      </c>
      <c r="B1899" s="1">
        <v>2.0406249999999997E-2</v>
      </c>
      <c r="C1899" s="1">
        <v>2.0406249999999997E-2</v>
      </c>
      <c r="D1899" t="s">
        <v>16</v>
      </c>
      <c r="E1899" t="s">
        <v>2761</v>
      </c>
      <c r="F1899" t="s">
        <v>52</v>
      </c>
      <c r="G1899" t="s">
        <v>19</v>
      </c>
      <c r="H1899" t="s">
        <v>46</v>
      </c>
      <c r="I1899" t="s">
        <v>21</v>
      </c>
      <c r="J1899">
        <v>8</v>
      </c>
      <c r="K1899">
        <v>44</v>
      </c>
      <c r="L1899">
        <v>0</v>
      </c>
      <c r="M1899" t="s">
        <v>3073</v>
      </c>
      <c r="N1899" t="s">
        <v>31</v>
      </c>
      <c r="O1899">
        <v>3.5</v>
      </c>
      <c r="P1899" t="s">
        <v>77</v>
      </c>
    </row>
    <row r="1900" spans="1:16" x14ac:dyDescent="0.3">
      <c r="A1900" t="s">
        <v>4458</v>
      </c>
      <c r="B1900" s="1">
        <v>2.0406249999999997E-2</v>
      </c>
      <c r="C1900">
        <v>0</v>
      </c>
      <c r="D1900" t="s">
        <v>146</v>
      </c>
      <c r="E1900" t="s">
        <v>4459</v>
      </c>
      <c r="F1900" t="s">
        <v>83</v>
      </c>
      <c r="G1900" t="s">
        <v>45</v>
      </c>
      <c r="H1900" t="s">
        <v>46</v>
      </c>
      <c r="I1900" t="s">
        <v>21</v>
      </c>
      <c r="J1900">
        <v>4</v>
      </c>
      <c r="K1900">
        <v>0</v>
      </c>
      <c r="L1900">
        <v>2</v>
      </c>
      <c r="M1900" t="s">
        <v>2813</v>
      </c>
      <c r="N1900" t="s">
        <v>37</v>
      </c>
      <c r="O1900">
        <v>0</v>
      </c>
      <c r="P1900" t="s">
        <v>49</v>
      </c>
    </row>
    <row r="1901" spans="1:16" x14ac:dyDescent="0.3">
      <c r="A1901" t="s">
        <v>4460</v>
      </c>
      <c r="B1901" s="1">
        <v>2.0406249999999997E-2</v>
      </c>
      <c r="C1901" s="1">
        <v>2.0406249999999997E-2</v>
      </c>
      <c r="D1901" t="s">
        <v>16</v>
      </c>
      <c r="E1901" t="s">
        <v>2844</v>
      </c>
      <c r="F1901" t="s">
        <v>18</v>
      </c>
      <c r="G1901" t="s">
        <v>19</v>
      </c>
      <c r="H1901" t="s">
        <v>46</v>
      </c>
      <c r="I1901" t="s">
        <v>21</v>
      </c>
      <c r="J1901">
        <v>12</v>
      </c>
      <c r="K1901">
        <v>30</v>
      </c>
      <c r="L1901">
        <v>0</v>
      </c>
      <c r="M1901" t="s">
        <v>4015</v>
      </c>
      <c r="N1901" t="s">
        <v>48</v>
      </c>
      <c r="O1901">
        <v>3.3</v>
      </c>
      <c r="P1901" t="s">
        <v>32</v>
      </c>
    </row>
    <row r="1902" spans="1:16" x14ac:dyDescent="0.3">
      <c r="A1902" t="s">
        <v>4461</v>
      </c>
      <c r="B1902" s="1">
        <v>2.0406249999999997E-2</v>
      </c>
      <c r="C1902" s="1">
        <v>2.0406249999999997E-2</v>
      </c>
      <c r="D1902" t="s">
        <v>16</v>
      </c>
      <c r="E1902" t="s">
        <v>4462</v>
      </c>
      <c r="F1902" t="s">
        <v>121</v>
      </c>
      <c r="G1902" t="s">
        <v>19</v>
      </c>
      <c r="H1902" t="s">
        <v>20</v>
      </c>
      <c r="I1902" t="s">
        <v>29</v>
      </c>
      <c r="J1902">
        <v>9</v>
      </c>
      <c r="K1902">
        <v>25</v>
      </c>
      <c r="L1902">
        <v>0</v>
      </c>
      <c r="M1902" t="s">
        <v>1927</v>
      </c>
      <c r="N1902" t="s">
        <v>23</v>
      </c>
      <c r="O1902">
        <v>4.5999999999999996</v>
      </c>
      <c r="P1902" t="s">
        <v>49</v>
      </c>
    </row>
    <row r="1903" spans="1:16" x14ac:dyDescent="0.3">
      <c r="A1903" t="s">
        <v>4463</v>
      </c>
      <c r="B1903" s="1">
        <v>2.0406249999999997E-2</v>
      </c>
      <c r="C1903" s="1">
        <v>2.0406249999999997E-2</v>
      </c>
      <c r="D1903" t="s">
        <v>16</v>
      </c>
      <c r="E1903" t="s">
        <v>852</v>
      </c>
      <c r="F1903" t="s">
        <v>83</v>
      </c>
      <c r="G1903" t="s">
        <v>28</v>
      </c>
      <c r="H1903" t="s">
        <v>35</v>
      </c>
      <c r="I1903" t="s">
        <v>29</v>
      </c>
      <c r="J1903">
        <v>12</v>
      </c>
      <c r="K1903">
        <v>14</v>
      </c>
      <c r="L1903">
        <v>0</v>
      </c>
      <c r="M1903" t="s">
        <v>4268</v>
      </c>
      <c r="N1903" t="s">
        <v>23</v>
      </c>
      <c r="O1903">
        <v>4.9000000000000004</v>
      </c>
      <c r="P1903" t="s">
        <v>49</v>
      </c>
    </row>
    <row r="1904" spans="1:16" x14ac:dyDescent="0.3">
      <c r="A1904" t="s">
        <v>4464</v>
      </c>
      <c r="B1904" s="1">
        <v>2.0406249999999997E-2</v>
      </c>
      <c r="C1904" s="1">
        <v>2.0406249999999997E-2</v>
      </c>
      <c r="D1904" t="s">
        <v>16</v>
      </c>
      <c r="E1904" t="s">
        <v>4465</v>
      </c>
      <c r="F1904" t="s">
        <v>52</v>
      </c>
      <c r="G1904" t="s">
        <v>19</v>
      </c>
      <c r="H1904" t="s">
        <v>20</v>
      </c>
      <c r="I1904" t="s">
        <v>54</v>
      </c>
      <c r="J1904">
        <v>10</v>
      </c>
      <c r="K1904">
        <v>10</v>
      </c>
      <c r="L1904">
        <v>0</v>
      </c>
      <c r="M1904" t="s">
        <v>3076</v>
      </c>
      <c r="N1904" t="s">
        <v>48</v>
      </c>
      <c r="O1904">
        <v>3.3</v>
      </c>
      <c r="P1904" t="s">
        <v>24</v>
      </c>
    </row>
    <row r="1905" spans="1:16" x14ac:dyDescent="0.3">
      <c r="A1905" t="s">
        <v>4466</v>
      </c>
      <c r="B1905" s="1">
        <v>2.0406249999999997E-2</v>
      </c>
      <c r="C1905" s="1">
        <v>2.0406249999999997E-2</v>
      </c>
      <c r="D1905" t="s">
        <v>16</v>
      </c>
      <c r="E1905" t="s">
        <v>4467</v>
      </c>
      <c r="F1905" t="s">
        <v>18</v>
      </c>
      <c r="G1905" t="s">
        <v>31</v>
      </c>
      <c r="H1905" t="s">
        <v>35</v>
      </c>
      <c r="I1905" t="s">
        <v>29</v>
      </c>
      <c r="J1905">
        <v>8</v>
      </c>
      <c r="K1905">
        <v>2</v>
      </c>
      <c r="L1905">
        <v>0</v>
      </c>
      <c r="M1905" t="s">
        <v>2757</v>
      </c>
      <c r="N1905" t="s">
        <v>42</v>
      </c>
      <c r="O1905">
        <v>3.9</v>
      </c>
      <c r="P1905" t="s">
        <v>4658</v>
      </c>
    </row>
    <row r="1906" spans="1:16" x14ac:dyDescent="0.3">
      <c r="A1906" t="s">
        <v>4468</v>
      </c>
      <c r="B1906" s="1">
        <v>2.0406249999999997E-2</v>
      </c>
      <c r="C1906" s="1">
        <v>2.0406249999999997E-2</v>
      </c>
      <c r="D1906" t="s">
        <v>16</v>
      </c>
      <c r="E1906" t="s">
        <v>4469</v>
      </c>
      <c r="F1906" t="s">
        <v>52</v>
      </c>
      <c r="G1906" t="s">
        <v>53</v>
      </c>
      <c r="H1906" t="s">
        <v>67</v>
      </c>
      <c r="I1906" t="s">
        <v>21</v>
      </c>
      <c r="J1906">
        <v>4</v>
      </c>
      <c r="K1906">
        <v>25</v>
      </c>
      <c r="L1906">
        <v>0</v>
      </c>
      <c r="M1906" t="s">
        <v>771</v>
      </c>
      <c r="N1906" t="s">
        <v>23</v>
      </c>
      <c r="O1906">
        <v>3.6</v>
      </c>
      <c r="P1906" t="s">
        <v>49</v>
      </c>
    </row>
    <row r="1907" spans="1:16" x14ac:dyDescent="0.3">
      <c r="A1907" t="s">
        <v>4470</v>
      </c>
      <c r="B1907" s="1">
        <v>2.0406249999999997E-2</v>
      </c>
      <c r="C1907" s="1">
        <v>2.0406249999999997E-2</v>
      </c>
      <c r="D1907" t="s">
        <v>16</v>
      </c>
      <c r="E1907" t="s">
        <v>4471</v>
      </c>
      <c r="F1907" t="s">
        <v>143</v>
      </c>
      <c r="G1907" t="s">
        <v>45</v>
      </c>
      <c r="H1907" t="s">
        <v>67</v>
      </c>
      <c r="I1907" t="s">
        <v>21</v>
      </c>
      <c r="J1907">
        <v>11</v>
      </c>
      <c r="K1907">
        <v>3</v>
      </c>
      <c r="L1907">
        <v>0</v>
      </c>
      <c r="M1907" t="s">
        <v>2577</v>
      </c>
      <c r="N1907" t="s">
        <v>42</v>
      </c>
      <c r="O1907">
        <v>3.7</v>
      </c>
      <c r="P1907" t="s">
        <v>24</v>
      </c>
    </row>
    <row r="1908" spans="1:16" x14ac:dyDescent="0.3">
      <c r="A1908" t="s">
        <v>4472</v>
      </c>
      <c r="B1908" s="1">
        <v>2.0406249999999997E-2</v>
      </c>
      <c r="C1908" s="1">
        <v>2.0406249999999997E-2</v>
      </c>
      <c r="D1908" t="s">
        <v>16</v>
      </c>
      <c r="E1908" t="s">
        <v>4473</v>
      </c>
      <c r="F1908" t="s">
        <v>27</v>
      </c>
      <c r="G1908" t="s">
        <v>53</v>
      </c>
      <c r="H1908" t="s">
        <v>67</v>
      </c>
      <c r="I1908" t="s">
        <v>21</v>
      </c>
      <c r="J1908">
        <v>10</v>
      </c>
      <c r="K1908">
        <v>43</v>
      </c>
      <c r="L1908">
        <v>0</v>
      </c>
      <c r="M1908" t="s">
        <v>2869</v>
      </c>
      <c r="N1908" t="s">
        <v>48</v>
      </c>
      <c r="O1908">
        <v>2.1</v>
      </c>
      <c r="P1908" t="s">
        <v>24</v>
      </c>
    </row>
    <row r="1909" spans="1:16" x14ac:dyDescent="0.3">
      <c r="A1909" t="s">
        <v>4474</v>
      </c>
      <c r="B1909" s="1">
        <v>2.0406249999999997E-2</v>
      </c>
      <c r="C1909" s="1">
        <v>2.0406249999999997E-2</v>
      </c>
      <c r="D1909" t="s">
        <v>16</v>
      </c>
      <c r="E1909" t="s">
        <v>4475</v>
      </c>
      <c r="F1909" t="s">
        <v>18</v>
      </c>
      <c r="G1909" t="s">
        <v>63</v>
      </c>
      <c r="H1909" t="s">
        <v>35</v>
      </c>
      <c r="I1909" t="s">
        <v>59</v>
      </c>
      <c r="J1909">
        <v>8</v>
      </c>
      <c r="K1909">
        <v>26</v>
      </c>
      <c r="L1909">
        <v>0</v>
      </c>
      <c r="M1909" t="s">
        <v>2061</v>
      </c>
      <c r="N1909" t="s">
        <v>42</v>
      </c>
      <c r="O1909">
        <v>4.5999999999999996</v>
      </c>
      <c r="P1909" t="s">
        <v>49</v>
      </c>
    </row>
    <row r="1910" spans="1:16" x14ac:dyDescent="0.3">
      <c r="A1910" t="s">
        <v>4476</v>
      </c>
      <c r="B1910" s="1">
        <v>2.0406249999999997E-2</v>
      </c>
      <c r="C1910" s="1">
        <v>2.0406249999999997E-2</v>
      </c>
      <c r="D1910" t="s">
        <v>16</v>
      </c>
      <c r="E1910" t="s">
        <v>4477</v>
      </c>
      <c r="F1910" t="s">
        <v>52</v>
      </c>
      <c r="G1910" t="s">
        <v>31</v>
      </c>
      <c r="H1910" t="s">
        <v>46</v>
      </c>
      <c r="I1910" t="s">
        <v>21</v>
      </c>
      <c r="J1910">
        <v>10</v>
      </c>
      <c r="K1910">
        <v>3</v>
      </c>
      <c r="L1910">
        <v>0</v>
      </c>
      <c r="M1910" t="s">
        <v>1254</v>
      </c>
      <c r="N1910" t="s">
        <v>23</v>
      </c>
      <c r="O1910">
        <v>3.6</v>
      </c>
      <c r="P1910" t="s">
        <v>77</v>
      </c>
    </row>
    <row r="1911" spans="1:16" x14ac:dyDescent="0.3">
      <c r="A1911" t="s">
        <v>4478</v>
      </c>
      <c r="B1911" s="1">
        <v>2.0406249999999997E-2</v>
      </c>
      <c r="C1911" s="1">
        <v>2.0406249999999997E-2</v>
      </c>
      <c r="D1911" t="s">
        <v>16</v>
      </c>
      <c r="E1911" t="s">
        <v>4479</v>
      </c>
      <c r="F1911" t="s">
        <v>27</v>
      </c>
      <c r="G1911" t="s">
        <v>19</v>
      </c>
      <c r="H1911" t="s">
        <v>67</v>
      </c>
      <c r="I1911" t="s">
        <v>59</v>
      </c>
      <c r="J1911">
        <v>1</v>
      </c>
      <c r="K1911">
        <v>12</v>
      </c>
      <c r="L1911">
        <v>0</v>
      </c>
      <c r="M1911" t="s">
        <v>715</v>
      </c>
      <c r="N1911" t="s">
        <v>23</v>
      </c>
      <c r="O1911">
        <v>3.4</v>
      </c>
      <c r="P1911" t="s">
        <v>32</v>
      </c>
    </row>
    <row r="1912" spans="1:16" x14ac:dyDescent="0.3">
      <c r="A1912" t="s">
        <v>4480</v>
      </c>
      <c r="B1912" s="1">
        <v>2.0406249999999997E-2</v>
      </c>
      <c r="C1912" s="1">
        <v>2.0406249999999997E-2</v>
      </c>
      <c r="D1912" t="s">
        <v>16</v>
      </c>
      <c r="E1912" t="s">
        <v>4481</v>
      </c>
      <c r="F1912" t="s">
        <v>143</v>
      </c>
      <c r="G1912" t="s">
        <v>63</v>
      </c>
      <c r="H1912" t="s">
        <v>35</v>
      </c>
      <c r="I1912" t="s">
        <v>21</v>
      </c>
      <c r="J1912">
        <v>6</v>
      </c>
      <c r="K1912">
        <v>16</v>
      </c>
      <c r="L1912">
        <v>0</v>
      </c>
      <c r="M1912" t="s">
        <v>3432</v>
      </c>
      <c r="N1912" t="s">
        <v>48</v>
      </c>
      <c r="O1912">
        <v>4.3</v>
      </c>
      <c r="P1912" t="s">
        <v>4658</v>
      </c>
    </row>
    <row r="1913" spans="1:16" x14ac:dyDescent="0.3">
      <c r="A1913" t="s">
        <v>4482</v>
      </c>
      <c r="B1913" s="1">
        <v>2.0406249999999997E-2</v>
      </c>
      <c r="C1913" s="1">
        <v>2.0406249999999997E-2</v>
      </c>
      <c r="D1913" t="s">
        <v>16</v>
      </c>
      <c r="E1913" t="s">
        <v>4483</v>
      </c>
      <c r="F1913" t="s">
        <v>83</v>
      </c>
      <c r="G1913" t="s">
        <v>63</v>
      </c>
      <c r="H1913" t="s">
        <v>46</v>
      </c>
      <c r="I1913" t="s">
        <v>54</v>
      </c>
      <c r="J1913">
        <v>2</v>
      </c>
      <c r="K1913">
        <v>23</v>
      </c>
      <c r="L1913">
        <v>0</v>
      </c>
      <c r="M1913" t="s">
        <v>232</v>
      </c>
      <c r="N1913" t="s">
        <v>31</v>
      </c>
      <c r="O1913">
        <v>2.4</v>
      </c>
      <c r="P1913" t="s">
        <v>77</v>
      </c>
    </row>
    <row r="1914" spans="1:16" x14ac:dyDescent="0.3">
      <c r="A1914" t="s">
        <v>4484</v>
      </c>
      <c r="B1914" s="1">
        <v>2.0406249999999997E-2</v>
      </c>
      <c r="C1914">
        <v>0</v>
      </c>
      <c r="D1914" t="s">
        <v>110</v>
      </c>
      <c r="E1914" t="s">
        <v>4485</v>
      </c>
      <c r="F1914" t="s">
        <v>75</v>
      </c>
      <c r="G1914" t="s">
        <v>53</v>
      </c>
      <c r="H1914" t="s">
        <v>35</v>
      </c>
      <c r="I1914" t="s">
        <v>54</v>
      </c>
      <c r="J1914">
        <v>8</v>
      </c>
      <c r="K1914">
        <v>0</v>
      </c>
      <c r="L1914">
        <v>0</v>
      </c>
      <c r="M1914" t="s">
        <v>2211</v>
      </c>
      <c r="N1914" t="s">
        <v>37</v>
      </c>
      <c r="O1914">
        <v>0</v>
      </c>
      <c r="P1914" t="s">
        <v>77</v>
      </c>
    </row>
    <row r="1915" spans="1:16" x14ac:dyDescent="0.3">
      <c r="A1915" t="s">
        <v>4486</v>
      </c>
      <c r="B1915" s="1">
        <v>2.0406249999999997E-2</v>
      </c>
      <c r="C1915" s="1">
        <v>2.0406249999999997E-2</v>
      </c>
      <c r="D1915" t="s">
        <v>16</v>
      </c>
      <c r="E1915" t="s">
        <v>4487</v>
      </c>
      <c r="F1915" t="s">
        <v>143</v>
      </c>
      <c r="G1915" t="s">
        <v>45</v>
      </c>
      <c r="H1915" t="s">
        <v>67</v>
      </c>
      <c r="I1915" t="s">
        <v>21</v>
      </c>
      <c r="J1915">
        <v>4</v>
      </c>
      <c r="K1915">
        <v>1</v>
      </c>
      <c r="L1915">
        <v>0</v>
      </c>
      <c r="M1915" t="s">
        <v>2192</v>
      </c>
      <c r="N1915" t="s">
        <v>42</v>
      </c>
      <c r="O1915">
        <v>1.7</v>
      </c>
      <c r="P1915" t="s">
        <v>24</v>
      </c>
    </row>
    <row r="1916" spans="1:16" x14ac:dyDescent="0.3">
      <c r="A1916" t="s">
        <v>4488</v>
      </c>
      <c r="B1916" s="1">
        <v>2.0406249999999997E-2</v>
      </c>
      <c r="C1916" s="1">
        <v>2.0406249999999997E-2</v>
      </c>
      <c r="D1916" t="s">
        <v>16</v>
      </c>
      <c r="E1916" t="s">
        <v>4489</v>
      </c>
      <c r="F1916" t="s">
        <v>75</v>
      </c>
      <c r="G1916" t="s">
        <v>28</v>
      </c>
      <c r="H1916" t="s">
        <v>46</v>
      </c>
      <c r="I1916" t="s">
        <v>21</v>
      </c>
      <c r="J1916">
        <v>5</v>
      </c>
      <c r="K1916">
        <v>12</v>
      </c>
      <c r="L1916">
        <v>0</v>
      </c>
      <c r="M1916" t="s">
        <v>1395</v>
      </c>
      <c r="N1916" t="s">
        <v>31</v>
      </c>
      <c r="O1916">
        <v>1</v>
      </c>
      <c r="P1916" t="s">
        <v>49</v>
      </c>
    </row>
    <row r="1917" spans="1:16" x14ac:dyDescent="0.3">
      <c r="A1917" t="s">
        <v>4490</v>
      </c>
      <c r="B1917" s="1">
        <v>2.0406249999999997E-2</v>
      </c>
      <c r="C1917" s="1">
        <v>2.0406249999999997E-2</v>
      </c>
      <c r="D1917" t="s">
        <v>16</v>
      </c>
      <c r="E1917" t="s">
        <v>4491</v>
      </c>
      <c r="F1917" t="s">
        <v>143</v>
      </c>
      <c r="G1917" t="s">
        <v>31</v>
      </c>
      <c r="H1917" t="s">
        <v>20</v>
      </c>
      <c r="I1917" t="s">
        <v>29</v>
      </c>
      <c r="J1917">
        <v>4</v>
      </c>
      <c r="K1917">
        <v>15</v>
      </c>
      <c r="L1917">
        <v>0</v>
      </c>
      <c r="M1917" t="s">
        <v>3537</v>
      </c>
      <c r="N1917" t="s">
        <v>23</v>
      </c>
      <c r="O1917">
        <v>2</v>
      </c>
      <c r="P1917" t="s">
        <v>77</v>
      </c>
    </row>
    <row r="1918" spans="1:16" x14ac:dyDescent="0.3">
      <c r="A1918" t="s">
        <v>4492</v>
      </c>
      <c r="B1918" s="1">
        <v>2.0406249999999997E-2</v>
      </c>
      <c r="C1918" s="1">
        <v>2.0406249999999997E-2</v>
      </c>
      <c r="D1918" t="s">
        <v>16</v>
      </c>
      <c r="E1918" t="s">
        <v>2008</v>
      </c>
      <c r="F1918" t="s">
        <v>27</v>
      </c>
      <c r="G1918" t="s">
        <v>45</v>
      </c>
      <c r="H1918" t="s">
        <v>46</v>
      </c>
      <c r="I1918" t="s">
        <v>54</v>
      </c>
      <c r="J1918">
        <v>5</v>
      </c>
      <c r="K1918">
        <v>3</v>
      </c>
      <c r="L1918">
        <v>0</v>
      </c>
      <c r="M1918" t="s">
        <v>1322</v>
      </c>
      <c r="N1918" t="s">
        <v>42</v>
      </c>
      <c r="O1918">
        <v>2.5</v>
      </c>
      <c r="P1918" t="s">
        <v>4658</v>
      </c>
    </row>
    <row r="1919" spans="1:16" x14ac:dyDescent="0.3">
      <c r="A1919" t="s">
        <v>4493</v>
      </c>
      <c r="B1919" s="1">
        <v>2.0406249999999997E-2</v>
      </c>
      <c r="C1919" s="1">
        <v>2.0406249999999997E-2</v>
      </c>
      <c r="D1919" t="s">
        <v>16</v>
      </c>
      <c r="E1919" t="s">
        <v>4494</v>
      </c>
      <c r="F1919" t="s">
        <v>121</v>
      </c>
      <c r="G1919" t="s">
        <v>19</v>
      </c>
      <c r="H1919" t="s">
        <v>46</v>
      </c>
      <c r="I1919" t="s">
        <v>40</v>
      </c>
      <c r="J1919">
        <v>1</v>
      </c>
      <c r="K1919">
        <v>10</v>
      </c>
      <c r="L1919">
        <v>0</v>
      </c>
      <c r="M1919" t="s">
        <v>4133</v>
      </c>
      <c r="N1919" t="s">
        <v>23</v>
      </c>
      <c r="O1919">
        <v>4.8</v>
      </c>
      <c r="P1919" t="s">
        <v>49</v>
      </c>
    </row>
    <row r="1920" spans="1:16" x14ac:dyDescent="0.3">
      <c r="A1920" t="s">
        <v>4495</v>
      </c>
      <c r="B1920" s="1">
        <v>2.0406249999999997E-2</v>
      </c>
      <c r="C1920" s="1">
        <v>2.0406249999999997E-2</v>
      </c>
      <c r="D1920" t="s">
        <v>16</v>
      </c>
      <c r="E1920" t="s">
        <v>4496</v>
      </c>
      <c r="F1920" t="s">
        <v>27</v>
      </c>
      <c r="G1920" t="s">
        <v>63</v>
      </c>
      <c r="H1920" t="s">
        <v>67</v>
      </c>
      <c r="I1920" t="s">
        <v>59</v>
      </c>
      <c r="J1920">
        <v>3</v>
      </c>
      <c r="K1920">
        <v>3</v>
      </c>
      <c r="L1920">
        <v>0</v>
      </c>
      <c r="M1920" t="s">
        <v>3400</v>
      </c>
      <c r="N1920" t="s">
        <v>42</v>
      </c>
      <c r="O1920">
        <v>1.1000000000000001</v>
      </c>
      <c r="P1920" t="s">
        <v>77</v>
      </c>
    </row>
    <row r="1921" spans="1:16" x14ac:dyDescent="0.3">
      <c r="A1921" t="s">
        <v>4497</v>
      </c>
      <c r="B1921" s="1">
        <v>2.0406249999999997E-2</v>
      </c>
      <c r="C1921" s="1">
        <v>2.0406249999999997E-2</v>
      </c>
      <c r="D1921" t="s">
        <v>16</v>
      </c>
      <c r="E1921" t="s">
        <v>4498</v>
      </c>
      <c r="F1921" t="s">
        <v>83</v>
      </c>
      <c r="G1921" t="s">
        <v>63</v>
      </c>
      <c r="H1921" t="s">
        <v>20</v>
      </c>
      <c r="I1921" t="s">
        <v>54</v>
      </c>
      <c r="J1921">
        <v>9</v>
      </c>
      <c r="K1921">
        <v>15</v>
      </c>
      <c r="L1921">
        <v>0</v>
      </c>
      <c r="M1921" t="s">
        <v>2668</v>
      </c>
      <c r="N1921" t="s">
        <v>31</v>
      </c>
      <c r="O1921">
        <v>1.7</v>
      </c>
      <c r="P1921" t="s">
        <v>49</v>
      </c>
    </row>
    <row r="1922" spans="1:16" x14ac:dyDescent="0.3">
      <c r="A1922" t="s">
        <v>4499</v>
      </c>
      <c r="B1922" s="1">
        <v>2.0406249999999997E-2</v>
      </c>
      <c r="C1922" s="1">
        <v>2.0406249999999997E-2</v>
      </c>
      <c r="D1922" t="s">
        <v>16</v>
      </c>
      <c r="E1922" t="s">
        <v>4445</v>
      </c>
      <c r="F1922" t="s">
        <v>27</v>
      </c>
      <c r="G1922" t="s">
        <v>19</v>
      </c>
      <c r="H1922" t="s">
        <v>35</v>
      </c>
      <c r="I1922" t="s">
        <v>21</v>
      </c>
      <c r="J1922">
        <v>2</v>
      </c>
      <c r="K1922">
        <v>11</v>
      </c>
      <c r="L1922">
        <v>0</v>
      </c>
      <c r="M1922" t="s">
        <v>1200</v>
      </c>
      <c r="N1922" t="s">
        <v>23</v>
      </c>
      <c r="O1922">
        <v>4.7</v>
      </c>
      <c r="P1922" t="s">
        <v>49</v>
      </c>
    </row>
    <row r="1923" spans="1:16" x14ac:dyDescent="0.3">
      <c r="A1923" t="s">
        <v>4500</v>
      </c>
      <c r="B1923" s="1">
        <v>2.0406249999999997E-2</v>
      </c>
      <c r="C1923">
        <v>0</v>
      </c>
      <c r="D1923" t="s">
        <v>110</v>
      </c>
      <c r="E1923" t="s">
        <v>4501</v>
      </c>
      <c r="F1923" t="s">
        <v>52</v>
      </c>
      <c r="G1923" t="s">
        <v>63</v>
      </c>
      <c r="H1923" t="s">
        <v>67</v>
      </c>
      <c r="I1923" t="s">
        <v>21</v>
      </c>
      <c r="J1923">
        <v>2</v>
      </c>
      <c r="K1923">
        <v>0</v>
      </c>
      <c r="L1923">
        <v>0</v>
      </c>
      <c r="M1923" t="s">
        <v>163</v>
      </c>
      <c r="N1923" t="s">
        <v>37</v>
      </c>
      <c r="O1923">
        <v>0</v>
      </c>
      <c r="P1923" t="s">
        <v>32</v>
      </c>
    </row>
    <row r="1924" spans="1:16" x14ac:dyDescent="0.3">
      <c r="A1924" t="s">
        <v>4502</v>
      </c>
      <c r="B1924" s="1">
        <v>2.0406249999999997E-2</v>
      </c>
      <c r="C1924" s="1">
        <v>2.0406249999999997E-2</v>
      </c>
      <c r="D1924" t="s">
        <v>16</v>
      </c>
      <c r="E1924" t="s">
        <v>4503</v>
      </c>
      <c r="F1924" t="s">
        <v>75</v>
      </c>
      <c r="G1924" t="s">
        <v>19</v>
      </c>
      <c r="H1924" t="s">
        <v>46</v>
      </c>
      <c r="I1924" t="s">
        <v>54</v>
      </c>
      <c r="J1924">
        <v>2</v>
      </c>
      <c r="K1924">
        <v>29</v>
      </c>
      <c r="L1924">
        <v>0</v>
      </c>
      <c r="M1924" t="s">
        <v>4504</v>
      </c>
      <c r="N1924" t="s">
        <v>23</v>
      </c>
      <c r="O1924">
        <v>1.9</v>
      </c>
      <c r="P1924" t="s">
        <v>24</v>
      </c>
    </row>
    <row r="1925" spans="1:16" x14ac:dyDescent="0.3">
      <c r="A1925" t="s">
        <v>4505</v>
      </c>
      <c r="B1925" s="1">
        <v>2.0406249999999997E-2</v>
      </c>
      <c r="C1925" s="1">
        <v>2.0406249999999997E-2</v>
      </c>
      <c r="D1925" t="s">
        <v>16</v>
      </c>
      <c r="E1925" t="s">
        <v>4506</v>
      </c>
      <c r="F1925" t="s">
        <v>83</v>
      </c>
      <c r="G1925" t="s">
        <v>63</v>
      </c>
      <c r="H1925" t="s">
        <v>35</v>
      </c>
      <c r="I1925" t="s">
        <v>40</v>
      </c>
      <c r="J1925">
        <v>11</v>
      </c>
      <c r="K1925">
        <v>2</v>
      </c>
      <c r="L1925">
        <v>0</v>
      </c>
      <c r="M1925" t="s">
        <v>2673</v>
      </c>
      <c r="N1925" t="s">
        <v>42</v>
      </c>
      <c r="O1925">
        <v>2.2999999999999998</v>
      </c>
      <c r="P1925" t="s">
        <v>24</v>
      </c>
    </row>
    <row r="1926" spans="1:16" x14ac:dyDescent="0.3">
      <c r="A1926" t="s">
        <v>4507</v>
      </c>
      <c r="B1926" s="1">
        <v>2.0406249999999997E-2</v>
      </c>
      <c r="C1926" s="1">
        <v>2.0406249999999997E-2</v>
      </c>
      <c r="D1926" t="s">
        <v>16</v>
      </c>
      <c r="E1926" t="s">
        <v>4508</v>
      </c>
      <c r="F1926" t="s">
        <v>83</v>
      </c>
      <c r="G1926" t="s">
        <v>28</v>
      </c>
      <c r="H1926" t="s">
        <v>35</v>
      </c>
      <c r="I1926" t="s">
        <v>29</v>
      </c>
      <c r="J1926">
        <v>8</v>
      </c>
      <c r="K1926">
        <v>26</v>
      </c>
      <c r="L1926">
        <v>0</v>
      </c>
      <c r="M1926" t="s">
        <v>4509</v>
      </c>
      <c r="N1926" t="s">
        <v>42</v>
      </c>
      <c r="O1926">
        <v>1.3</v>
      </c>
      <c r="P1926" t="s">
        <v>24</v>
      </c>
    </row>
    <row r="1927" spans="1:16" x14ac:dyDescent="0.3">
      <c r="A1927" t="s">
        <v>4510</v>
      </c>
      <c r="B1927" s="1">
        <v>2.0406249999999997E-2</v>
      </c>
      <c r="C1927" s="1">
        <v>2.0406249999999997E-2</v>
      </c>
      <c r="D1927" t="s">
        <v>16</v>
      </c>
      <c r="E1927" t="s">
        <v>1298</v>
      </c>
      <c r="F1927" t="s">
        <v>75</v>
      </c>
      <c r="G1927" t="s">
        <v>45</v>
      </c>
      <c r="H1927" t="s">
        <v>67</v>
      </c>
      <c r="I1927" t="s">
        <v>54</v>
      </c>
      <c r="J1927">
        <v>9</v>
      </c>
      <c r="K1927">
        <v>38</v>
      </c>
      <c r="L1927">
        <v>0</v>
      </c>
      <c r="M1927" t="s">
        <v>1547</v>
      </c>
      <c r="N1927" t="s">
        <v>31</v>
      </c>
      <c r="O1927">
        <v>5</v>
      </c>
      <c r="P1927" t="s">
        <v>32</v>
      </c>
    </row>
    <row r="1928" spans="1:16" x14ac:dyDescent="0.3">
      <c r="A1928" t="s">
        <v>4511</v>
      </c>
      <c r="B1928" s="1">
        <v>2.0406249999999997E-2</v>
      </c>
      <c r="C1928" s="1">
        <v>2.0406249999999997E-2</v>
      </c>
      <c r="D1928" t="s">
        <v>16</v>
      </c>
      <c r="E1928" t="s">
        <v>4512</v>
      </c>
      <c r="F1928" t="s">
        <v>52</v>
      </c>
      <c r="G1928" t="s">
        <v>53</v>
      </c>
      <c r="H1928" t="s">
        <v>46</v>
      </c>
      <c r="I1928" t="s">
        <v>29</v>
      </c>
      <c r="J1928">
        <v>1</v>
      </c>
      <c r="K1928">
        <v>1</v>
      </c>
      <c r="L1928">
        <v>0</v>
      </c>
      <c r="M1928" t="s">
        <v>3860</v>
      </c>
      <c r="N1928" t="s">
        <v>31</v>
      </c>
      <c r="O1928">
        <v>1.8</v>
      </c>
      <c r="P1928" t="s">
        <v>77</v>
      </c>
    </row>
    <row r="1929" spans="1:16" x14ac:dyDescent="0.3">
      <c r="A1929" t="s">
        <v>4513</v>
      </c>
      <c r="B1929" s="1">
        <v>2.0406249999999997E-2</v>
      </c>
      <c r="C1929" s="1">
        <v>2.0406249999999997E-2</v>
      </c>
      <c r="D1929" t="s">
        <v>16</v>
      </c>
      <c r="E1929" t="s">
        <v>4514</v>
      </c>
      <c r="F1929" t="s">
        <v>83</v>
      </c>
      <c r="G1929" t="s">
        <v>63</v>
      </c>
      <c r="H1929" t="s">
        <v>67</v>
      </c>
      <c r="I1929" t="s">
        <v>40</v>
      </c>
      <c r="J1929">
        <v>2</v>
      </c>
      <c r="K1929">
        <v>7</v>
      </c>
      <c r="L1929">
        <v>0</v>
      </c>
      <c r="M1929" t="s">
        <v>1667</v>
      </c>
      <c r="N1929" t="s">
        <v>37</v>
      </c>
      <c r="O1929">
        <v>2.8</v>
      </c>
      <c r="P1929" t="s">
        <v>4658</v>
      </c>
    </row>
    <row r="1930" spans="1:16" x14ac:dyDescent="0.3">
      <c r="A1930" t="s">
        <v>4515</v>
      </c>
      <c r="B1930" s="1">
        <v>2.0406249999999997E-2</v>
      </c>
      <c r="C1930" s="1">
        <v>2.0406249999999997E-2</v>
      </c>
      <c r="D1930" t="s">
        <v>16</v>
      </c>
      <c r="E1930" t="s">
        <v>4516</v>
      </c>
      <c r="F1930" t="s">
        <v>18</v>
      </c>
      <c r="G1930" t="s">
        <v>19</v>
      </c>
      <c r="H1930" t="s">
        <v>20</v>
      </c>
      <c r="I1930" t="s">
        <v>54</v>
      </c>
      <c r="J1930">
        <v>4</v>
      </c>
      <c r="K1930">
        <v>22</v>
      </c>
      <c r="L1930">
        <v>0</v>
      </c>
      <c r="M1930" t="s">
        <v>872</v>
      </c>
      <c r="N1930" t="s">
        <v>48</v>
      </c>
      <c r="O1930">
        <v>1</v>
      </c>
      <c r="P1930" t="s">
        <v>49</v>
      </c>
    </row>
    <row r="1931" spans="1:16" x14ac:dyDescent="0.3">
      <c r="A1931" t="s">
        <v>4517</v>
      </c>
      <c r="B1931" s="1">
        <v>2.0406249999999997E-2</v>
      </c>
      <c r="C1931">
        <v>0</v>
      </c>
      <c r="D1931" t="s">
        <v>146</v>
      </c>
      <c r="E1931" t="s">
        <v>4518</v>
      </c>
      <c r="F1931" t="s">
        <v>18</v>
      </c>
      <c r="G1931" t="s">
        <v>53</v>
      </c>
      <c r="H1931" t="s">
        <v>20</v>
      </c>
      <c r="I1931" t="s">
        <v>54</v>
      </c>
      <c r="J1931">
        <v>3</v>
      </c>
      <c r="K1931">
        <v>0</v>
      </c>
      <c r="L1931">
        <v>3</v>
      </c>
      <c r="M1931" t="s">
        <v>1785</v>
      </c>
      <c r="N1931" t="s">
        <v>31</v>
      </c>
      <c r="O1931">
        <v>0</v>
      </c>
      <c r="P1931" t="s">
        <v>32</v>
      </c>
    </row>
    <row r="1932" spans="1:16" x14ac:dyDescent="0.3">
      <c r="A1932" t="s">
        <v>4519</v>
      </c>
      <c r="B1932" s="1">
        <v>2.0406249999999997E-2</v>
      </c>
      <c r="C1932" s="1">
        <v>2.0406249999999997E-2</v>
      </c>
      <c r="D1932" t="s">
        <v>16</v>
      </c>
      <c r="E1932" t="s">
        <v>4520</v>
      </c>
      <c r="F1932" t="s">
        <v>27</v>
      </c>
      <c r="G1932" t="s">
        <v>19</v>
      </c>
      <c r="H1932" t="s">
        <v>46</v>
      </c>
      <c r="I1932" t="s">
        <v>59</v>
      </c>
      <c r="J1932">
        <v>3</v>
      </c>
      <c r="K1932">
        <v>14</v>
      </c>
      <c r="L1932">
        <v>0</v>
      </c>
      <c r="M1932" t="s">
        <v>3416</v>
      </c>
      <c r="N1932" t="s">
        <v>37</v>
      </c>
      <c r="O1932">
        <v>3.8</v>
      </c>
      <c r="P1932" t="s">
        <v>24</v>
      </c>
    </row>
    <row r="1933" spans="1:16" x14ac:dyDescent="0.3">
      <c r="A1933" t="s">
        <v>4521</v>
      </c>
      <c r="B1933" s="1">
        <v>2.0406249999999997E-2</v>
      </c>
      <c r="C1933" s="1">
        <v>2.0406249999999997E-2</v>
      </c>
      <c r="D1933" t="s">
        <v>16</v>
      </c>
      <c r="E1933" t="s">
        <v>4522</v>
      </c>
      <c r="F1933" t="s">
        <v>58</v>
      </c>
      <c r="G1933" t="s">
        <v>28</v>
      </c>
      <c r="H1933" t="s">
        <v>35</v>
      </c>
      <c r="I1933" t="s">
        <v>59</v>
      </c>
      <c r="J1933">
        <v>9</v>
      </c>
      <c r="K1933">
        <v>41</v>
      </c>
      <c r="L1933">
        <v>0</v>
      </c>
      <c r="M1933" t="s">
        <v>3626</v>
      </c>
      <c r="N1933" t="s">
        <v>48</v>
      </c>
      <c r="O1933">
        <v>1.3</v>
      </c>
      <c r="P1933" t="s">
        <v>4658</v>
      </c>
    </row>
    <row r="1934" spans="1:16" x14ac:dyDescent="0.3">
      <c r="A1934" t="s">
        <v>4523</v>
      </c>
      <c r="B1934" s="1">
        <v>2.0406249999999997E-2</v>
      </c>
      <c r="C1934" s="1">
        <v>2.0406249999999997E-2</v>
      </c>
      <c r="D1934" t="s">
        <v>16</v>
      </c>
      <c r="E1934" t="s">
        <v>4524</v>
      </c>
      <c r="F1934" t="s">
        <v>121</v>
      </c>
      <c r="G1934" t="s">
        <v>31</v>
      </c>
      <c r="H1934" t="s">
        <v>46</v>
      </c>
      <c r="I1934" t="s">
        <v>54</v>
      </c>
      <c r="J1934">
        <v>12</v>
      </c>
      <c r="K1934">
        <v>2</v>
      </c>
      <c r="L1934">
        <v>0</v>
      </c>
      <c r="M1934" t="s">
        <v>515</v>
      </c>
      <c r="N1934" t="s">
        <v>42</v>
      </c>
      <c r="O1934">
        <v>1.6</v>
      </c>
      <c r="P1934" t="s">
        <v>77</v>
      </c>
    </row>
    <row r="1935" spans="1:16" x14ac:dyDescent="0.3">
      <c r="A1935" t="s">
        <v>4525</v>
      </c>
      <c r="B1935" s="1">
        <v>2.0406249999999997E-2</v>
      </c>
      <c r="C1935" s="1">
        <v>2.0406249999999997E-2</v>
      </c>
      <c r="D1935" t="s">
        <v>16</v>
      </c>
      <c r="E1935" t="s">
        <v>4526</v>
      </c>
      <c r="F1935" t="s">
        <v>18</v>
      </c>
      <c r="G1935" t="s">
        <v>19</v>
      </c>
      <c r="H1935" t="s">
        <v>20</v>
      </c>
      <c r="I1935" t="s">
        <v>40</v>
      </c>
      <c r="J1935">
        <v>6</v>
      </c>
      <c r="K1935">
        <v>1</v>
      </c>
      <c r="L1935">
        <v>0</v>
      </c>
      <c r="M1935" t="s">
        <v>803</v>
      </c>
      <c r="N1935" t="s">
        <v>31</v>
      </c>
      <c r="O1935">
        <v>4.4000000000000004</v>
      </c>
      <c r="P1935" t="s">
        <v>4658</v>
      </c>
    </row>
    <row r="1936" spans="1:16" x14ac:dyDescent="0.3">
      <c r="A1936" t="s">
        <v>4527</v>
      </c>
      <c r="B1936" s="1">
        <v>2.0406249999999997E-2</v>
      </c>
      <c r="C1936" s="1">
        <v>2.0406249999999997E-2</v>
      </c>
      <c r="D1936" t="s">
        <v>16</v>
      </c>
      <c r="E1936" t="s">
        <v>4528</v>
      </c>
      <c r="F1936" t="s">
        <v>83</v>
      </c>
      <c r="G1936" t="s">
        <v>45</v>
      </c>
      <c r="H1936" t="s">
        <v>46</v>
      </c>
      <c r="I1936" t="s">
        <v>59</v>
      </c>
      <c r="J1936">
        <v>12</v>
      </c>
      <c r="K1936">
        <v>19</v>
      </c>
      <c r="L1936">
        <v>0</v>
      </c>
      <c r="M1936" t="s">
        <v>4529</v>
      </c>
      <c r="N1936" t="s">
        <v>48</v>
      </c>
      <c r="O1936">
        <v>4.3</v>
      </c>
      <c r="P1936" t="s">
        <v>49</v>
      </c>
    </row>
    <row r="1937" spans="1:16" x14ac:dyDescent="0.3">
      <c r="A1937" t="s">
        <v>4530</v>
      </c>
      <c r="B1937" s="1">
        <v>2.0406249999999997E-2</v>
      </c>
      <c r="C1937" s="1">
        <v>2.0406249999999997E-2</v>
      </c>
      <c r="D1937" t="s">
        <v>16</v>
      </c>
      <c r="E1937" t="s">
        <v>4531</v>
      </c>
      <c r="F1937" t="s">
        <v>27</v>
      </c>
      <c r="G1937" t="s">
        <v>45</v>
      </c>
      <c r="H1937" t="s">
        <v>20</v>
      </c>
      <c r="I1937" t="s">
        <v>54</v>
      </c>
      <c r="J1937">
        <v>1</v>
      </c>
      <c r="K1937">
        <v>42</v>
      </c>
      <c r="L1937">
        <v>0</v>
      </c>
      <c r="M1937" t="s">
        <v>2222</v>
      </c>
      <c r="N1937" t="s">
        <v>31</v>
      </c>
      <c r="O1937">
        <v>2</v>
      </c>
      <c r="P1937" t="s">
        <v>24</v>
      </c>
    </row>
    <row r="1938" spans="1:16" x14ac:dyDescent="0.3">
      <c r="A1938" t="s">
        <v>4532</v>
      </c>
      <c r="B1938" s="1">
        <v>2.0406249999999997E-2</v>
      </c>
      <c r="C1938" s="1">
        <v>2.0406249999999997E-2</v>
      </c>
      <c r="D1938" t="s">
        <v>16</v>
      </c>
      <c r="E1938" t="s">
        <v>4533</v>
      </c>
      <c r="F1938" t="s">
        <v>121</v>
      </c>
      <c r="G1938" t="s">
        <v>53</v>
      </c>
      <c r="H1938" t="s">
        <v>67</v>
      </c>
      <c r="I1938" t="s">
        <v>21</v>
      </c>
      <c r="J1938">
        <v>6</v>
      </c>
      <c r="K1938">
        <v>36</v>
      </c>
      <c r="L1938">
        <v>0</v>
      </c>
      <c r="M1938" t="s">
        <v>4534</v>
      </c>
      <c r="N1938" t="s">
        <v>31</v>
      </c>
      <c r="O1938">
        <v>4.9000000000000004</v>
      </c>
      <c r="P1938" t="s">
        <v>24</v>
      </c>
    </row>
    <row r="1939" spans="1:16" x14ac:dyDescent="0.3">
      <c r="A1939" t="s">
        <v>4535</v>
      </c>
      <c r="B1939" s="1">
        <v>2.0406249999999997E-2</v>
      </c>
      <c r="C1939" s="1">
        <v>2.0406249999999997E-2</v>
      </c>
      <c r="D1939" t="s">
        <v>16</v>
      </c>
      <c r="E1939" t="s">
        <v>1152</v>
      </c>
      <c r="F1939" t="s">
        <v>27</v>
      </c>
      <c r="G1939" t="s">
        <v>31</v>
      </c>
      <c r="H1939" t="s">
        <v>20</v>
      </c>
      <c r="I1939" t="s">
        <v>21</v>
      </c>
      <c r="J1939">
        <v>5</v>
      </c>
      <c r="K1939">
        <v>45</v>
      </c>
      <c r="L1939">
        <v>0</v>
      </c>
      <c r="M1939" t="s">
        <v>4536</v>
      </c>
      <c r="N1939" t="s">
        <v>42</v>
      </c>
      <c r="O1939">
        <v>2.2000000000000002</v>
      </c>
      <c r="P1939" t="s">
        <v>24</v>
      </c>
    </row>
    <row r="1940" spans="1:16" x14ac:dyDescent="0.3">
      <c r="A1940" t="s">
        <v>4537</v>
      </c>
      <c r="B1940" s="1">
        <v>2.0406249999999997E-2</v>
      </c>
      <c r="C1940" s="1">
        <v>2.0406249999999997E-2</v>
      </c>
      <c r="D1940" t="s">
        <v>16</v>
      </c>
      <c r="E1940" t="s">
        <v>4152</v>
      </c>
      <c r="F1940" t="s">
        <v>18</v>
      </c>
      <c r="G1940" t="s">
        <v>19</v>
      </c>
      <c r="H1940" t="s">
        <v>20</v>
      </c>
      <c r="I1940" t="s">
        <v>40</v>
      </c>
      <c r="J1940">
        <v>7</v>
      </c>
      <c r="K1940">
        <v>14</v>
      </c>
      <c r="L1940">
        <v>0</v>
      </c>
      <c r="M1940" t="s">
        <v>330</v>
      </c>
      <c r="N1940" t="s">
        <v>48</v>
      </c>
      <c r="O1940">
        <v>3.7</v>
      </c>
      <c r="P1940" t="s">
        <v>24</v>
      </c>
    </row>
    <row r="1941" spans="1:16" x14ac:dyDescent="0.3">
      <c r="A1941" t="s">
        <v>4538</v>
      </c>
      <c r="B1941" s="1">
        <v>2.0406249999999997E-2</v>
      </c>
      <c r="C1941" s="1">
        <v>2.0406249999999997E-2</v>
      </c>
      <c r="D1941" t="s">
        <v>16</v>
      </c>
      <c r="E1941" t="s">
        <v>4539</v>
      </c>
      <c r="F1941" t="s">
        <v>83</v>
      </c>
      <c r="G1941" t="s">
        <v>63</v>
      </c>
      <c r="H1941" t="s">
        <v>35</v>
      </c>
      <c r="I1941" t="s">
        <v>59</v>
      </c>
      <c r="J1941">
        <v>7</v>
      </c>
      <c r="K1941">
        <v>8</v>
      </c>
      <c r="L1941">
        <v>0</v>
      </c>
      <c r="M1941" t="s">
        <v>669</v>
      </c>
      <c r="N1941" t="s">
        <v>23</v>
      </c>
      <c r="O1941">
        <v>1.6</v>
      </c>
      <c r="P1941" t="s">
        <v>24</v>
      </c>
    </row>
    <row r="1942" spans="1:16" x14ac:dyDescent="0.3">
      <c r="A1942" t="s">
        <v>4540</v>
      </c>
      <c r="B1942" s="1">
        <v>2.0406249999999997E-2</v>
      </c>
      <c r="C1942" s="1">
        <v>2.0406249999999997E-2</v>
      </c>
      <c r="D1942" t="s">
        <v>16</v>
      </c>
      <c r="E1942" t="s">
        <v>4541</v>
      </c>
      <c r="F1942" t="s">
        <v>143</v>
      </c>
      <c r="G1942" t="s">
        <v>19</v>
      </c>
      <c r="H1942" t="s">
        <v>67</v>
      </c>
      <c r="I1942" t="s">
        <v>40</v>
      </c>
      <c r="J1942">
        <v>8</v>
      </c>
      <c r="K1942">
        <v>22</v>
      </c>
      <c r="L1942">
        <v>0</v>
      </c>
      <c r="M1942" t="s">
        <v>1550</v>
      </c>
      <c r="N1942" t="s">
        <v>48</v>
      </c>
      <c r="O1942">
        <v>2.1</v>
      </c>
      <c r="P1942" t="s">
        <v>24</v>
      </c>
    </row>
    <row r="1943" spans="1:16" x14ac:dyDescent="0.3">
      <c r="A1943" t="s">
        <v>4542</v>
      </c>
      <c r="B1943" s="1">
        <v>2.0406249999999997E-2</v>
      </c>
      <c r="C1943" s="1">
        <v>2.0406249999999997E-2</v>
      </c>
      <c r="D1943" t="s">
        <v>16</v>
      </c>
      <c r="E1943" t="s">
        <v>4543</v>
      </c>
      <c r="F1943" t="s">
        <v>58</v>
      </c>
      <c r="G1943" t="s">
        <v>63</v>
      </c>
      <c r="H1943" t="s">
        <v>46</v>
      </c>
      <c r="I1943" t="s">
        <v>54</v>
      </c>
      <c r="J1943">
        <v>2</v>
      </c>
      <c r="K1943">
        <v>37</v>
      </c>
      <c r="L1943">
        <v>0</v>
      </c>
      <c r="M1943" t="s">
        <v>4091</v>
      </c>
      <c r="N1943" t="s">
        <v>31</v>
      </c>
      <c r="O1943">
        <v>4</v>
      </c>
      <c r="P1943" t="s">
        <v>49</v>
      </c>
    </row>
    <row r="1944" spans="1:16" x14ac:dyDescent="0.3">
      <c r="A1944" t="s">
        <v>4544</v>
      </c>
      <c r="B1944" s="1">
        <v>2.0406249999999997E-2</v>
      </c>
      <c r="C1944" s="1">
        <v>2.0406249999999997E-2</v>
      </c>
      <c r="D1944" t="s">
        <v>16</v>
      </c>
      <c r="E1944" t="s">
        <v>4545</v>
      </c>
      <c r="F1944" t="s">
        <v>75</v>
      </c>
      <c r="G1944" t="s">
        <v>45</v>
      </c>
      <c r="H1944" t="s">
        <v>20</v>
      </c>
      <c r="I1944" t="s">
        <v>59</v>
      </c>
      <c r="J1944">
        <v>6</v>
      </c>
      <c r="K1944">
        <v>43</v>
      </c>
      <c r="L1944">
        <v>0</v>
      </c>
      <c r="M1944" t="s">
        <v>208</v>
      </c>
      <c r="N1944" t="s">
        <v>48</v>
      </c>
      <c r="O1944">
        <v>2</v>
      </c>
      <c r="P1944" t="s">
        <v>32</v>
      </c>
    </row>
    <row r="1945" spans="1:16" x14ac:dyDescent="0.3">
      <c r="A1945" t="s">
        <v>4546</v>
      </c>
      <c r="B1945" s="1">
        <v>2.0406249999999997E-2</v>
      </c>
      <c r="C1945" s="1">
        <v>2.0406249999999997E-2</v>
      </c>
      <c r="D1945" t="s">
        <v>16</v>
      </c>
      <c r="E1945" t="s">
        <v>4547</v>
      </c>
      <c r="F1945" t="s">
        <v>75</v>
      </c>
      <c r="G1945" t="s">
        <v>45</v>
      </c>
      <c r="H1945" t="s">
        <v>35</v>
      </c>
      <c r="I1945" t="s">
        <v>40</v>
      </c>
      <c r="J1945">
        <v>3</v>
      </c>
      <c r="K1945">
        <v>8</v>
      </c>
      <c r="L1945">
        <v>0</v>
      </c>
      <c r="M1945" t="s">
        <v>4548</v>
      </c>
      <c r="N1945" t="s">
        <v>42</v>
      </c>
      <c r="O1945">
        <v>3</v>
      </c>
      <c r="P1945" t="s">
        <v>24</v>
      </c>
    </row>
    <row r="1946" spans="1:16" x14ac:dyDescent="0.3">
      <c r="A1946" t="s">
        <v>4549</v>
      </c>
      <c r="B1946" s="1">
        <v>2.0406249999999997E-2</v>
      </c>
      <c r="C1946">
        <v>0</v>
      </c>
      <c r="D1946" t="s">
        <v>146</v>
      </c>
      <c r="E1946" t="s">
        <v>4550</v>
      </c>
      <c r="F1946" t="s">
        <v>58</v>
      </c>
      <c r="G1946" t="s">
        <v>28</v>
      </c>
      <c r="H1946" t="s">
        <v>20</v>
      </c>
      <c r="I1946" t="s">
        <v>29</v>
      </c>
      <c r="J1946">
        <v>9</v>
      </c>
      <c r="K1946">
        <v>0</v>
      </c>
      <c r="L1946">
        <v>0</v>
      </c>
      <c r="M1946" t="s">
        <v>812</v>
      </c>
      <c r="N1946" t="s">
        <v>23</v>
      </c>
      <c r="O1946">
        <v>0</v>
      </c>
      <c r="P1946" t="s">
        <v>77</v>
      </c>
    </row>
    <row r="1947" spans="1:16" x14ac:dyDescent="0.3">
      <c r="A1947" t="s">
        <v>4551</v>
      </c>
      <c r="B1947" s="1">
        <v>2.0406249999999997E-2</v>
      </c>
      <c r="C1947" s="1">
        <v>2.0406249999999997E-2</v>
      </c>
      <c r="D1947" t="s">
        <v>16</v>
      </c>
      <c r="E1947" t="s">
        <v>4552</v>
      </c>
      <c r="F1947" t="s">
        <v>58</v>
      </c>
      <c r="G1947" t="s">
        <v>28</v>
      </c>
      <c r="H1947" t="s">
        <v>67</v>
      </c>
      <c r="I1947" t="s">
        <v>54</v>
      </c>
      <c r="J1947">
        <v>1</v>
      </c>
      <c r="K1947">
        <v>34</v>
      </c>
      <c r="L1947">
        <v>0</v>
      </c>
      <c r="M1947" t="s">
        <v>4553</v>
      </c>
      <c r="N1947" t="s">
        <v>48</v>
      </c>
      <c r="O1947">
        <v>3.4</v>
      </c>
      <c r="P1947" t="s">
        <v>49</v>
      </c>
    </row>
    <row r="1948" spans="1:16" x14ac:dyDescent="0.3">
      <c r="A1948" t="s">
        <v>4554</v>
      </c>
      <c r="B1948" s="1">
        <v>2.0406249999999997E-2</v>
      </c>
      <c r="C1948" s="1">
        <v>2.0406249999999997E-2</v>
      </c>
      <c r="D1948" t="s">
        <v>16</v>
      </c>
      <c r="E1948" t="s">
        <v>4555</v>
      </c>
      <c r="F1948" t="s">
        <v>143</v>
      </c>
      <c r="G1948" t="s">
        <v>28</v>
      </c>
      <c r="H1948" t="s">
        <v>46</v>
      </c>
      <c r="I1948" t="s">
        <v>40</v>
      </c>
      <c r="J1948">
        <v>4</v>
      </c>
      <c r="K1948">
        <v>7</v>
      </c>
      <c r="L1948">
        <v>0</v>
      </c>
      <c r="M1948" t="s">
        <v>1997</v>
      </c>
      <c r="N1948" t="s">
        <v>23</v>
      </c>
      <c r="O1948">
        <v>2.2999999999999998</v>
      </c>
      <c r="P1948" t="s">
        <v>49</v>
      </c>
    </row>
    <row r="1949" spans="1:16" x14ac:dyDescent="0.3">
      <c r="A1949" t="s">
        <v>4556</v>
      </c>
      <c r="B1949" s="1">
        <v>2.0406249999999997E-2</v>
      </c>
      <c r="C1949" s="1">
        <v>2.0406249999999997E-2</v>
      </c>
      <c r="D1949" t="s">
        <v>16</v>
      </c>
      <c r="E1949" t="s">
        <v>4557</v>
      </c>
      <c r="F1949" t="s">
        <v>18</v>
      </c>
      <c r="G1949" t="s">
        <v>53</v>
      </c>
      <c r="H1949" t="s">
        <v>67</v>
      </c>
      <c r="I1949" t="s">
        <v>29</v>
      </c>
      <c r="J1949">
        <v>5</v>
      </c>
      <c r="K1949">
        <v>31</v>
      </c>
      <c r="L1949">
        <v>0</v>
      </c>
      <c r="M1949" t="s">
        <v>732</v>
      </c>
      <c r="N1949" t="s">
        <v>48</v>
      </c>
      <c r="O1949">
        <v>2.2000000000000002</v>
      </c>
      <c r="P1949" t="s">
        <v>4658</v>
      </c>
    </row>
    <row r="1950" spans="1:16" x14ac:dyDescent="0.3">
      <c r="A1950" t="s">
        <v>4558</v>
      </c>
      <c r="B1950" s="1">
        <v>2.0406249999999997E-2</v>
      </c>
      <c r="C1950" s="1">
        <v>2.0406249999999997E-2</v>
      </c>
      <c r="D1950" t="s">
        <v>16</v>
      </c>
      <c r="E1950" t="s">
        <v>4559</v>
      </c>
      <c r="F1950" t="s">
        <v>27</v>
      </c>
      <c r="G1950" t="s">
        <v>19</v>
      </c>
      <c r="H1950" t="s">
        <v>46</v>
      </c>
      <c r="I1950" t="s">
        <v>59</v>
      </c>
      <c r="J1950">
        <v>1</v>
      </c>
      <c r="K1950">
        <v>26</v>
      </c>
      <c r="L1950">
        <v>0</v>
      </c>
      <c r="M1950" t="s">
        <v>1753</v>
      </c>
      <c r="N1950" t="s">
        <v>42</v>
      </c>
      <c r="O1950">
        <v>4.9000000000000004</v>
      </c>
      <c r="P1950" t="s">
        <v>32</v>
      </c>
    </row>
    <row r="1951" spans="1:16" x14ac:dyDescent="0.3">
      <c r="A1951" t="s">
        <v>4560</v>
      </c>
      <c r="B1951" s="1">
        <v>2.0406249999999997E-2</v>
      </c>
      <c r="C1951" s="1">
        <v>2.0406249999999997E-2</v>
      </c>
      <c r="D1951" t="s">
        <v>16</v>
      </c>
      <c r="E1951" t="s">
        <v>4561</v>
      </c>
      <c r="F1951" t="s">
        <v>75</v>
      </c>
      <c r="G1951" t="s">
        <v>53</v>
      </c>
      <c r="H1951" t="s">
        <v>46</v>
      </c>
      <c r="I1951" t="s">
        <v>21</v>
      </c>
      <c r="J1951">
        <v>10</v>
      </c>
      <c r="K1951">
        <v>46</v>
      </c>
      <c r="L1951">
        <v>0</v>
      </c>
      <c r="M1951" t="s">
        <v>1128</v>
      </c>
      <c r="N1951" t="s">
        <v>23</v>
      </c>
      <c r="O1951">
        <v>4.3</v>
      </c>
      <c r="P1951" t="s">
        <v>32</v>
      </c>
    </row>
    <row r="1952" spans="1:16" x14ac:dyDescent="0.3">
      <c r="A1952" t="s">
        <v>4562</v>
      </c>
      <c r="B1952" s="1">
        <v>2.0406249999999997E-2</v>
      </c>
      <c r="C1952" s="1">
        <v>2.0406249999999997E-2</v>
      </c>
      <c r="D1952" t="s">
        <v>16</v>
      </c>
      <c r="E1952" t="s">
        <v>4563</v>
      </c>
      <c r="F1952" t="s">
        <v>18</v>
      </c>
      <c r="G1952" t="s">
        <v>31</v>
      </c>
      <c r="H1952" t="s">
        <v>20</v>
      </c>
      <c r="I1952" t="s">
        <v>40</v>
      </c>
      <c r="J1952">
        <v>7</v>
      </c>
      <c r="K1952">
        <v>2</v>
      </c>
      <c r="L1952">
        <v>0</v>
      </c>
      <c r="M1952" t="s">
        <v>178</v>
      </c>
      <c r="N1952" t="s">
        <v>48</v>
      </c>
      <c r="O1952">
        <v>4</v>
      </c>
      <c r="P1952" t="s">
        <v>77</v>
      </c>
    </row>
    <row r="1953" spans="1:16" x14ac:dyDescent="0.3">
      <c r="A1953" t="s">
        <v>4564</v>
      </c>
      <c r="B1953" s="1">
        <v>2.0406249999999997E-2</v>
      </c>
      <c r="C1953" s="1">
        <v>2.0406249999999997E-2</v>
      </c>
      <c r="D1953" t="s">
        <v>16</v>
      </c>
      <c r="E1953" t="s">
        <v>4565</v>
      </c>
      <c r="F1953" t="s">
        <v>58</v>
      </c>
      <c r="G1953" t="s">
        <v>53</v>
      </c>
      <c r="H1953" t="s">
        <v>35</v>
      </c>
      <c r="I1953" t="s">
        <v>54</v>
      </c>
      <c r="J1953">
        <v>7</v>
      </c>
      <c r="K1953">
        <v>22</v>
      </c>
      <c r="L1953">
        <v>0</v>
      </c>
      <c r="M1953" t="s">
        <v>684</v>
      </c>
      <c r="N1953" t="s">
        <v>42</v>
      </c>
      <c r="O1953">
        <v>4.8</v>
      </c>
      <c r="P1953" t="s">
        <v>32</v>
      </c>
    </row>
    <row r="1954" spans="1:16" x14ac:dyDescent="0.3">
      <c r="A1954" t="s">
        <v>4566</v>
      </c>
      <c r="B1954" s="1">
        <v>2.0406249999999997E-2</v>
      </c>
      <c r="C1954" s="1">
        <v>2.0406249999999997E-2</v>
      </c>
      <c r="D1954" t="s">
        <v>16</v>
      </c>
      <c r="E1954" t="s">
        <v>4567</v>
      </c>
      <c r="F1954" t="s">
        <v>52</v>
      </c>
      <c r="G1954" t="s">
        <v>53</v>
      </c>
      <c r="H1954" t="s">
        <v>20</v>
      </c>
      <c r="I1954" t="s">
        <v>54</v>
      </c>
      <c r="J1954">
        <v>12</v>
      </c>
      <c r="K1954">
        <v>45</v>
      </c>
      <c r="L1954">
        <v>0</v>
      </c>
      <c r="M1954" t="s">
        <v>527</v>
      </c>
      <c r="N1954" t="s">
        <v>48</v>
      </c>
      <c r="O1954">
        <v>2.9</v>
      </c>
      <c r="P1954" t="s">
        <v>32</v>
      </c>
    </row>
    <row r="1955" spans="1:16" x14ac:dyDescent="0.3">
      <c r="A1955" t="s">
        <v>4568</v>
      </c>
      <c r="B1955" s="1">
        <v>2.0406249999999997E-2</v>
      </c>
      <c r="C1955" s="1">
        <v>2.0406249999999997E-2</v>
      </c>
      <c r="D1955" t="s">
        <v>16</v>
      </c>
      <c r="E1955" t="s">
        <v>4569</v>
      </c>
      <c r="F1955" t="s">
        <v>52</v>
      </c>
      <c r="G1955" t="s">
        <v>19</v>
      </c>
      <c r="H1955" t="s">
        <v>67</v>
      </c>
      <c r="I1955" t="s">
        <v>54</v>
      </c>
      <c r="J1955">
        <v>8</v>
      </c>
      <c r="K1955">
        <v>17</v>
      </c>
      <c r="L1955">
        <v>0</v>
      </c>
      <c r="M1955" t="s">
        <v>825</v>
      </c>
      <c r="N1955" t="s">
        <v>37</v>
      </c>
      <c r="O1955">
        <v>1.6</v>
      </c>
      <c r="P1955" t="s">
        <v>77</v>
      </c>
    </row>
    <row r="1956" spans="1:16" x14ac:dyDescent="0.3">
      <c r="A1956" t="s">
        <v>4570</v>
      </c>
      <c r="B1956" s="1">
        <v>2.0406249999999997E-2</v>
      </c>
      <c r="C1956">
        <v>0</v>
      </c>
      <c r="D1956" t="s">
        <v>73</v>
      </c>
      <c r="E1956" t="s">
        <v>4571</v>
      </c>
      <c r="F1956" t="s">
        <v>18</v>
      </c>
      <c r="G1956" t="s">
        <v>19</v>
      </c>
      <c r="H1956" t="s">
        <v>35</v>
      </c>
      <c r="I1956" t="s">
        <v>40</v>
      </c>
      <c r="J1956">
        <v>3</v>
      </c>
      <c r="K1956">
        <v>0</v>
      </c>
      <c r="L1956">
        <v>0</v>
      </c>
      <c r="M1956" t="s">
        <v>910</v>
      </c>
      <c r="N1956" t="s">
        <v>42</v>
      </c>
      <c r="O1956">
        <v>0</v>
      </c>
      <c r="P1956" t="s">
        <v>49</v>
      </c>
    </row>
    <row r="1957" spans="1:16" x14ac:dyDescent="0.3">
      <c r="A1957" t="s">
        <v>4572</v>
      </c>
      <c r="B1957" s="1">
        <v>2.0406249999999997E-2</v>
      </c>
      <c r="C1957" s="1">
        <v>2.0406249999999997E-2</v>
      </c>
      <c r="D1957" t="s">
        <v>16</v>
      </c>
      <c r="E1957" t="s">
        <v>4573</v>
      </c>
      <c r="F1957" t="s">
        <v>121</v>
      </c>
      <c r="G1957" t="s">
        <v>45</v>
      </c>
      <c r="H1957" t="s">
        <v>35</v>
      </c>
      <c r="I1957" t="s">
        <v>59</v>
      </c>
      <c r="J1957">
        <v>3</v>
      </c>
      <c r="K1957">
        <v>37</v>
      </c>
      <c r="L1957">
        <v>0</v>
      </c>
      <c r="M1957" t="s">
        <v>2016</v>
      </c>
      <c r="N1957" t="s">
        <v>37</v>
      </c>
      <c r="O1957">
        <v>3.4</v>
      </c>
      <c r="P1957" t="s">
        <v>32</v>
      </c>
    </row>
    <row r="1958" spans="1:16" x14ac:dyDescent="0.3">
      <c r="A1958" t="s">
        <v>4574</v>
      </c>
      <c r="B1958" s="1">
        <v>2.0406249999999997E-2</v>
      </c>
      <c r="C1958" s="1">
        <v>2.0406249999999997E-2</v>
      </c>
      <c r="D1958" t="s">
        <v>16</v>
      </c>
      <c r="E1958" t="s">
        <v>4575</v>
      </c>
      <c r="F1958" t="s">
        <v>27</v>
      </c>
      <c r="G1958" t="s">
        <v>53</v>
      </c>
      <c r="H1958" t="s">
        <v>20</v>
      </c>
      <c r="I1958" t="s">
        <v>29</v>
      </c>
      <c r="J1958">
        <v>8</v>
      </c>
      <c r="K1958">
        <v>41</v>
      </c>
      <c r="L1958">
        <v>0</v>
      </c>
      <c r="M1958" t="s">
        <v>1941</v>
      </c>
      <c r="N1958" t="s">
        <v>31</v>
      </c>
      <c r="O1958">
        <v>1.1000000000000001</v>
      </c>
      <c r="P1958" t="s">
        <v>32</v>
      </c>
    </row>
    <row r="1959" spans="1:16" x14ac:dyDescent="0.3">
      <c r="A1959" t="s">
        <v>4576</v>
      </c>
      <c r="B1959" s="1">
        <v>2.0406249999999997E-2</v>
      </c>
      <c r="C1959" s="1">
        <v>2.0406249999999997E-2</v>
      </c>
      <c r="D1959" t="s">
        <v>16</v>
      </c>
      <c r="E1959" t="s">
        <v>4577</v>
      </c>
      <c r="F1959" t="s">
        <v>75</v>
      </c>
      <c r="G1959" t="s">
        <v>45</v>
      </c>
      <c r="H1959" t="s">
        <v>67</v>
      </c>
      <c r="I1959" t="s">
        <v>29</v>
      </c>
      <c r="J1959">
        <v>5</v>
      </c>
      <c r="K1959">
        <v>48</v>
      </c>
      <c r="L1959">
        <v>0</v>
      </c>
      <c r="M1959" t="s">
        <v>1941</v>
      </c>
      <c r="N1959" t="s">
        <v>31</v>
      </c>
      <c r="O1959">
        <v>2.6</v>
      </c>
      <c r="P1959" t="s">
        <v>24</v>
      </c>
    </row>
    <row r="1960" spans="1:16" x14ac:dyDescent="0.3">
      <c r="A1960" t="s">
        <v>4578</v>
      </c>
      <c r="B1960" s="1">
        <v>2.0406249999999997E-2</v>
      </c>
      <c r="C1960">
        <v>0</v>
      </c>
      <c r="D1960" t="s">
        <v>146</v>
      </c>
      <c r="E1960" t="s">
        <v>4579</v>
      </c>
      <c r="F1960" t="s">
        <v>83</v>
      </c>
      <c r="G1960" t="s">
        <v>45</v>
      </c>
      <c r="H1960" t="s">
        <v>67</v>
      </c>
      <c r="I1960" t="s">
        <v>54</v>
      </c>
      <c r="J1960">
        <v>11</v>
      </c>
      <c r="K1960">
        <v>0</v>
      </c>
      <c r="L1960">
        <v>0</v>
      </c>
      <c r="M1960" t="s">
        <v>2086</v>
      </c>
      <c r="N1960" t="s">
        <v>23</v>
      </c>
      <c r="O1960">
        <v>0</v>
      </c>
      <c r="P1960" t="s">
        <v>49</v>
      </c>
    </row>
    <row r="1961" spans="1:16" x14ac:dyDescent="0.3">
      <c r="A1961" t="s">
        <v>4580</v>
      </c>
      <c r="B1961" s="1">
        <v>2.0406249999999997E-2</v>
      </c>
      <c r="C1961" s="1">
        <v>2.0406249999999997E-2</v>
      </c>
      <c r="D1961" t="s">
        <v>16</v>
      </c>
      <c r="E1961" t="s">
        <v>4581</v>
      </c>
      <c r="F1961" t="s">
        <v>18</v>
      </c>
      <c r="G1961" t="s">
        <v>28</v>
      </c>
      <c r="H1961" t="s">
        <v>67</v>
      </c>
      <c r="I1961" t="s">
        <v>29</v>
      </c>
      <c r="J1961">
        <v>3</v>
      </c>
      <c r="K1961">
        <v>10</v>
      </c>
      <c r="L1961">
        <v>0</v>
      </c>
      <c r="M1961" t="s">
        <v>4582</v>
      </c>
      <c r="N1961" t="s">
        <v>48</v>
      </c>
      <c r="O1961">
        <v>2.2999999999999998</v>
      </c>
      <c r="P1961" t="s">
        <v>49</v>
      </c>
    </row>
    <row r="1962" spans="1:16" x14ac:dyDescent="0.3">
      <c r="A1962" t="s">
        <v>4583</v>
      </c>
      <c r="B1962" s="1">
        <v>2.0406249999999997E-2</v>
      </c>
      <c r="C1962">
        <v>0</v>
      </c>
      <c r="D1962" t="s">
        <v>110</v>
      </c>
      <c r="E1962" t="s">
        <v>4584</v>
      </c>
      <c r="F1962" t="s">
        <v>52</v>
      </c>
      <c r="G1962" t="s">
        <v>31</v>
      </c>
      <c r="H1962" t="s">
        <v>67</v>
      </c>
      <c r="I1962" t="s">
        <v>54</v>
      </c>
      <c r="J1962">
        <v>5</v>
      </c>
      <c r="K1962">
        <v>0</v>
      </c>
      <c r="L1962">
        <v>0</v>
      </c>
      <c r="M1962" t="s">
        <v>2086</v>
      </c>
      <c r="N1962" t="s">
        <v>37</v>
      </c>
      <c r="O1962">
        <v>0</v>
      </c>
      <c r="P1962" t="s">
        <v>24</v>
      </c>
    </row>
    <row r="1963" spans="1:16" x14ac:dyDescent="0.3">
      <c r="A1963" t="s">
        <v>4585</v>
      </c>
      <c r="B1963" s="1">
        <v>2.0406249999999997E-2</v>
      </c>
      <c r="C1963" s="1">
        <v>2.0406249999999997E-2</v>
      </c>
      <c r="D1963" t="s">
        <v>16</v>
      </c>
      <c r="E1963" t="s">
        <v>4586</v>
      </c>
      <c r="F1963" t="s">
        <v>58</v>
      </c>
      <c r="G1963" t="s">
        <v>53</v>
      </c>
      <c r="H1963" t="s">
        <v>20</v>
      </c>
      <c r="I1963" t="s">
        <v>59</v>
      </c>
      <c r="J1963">
        <v>6</v>
      </c>
      <c r="K1963">
        <v>1</v>
      </c>
      <c r="L1963">
        <v>0</v>
      </c>
      <c r="M1963" t="s">
        <v>4587</v>
      </c>
      <c r="N1963" t="s">
        <v>31</v>
      </c>
      <c r="O1963">
        <v>1.6</v>
      </c>
      <c r="P1963" t="s">
        <v>49</v>
      </c>
    </row>
    <row r="1964" spans="1:16" x14ac:dyDescent="0.3">
      <c r="A1964" t="s">
        <v>4588</v>
      </c>
      <c r="B1964" s="1">
        <v>2.0406249999999997E-2</v>
      </c>
      <c r="C1964" s="1">
        <v>2.0406249999999997E-2</v>
      </c>
      <c r="D1964" t="s">
        <v>16</v>
      </c>
      <c r="E1964" t="s">
        <v>4589</v>
      </c>
      <c r="F1964" t="s">
        <v>83</v>
      </c>
      <c r="G1964" t="s">
        <v>19</v>
      </c>
      <c r="H1964" t="s">
        <v>20</v>
      </c>
      <c r="I1964" t="s">
        <v>54</v>
      </c>
      <c r="J1964">
        <v>5</v>
      </c>
      <c r="K1964">
        <v>40</v>
      </c>
      <c r="L1964">
        <v>0</v>
      </c>
      <c r="M1964" t="s">
        <v>294</v>
      </c>
      <c r="N1964" t="s">
        <v>48</v>
      </c>
      <c r="O1964">
        <v>3.8</v>
      </c>
      <c r="P1964" t="s">
        <v>4658</v>
      </c>
    </row>
    <row r="1965" spans="1:16" x14ac:dyDescent="0.3">
      <c r="A1965" t="s">
        <v>4590</v>
      </c>
      <c r="B1965" s="1">
        <v>2.0406249999999997E-2</v>
      </c>
      <c r="C1965" s="1">
        <v>2.0406249999999997E-2</v>
      </c>
      <c r="D1965" t="s">
        <v>16</v>
      </c>
      <c r="E1965" t="s">
        <v>4591</v>
      </c>
      <c r="F1965" t="s">
        <v>83</v>
      </c>
      <c r="G1965" t="s">
        <v>63</v>
      </c>
      <c r="H1965" t="s">
        <v>35</v>
      </c>
      <c r="I1965" t="s">
        <v>54</v>
      </c>
      <c r="J1965">
        <v>1</v>
      </c>
      <c r="K1965">
        <v>27</v>
      </c>
      <c r="L1965">
        <v>0</v>
      </c>
      <c r="M1965" t="s">
        <v>473</v>
      </c>
      <c r="N1965" t="s">
        <v>42</v>
      </c>
      <c r="O1965">
        <v>4.4000000000000004</v>
      </c>
      <c r="P1965" t="s">
        <v>24</v>
      </c>
    </row>
    <row r="1966" spans="1:16" x14ac:dyDescent="0.3">
      <c r="A1966" t="s">
        <v>4592</v>
      </c>
      <c r="B1966" s="1">
        <v>2.0406249999999997E-2</v>
      </c>
      <c r="C1966" s="1">
        <v>2.0406249999999997E-2</v>
      </c>
      <c r="D1966" t="s">
        <v>16</v>
      </c>
      <c r="E1966" t="s">
        <v>4593</v>
      </c>
      <c r="F1966" t="s">
        <v>27</v>
      </c>
      <c r="G1966" t="s">
        <v>53</v>
      </c>
      <c r="H1966" t="s">
        <v>46</v>
      </c>
      <c r="I1966" t="s">
        <v>40</v>
      </c>
      <c r="J1966">
        <v>7</v>
      </c>
      <c r="K1966">
        <v>3</v>
      </c>
      <c r="L1966">
        <v>0</v>
      </c>
      <c r="M1966" t="s">
        <v>267</v>
      </c>
      <c r="N1966" t="s">
        <v>48</v>
      </c>
      <c r="O1966">
        <v>1.9</v>
      </c>
      <c r="P1966" t="s">
        <v>4658</v>
      </c>
    </row>
    <row r="1967" spans="1:16" x14ac:dyDescent="0.3">
      <c r="A1967" t="s">
        <v>4594</v>
      </c>
      <c r="B1967" s="1">
        <v>2.0406249999999997E-2</v>
      </c>
      <c r="C1967" s="1">
        <v>2.0406249999999997E-2</v>
      </c>
      <c r="D1967" t="s">
        <v>16</v>
      </c>
      <c r="E1967" t="s">
        <v>4465</v>
      </c>
      <c r="F1967" t="s">
        <v>143</v>
      </c>
      <c r="G1967" t="s">
        <v>63</v>
      </c>
      <c r="H1967" t="s">
        <v>20</v>
      </c>
      <c r="I1967" t="s">
        <v>40</v>
      </c>
      <c r="J1967">
        <v>9</v>
      </c>
      <c r="K1967">
        <v>29</v>
      </c>
      <c r="L1967">
        <v>0</v>
      </c>
      <c r="M1967" t="s">
        <v>1128</v>
      </c>
      <c r="N1967" t="s">
        <v>31</v>
      </c>
      <c r="O1967">
        <v>1.3</v>
      </c>
      <c r="P1967" t="s">
        <v>77</v>
      </c>
    </row>
    <row r="1968" spans="1:16" x14ac:dyDescent="0.3">
      <c r="A1968" t="s">
        <v>4595</v>
      </c>
      <c r="B1968" s="1">
        <v>2.0406249999999997E-2</v>
      </c>
      <c r="C1968" s="1">
        <v>2.0406249999999997E-2</v>
      </c>
      <c r="D1968" t="s">
        <v>16</v>
      </c>
      <c r="E1968" t="s">
        <v>4596</v>
      </c>
      <c r="F1968" t="s">
        <v>121</v>
      </c>
      <c r="G1968" t="s">
        <v>31</v>
      </c>
      <c r="H1968" t="s">
        <v>20</v>
      </c>
      <c r="I1968" t="s">
        <v>21</v>
      </c>
      <c r="J1968">
        <v>1</v>
      </c>
      <c r="K1968">
        <v>34</v>
      </c>
      <c r="L1968">
        <v>0</v>
      </c>
      <c r="M1968" t="s">
        <v>55</v>
      </c>
      <c r="N1968" t="s">
        <v>23</v>
      </c>
      <c r="O1968">
        <v>3</v>
      </c>
      <c r="P1968" t="s">
        <v>49</v>
      </c>
    </row>
    <row r="1969" spans="1:16" x14ac:dyDescent="0.3">
      <c r="A1969" t="s">
        <v>4597</v>
      </c>
      <c r="B1969" s="1">
        <v>2.0406249999999997E-2</v>
      </c>
      <c r="C1969" s="1">
        <v>2.0406249999999997E-2</v>
      </c>
      <c r="D1969" t="s">
        <v>16</v>
      </c>
      <c r="E1969" t="s">
        <v>4146</v>
      </c>
      <c r="F1969" t="s">
        <v>58</v>
      </c>
      <c r="G1969" t="s">
        <v>53</v>
      </c>
      <c r="H1969" t="s">
        <v>35</v>
      </c>
      <c r="I1969" t="s">
        <v>21</v>
      </c>
      <c r="J1969">
        <v>5</v>
      </c>
      <c r="K1969">
        <v>23</v>
      </c>
      <c r="L1969">
        <v>0</v>
      </c>
      <c r="M1969" t="s">
        <v>4598</v>
      </c>
      <c r="N1969" t="s">
        <v>42</v>
      </c>
      <c r="O1969">
        <v>1.5</v>
      </c>
      <c r="P1969" t="s">
        <v>32</v>
      </c>
    </row>
    <row r="1970" spans="1:16" x14ac:dyDescent="0.3">
      <c r="A1970" t="s">
        <v>4599</v>
      </c>
      <c r="B1970" s="1">
        <v>2.0406249999999997E-2</v>
      </c>
      <c r="C1970" s="1">
        <v>2.0406249999999997E-2</v>
      </c>
      <c r="D1970" t="s">
        <v>16</v>
      </c>
      <c r="E1970" t="s">
        <v>4600</v>
      </c>
      <c r="F1970" t="s">
        <v>18</v>
      </c>
      <c r="G1970" t="s">
        <v>53</v>
      </c>
      <c r="H1970" t="s">
        <v>46</v>
      </c>
      <c r="I1970" t="s">
        <v>21</v>
      </c>
      <c r="J1970">
        <v>9</v>
      </c>
      <c r="K1970">
        <v>38</v>
      </c>
      <c r="L1970">
        <v>0</v>
      </c>
      <c r="M1970" t="s">
        <v>4601</v>
      </c>
      <c r="N1970" t="s">
        <v>48</v>
      </c>
      <c r="O1970">
        <v>4.2</v>
      </c>
      <c r="P1970" t="s">
        <v>4658</v>
      </c>
    </row>
    <row r="1971" spans="1:16" x14ac:dyDescent="0.3">
      <c r="A1971" t="s">
        <v>4602</v>
      </c>
      <c r="B1971" s="1">
        <v>2.0406249999999997E-2</v>
      </c>
      <c r="C1971" s="1">
        <v>2.0406249999999997E-2</v>
      </c>
      <c r="D1971" t="s">
        <v>16</v>
      </c>
      <c r="E1971" t="s">
        <v>1173</v>
      </c>
      <c r="F1971" t="s">
        <v>52</v>
      </c>
      <c r="G1971" t="s">
        <v>53</v>
      </c>
      <c r="H1971" t="s">
        <v>67</v>
      </c>
      <c r="I1971" t="s">
        <v>59</v>
      </c>
      <c r="J1971">
        <v>6</v>
      </c>
      <c r="K1971">
        <v>44</v>
      </c>
      <c r="L1971">
        <v>0</v>
      </c>
      <c r="M1971" t="s">
        <v>2104</v>
      </c>
      <c r="N1971" t="s">
        <v>48</v>
      </c>
      <c r="O1971">
        <v>3.5</v>
      </c>
      <c r="P1971" t="s">
        <v>24</v>
      </c>
    </row>
    <row r="1972" spans="1:16" x14ac:dyDescent="0.3">
      <c r="A1972" t="s">
        <v>4603</v>
      </c>
      <c r="B1972" s="1">
        <v>2.0406249999999997E-2</v>
      </c>
      <c r="C1972" s="1">
        <v>2.0406249999999997E-2</v>
      </c>
      <c r="D1972" t="s">
        <v>16</v>
      </c>
      <c r="E1972" t="s">
        <v>4604</v>
      </c>
      <c r="F1972" t="s">
        <v>27</v>
      </c>
      <c r="G1972" t="s">
        <v>19</v>
      </c>
      <c r="H1972" t="s">
        <v>20</v>
      </c>
      <c r="I1972" t="s">
        <v>29</v>
      </c>
      <c r="J1972">
        <v>6</v>
      </c>
      <c r="K1972">
        <v>31</v>
      </c>
      <c r="L1972">
        <v>0</v>
      </c>
      <c r="M1972" t="s">
        <v>4534</v>
      </c>
      <c r="N1972" t="s">
        <v>42</v>
      </c>
      <c r="O1972">
        <v>1.8</v>
      </c>
      <c r="P1972" t="s">
        <v>32</v>
      </c>
    </row>
    <row r="1973" spans="1:16" x14ac:dyDescent="0.3">
      <c r="A1973" t="s">
        <v>4605</v>
      </c>
      <c r="B1973" s="1">
        <v>2.0406249999999997E-2</v>
      </c>
      <c r="C1973" s="1">
        <v>2.0406249999999997E-2</v>
      </c>
      <c r="D1973" t="s">
        <v>16</v>
      </c>
      <c r="E1973" t="s">
        <v>4606</v>
      </c>
      <c r="F1973" t="s">
        <v>121</v>
      </c>
      <c r="G1973" t="s">
        <v>28</v>
      </c>
      <c r="H1973" t="s">
        <v>46</v>
      </c>
      <c r="I1973" t="s">
        <v>59</v>
      </c>
      <c r="J1973">
        <v>3</v>
      </c>
      <c r="K1973">
        <v>38</v>
      </c>
      <c r="L1973">
        <v>0</v>
      </c>
      <c r="M1973" t="s">
        <v>312</v>
      </c>
      <c r="N1973" t="s">
        <v>42</v>
      </c>
      <c r="O1973">
        <v>2.8</v>
      </c>
      <c r="P1973" t="s">
        <v>49</v>
      </c>
    </row>
    <row r="1974" spans="1:16" x14ac:dyDescent="0.3">
      <c r="A1974" t="s">
        <v>4607</v>
      </c>
      <c r="B1974" s="1">
        <v>2.0406249999999997E-2</v>
      </c>
      <c r="C1974" s="1">
        <v>2.0406249999999997E-2</v>
      </c>
      <c r="D1974" t="s">
        <v>16</v>
      </c>
      <c r="E1974" t="s">
        <v>4608</v>
      </c>
      <c r="F1974" t="s">
        <v>27</v>
      </c>
      <c r="G1974" t="s">
        <v>53</v>
      </c>
      <c r="H1974" t="s">
        <v>46</v>
      </c>
      <c r="I1974" t="s">
        <v>21</v>
      </c>
      <c r="J1974">
        <v>1</v>
      </c>
      <c r="K1974">
        <v>40</v>
      </c>
      <c r="L1974">
        <v>0</v>
      </c>
      <c r="M1974" t="s">
        <v>1917</v>
      </c>
      <c r="N1974" t="s">
        <v>42</v>
      </c>
      <c r="O1974">
        <v>3</v>
      </c>
      <c r="P1974" t="s">
        <v>77</v>
      </c>
    </row>
    <row r="1975" spans="1:16" x14ac:dyDescent="0.3">
      <c r="A1975" t="s">
        <v>4609</v>
      </c>
      <c r="B1975" s="1">
        <v>2.0406249999999997E-2</v>
      </c>
      <c r="C1975" s="1">
        <v>2.0406249999999997E-2</v>
      </c>
      <c r="D1975" t="s">
        <v>16</v>
      </c>
      <c r="E1975" t="s">
        <v>4610</v>
      </c>
      <c r="F1975" t="s">
        <v>27</v>
      </c>
      <c r="G1975" t="s">
        <v>31</v>
      </c>
      <c r="H1975" t="s">
        <v>35</v>
      </c>
      <c r="I1975" t="s">
        <v>29</v>
      </c>
      <c r="J1975">
        <v>6</v>
      </c>
      <c r="K1975">
        <v>8</v>
      </c>
      <c r="L1975">
        <v>0</v>
      </c>
      <c r="M1975" t="s">
        <v>384</v>
      </c>
      <c r="N1975" t="s">
        <v>23</v>
      </c>
      <c r="O1975">
        <v>2.5</v>
      </c>
      <c r="P1975" t="s">
        <v>24</v>
      </c>
    </row>
    <row r="1976" spans="1:16" x14ac:dyDescent="0.3">
      <c r="A1976" t="s">
        <v>4611</v>
      </c>
      <c r="B1976" s="1">
        <v>2.0406249999999997E-2</v>
      </c>
      <c r="C1976" s="1">
        <v>2.0406249999999997E-2</v>
      </c>
      <c r="D1976" t="s">
        <v>16</v>
      </c>
      <c r="E1976" t="s">
        <v>4612</v>
      </c>
      <c r="F1976" t="s">
        <v>52</v>
      </c>
      <c r="G1976" t="s">
        <v>45</v>
      </c>
      <c r="H1976" t="s">
        <v>67</v>
      </c>
      <c r="I1976" t="s">
        <v>54</v>
      </c>
      <c r="J1976">
        <v>5</v>
      </c>
      <c r="K1976">
        <v>2</v>
      </c>
      <c r="L1976">
        <v>0</v>
      </c>
      <c r="M1976" t="s">
        <v>4012</v>
      </c>
      <c r="N1976" t="s">
        <v>48</v>
      </c>
      <c r="O1976">
        <v>4.2</v>
      </c>
      <c r="P1976" t="s">
        <v>32</v>
      </c>
    </row>
    <row r="1977" spans="1:16" x14ac:dyDescent="0.3">
      <c r="A1977" t="s">
        <v>4613</v>
      </c>
      <c r="B1977" s="1">
        <v>2.0406249999999997E-2</v>
      </c>
      <c r="C1977" s="1">
        <v>2.0406249999999997E-2</v>
      </c>
      <c r="D1977" t="s">
        <v>16</v>
      </c>
      <c r="E1977" t="s">
        <v>4614</v>
      </c>
      <c r="F1977" t="s">
        <v>52</v>
      </c>
      <c r="G1977" t="s">
        <v>28</v>
      </c>
      <c r="H1977" t="s">
        <v>35</v>
      </c>
      <c r="I1977" t="s">
        <v>21</v>
      </c>
      <c r="J1977">
        <v>6</v>
      </c>
      <c r="K1977">
        <v>24</v>
      </c>
      <c r="L1977">
        <v>0</v>
      </c>
      <c r="M1977" t="s">
        <v>2474</v>
      </c>
      <c r="N1977" t="s">
        <v>48</v>
      </c>
      <c r="O1977">
        <v>3.5</v>
      </c>
      <c r="P1977" t="s">
        <v>4658</v>
      </c>
    </row>
    <row r="1978" spans="1:16" x14ac:dyDescent="0.3">
      <c r="A1978" t="s">
        <v>4615</v>
      </c>
      <c r="B1978" s="1">
        <v>2.0406249999999997E-2</v>
      </c>
      <c r="C1978">
        <v>0</v>
      </c>
      <c r="D1978" t="s">
        <v>110</v>
      </c>
      <c r="E1978" t="s">
        <v>4616</v>
      </c>
      <c r="F1978" t="s">
        <v>75</v>
      </c>
      <c r="G1978" t="s">
        <v>63</v>
      </c>
      <c r="H1978" t="s">
        <v>67</v>
      </c>
      <c r="I1978" t="s">
        <v>21</v>
      </c>
      <c r="J1978">
        <v>9</v>
      </c>
      <c r="K1978">
        <v>0</v>
      </c>
      <c r="L1978">
        <v>0</v>
      </c>
      <c r="M1978" t="s">
        <v>1735</v>
      </c>
      <c r="N1978" t="s">
        <v>23</v>
      </c>
      <c r="O1978">
        <v>0</v>
      </c>
      <c r="P1978" t="s">
        <v>4658</v>
      </c>
    </row>
    <row r="1979" spans="1:16" x14ac:dyDescent="0.3">
      <c r="A1979" t="s">
        <v>4617</v>
      </c>
      <c r="B1979" s="1">
        <v>2.0406249999999997E-2</v>
      </c>
      <c r="C1979" s="1">
        <v>2.0406249999999997E-2</v>
      </c>
      <c r="D1979" t="s">
        <v>16</v>
      </c>
      <c r="E1979" t="s">
        <v>4618</v>
      </c>
      <c r="F1979" t="s">
        <v>27</v>
      </c>
      <c r="G1979" t="s">
        <v>45</v>
      </c>
      <c r="H1979" t="s">
        <v>67</v>
      </c>
      <c r="I1979" t="s">
        <v>59</v>
      </c>
      <c r="J1979">
        <v>1</v>
      </c>
      <c r="K1979">
        <v>4</v>
      </c>
      <c r="L1979">
        <v>0</v>
      </c>
      <c r="M1979" t="s">
        <v>4619</v>
      </c>
      <c r="N1979" t="s">
        <v>23</v>
      </c>
      <c r="O1979">
        <v>3</v>
      </c>
      <c r="P1979" t="s">
        <v>32</v>
      </c>
    </row>
    <row r="1980" spans="1:16" x14ac:dyDescent="0.3">
      <c r="A1980" t="s">
        <v>4620</v>
      </c>
      <c r="B1980" s="1">
        <v>2.0406249999999997E-2</v>
      </c>
      <c r="C1980" s="1">
        <v>2.0406249999999997E-2</v>
      </c>
      <c r="D1980" t="s">
        <v>16</v>
      </c>
      <c r="E1980" t="s">
        <v>4621</v>
      </c>
      <c r="F1980" t="s">
        <v>121</v>
      </c>
      <c r="G1980" t="s">
        <v>19</v>
      </c>
      <c r="H1980" t="s">
        <v>20</v>
      </c>
      <c r="I1980" t="s">
        <v>29</v>
      </c>
      <c r="J1980">
        <v>11</v>
      </c>
      <c r="K1980">
        <v>43</v>
      </c>
      <c r="L1980">
        <v>0</v>
      </c>
      <c r="M1980" t="s">
        <v>3340</v>
      </c>
      <c r="N1980" t="s">
        <v>31</v>
      </c>
      <c r="O1980">
        <v>3</v>
      </c>
      <c r="P1980" t="s">
        <v>77</v>
      </c>
    </row>
    <row r="1981" spans="1:16" x14ac:dyDescent="0.3">
      <c r="A1981" t="s">
        <v>4622</v>
      </c>
      <c r="B1981" s="1">
        <v>2.0406249999999997E-2</v>
      </c>
      <c r="C1981" s="1">
        <v>2.0406249999999997E-2</v>
      </c>
      <c r="D1981" t="s">
        <v>16</v>
      </c>
      <c r="E1981" t="s">
        <v>4623</v>
      </c>
      <c r="F1981" t="s">
        <v>143</v>
      </c>
      <c r="G1981" t="s">
        <v>63</v>
      </c>
      <c r="H1981" t="s">
        <v>46</v>
      </c>
      <c r="I1981" t="s">
        <v>40</v>
      </c>
      <c r="J1981">
        <v>3</v>
      </c>
      <c r="K1981">
        <v>11</v>
      </c>
      <c r="L1981">
        <v>0</v>
      </c>
      <c r="M1981" t="s">
        <v>2061</v>
      </c>
      <c r="N1981" t="s">
        <v>37</v>
      </c>
      <c r="O1981">
        <v>3.4</v>
      </c>
      <c r="P1981" t="s">
        <v>77</v>
      </c>
    </row>
    <row r="1982" spans="1:16" x14ac:dyDescent="0.3">
      <c r="A1982" t="s">
        <v>4624</v>
      </c>
      <c r="B1982" s="1">
        <v>2.0406249999999997E-2</v>
      </c>
      <c r="C1982" s="1">
        <v>2.0406249999999997E-2</v>
      </c>
      <c r="D1982" t="s">
        <v>16</v>
      </c>
      <c r="E1982" t="s">
        <v>4625</v>
      </c>
      <c r="F1982" t="s">
        <v>121</v>
      </c>
      <c r="G1982" t="s">
        <v>31</v>
      </c>
      <c r="H1982" t="s">
        <v>46</v>
      </c>
      <c r="I1982" t="s">
        <v>21</v>
      </c>
      <c r="J1982">
        <v>5</v>
      </c>
      <c r="K1982">
        <v>33</v>
      </c>
      <c r="L1982">
        <v>0</v>
      </c>
      <c r="M1982" t="s">
        <v>987</v>
      </c>
      <c r="N1982" t="s">
        <v>42</v>
      </c>
      <c r="O1982">
        <v>3.6</v>
      </c>
      <c r="P1982" t="s">
        <v>32</v>
      </c>
    </row>
    <row r="1983" spans="1:16" x14ac:dyDescent="0.3">
      <c r="A1983" t="s">
        <v>4626</v>
      </c>
      <c r="B1983" s="1">
        <v>2.0406249999999997E-2</v>
      </c>
      <c r="C1983" s="1">
        <v>2.0406249999999997E-2</v>
      </c>
      <c r="D1983" t="s">
        <v>16</v>
      </c>
      <c r="E1983" t="s">
        <v>2297</v>
      </c>
      <c r="F1983" t="s">
        <v>75</v>
      </c>
      <c r="G1983" t="s">
        <v>19</v>
      </c>
      <c r="H1983" t="s">
        <v>20</v>
      </c>
      <c r="I1983" t="s">
        <v>29</v>
      </c>
      <c r="J1983">
        <v>2</v>
      </c>
      <c r="K1983">
        <v>46</v>
      </c>
      <c r="L1983">
        <v>0</v>
      </c>
      <c r="M1983" t="s">
        <v>1592</v>
      </c>
      <c r="N1983" t="s">
        <v>31</v>
      </c>
      <c r="O1983">
        <v>2.9</v>
      </c>
      <c r="P1983" t="s">
        <v>77</v>
      </c>
    </row>
    <row r="1984" spans="1:16" x14ac:dyDescent="0.3">
      <c r="A1984" t="s">
        <v>4627</v>
      </c>
      <c r="B1984" s="1">
        <v>2.0406249999999997E-2</v>
      </c>
      <c r="C1984" s="1">
        <v>2.0406249999999997E-2</v>
      </c>
      <c r="D1984" t="s">
        <v>16</v>
      </c>
      <c r="E1984" t="s">
        <v>3359</v>
      </c>
      <c r="F1984" t="s">
        <v>121</v>
      </c>
      <c r="G1984" t="s">
        <v>53</v>
      </c>
      <c r="H1984" t="s">
        <v>67</v>
      </c>
      <c r="I1984" t="s">
        <v>54</v>
      </c>
      <c r="J1984">
        <v>4</v>
      </c>
      <c r="K1984">
        <v>18</v>
      </c>
      <c r="L1984">
        <v>0</v>
      </c>
      <c r="M1984" t="s">
        <v>2449</v>
      </c>
      <c r="N1984" t="s">
        <v>48</v>
      </c>
      <c r="O1984">
        <v>4.5999999999999996</v>
      </c>
      <c r="P1984" t="s">
        <v>4658</v>
      </c>
    </row>
    <row r="1985" spans="1:16" x14ac:dyDescent="0.3">
      <c r="A1985" t="s">
        <v>4628</v>
      </c>
      <c r="B1985" s="1">
        <v>2.0406249999999997E-2</v>
      </c>
      <c r="C1985" s="1">
        <v>2.0406249999999997E-2</v>
      </c>
      <c r="D1985" t="s">
        <v>16</v>
      </c>
      <c r="E1985" t="s">
        <v>4629</v>
      </c>
      <c r="F1985" t="s">
        <v>143</v>
      </c>
      <c r="G1985" t="s">
        <v>63</v>
      </c>
      <c r="H1985" t="s">
        <v>67</v>
      </c>
      <c r="I1985" t="s">
        <v>54</v>
      </c>
      <c r="J1985">
        <v>4</v>
      </c>
      <c r="K1985">
        <v>13</v>
      </c>
      <c r="L1985">
        <v>0</v>
      </c>
      <c r="M1985" t="s">
        <v>2929</v>
      </c>
      <c r="N1985" t="s">
        <v>23</v>
      </c>
      <c r="O1985">
        <v>1.2</v>
      </c>
      <c r="P1985" t="s">
        <v>77</v>
      </c>
    </row>
    <row r="1986" spans="1:16" x14ac:dyDescent="0.3">
      <c r="A1986" t="s">
        <v>4630</v>
      </c>
      <c r="B1986" s="1">
        <v>2.0406249999999997E-2</v>
      </c>
      <c r="C1986" s="1">
        <v>2.0406249999999997E-2</v>
      </c>
      <c r="D1986" t="s">
        <v>16</v>
      </c>
      <c r="E1986" t="s">
        <v>4631</v>
      </c>
      <c r="F1986" t="s">
        <v>83</v>
      </c>
      <c r="G1986" t="s">
        <v>28</v>
      </c>
      <c r="H1986" t="s">
        <v>35</v>
      </c>
      <c r="I1986" t="s">
        <v>54</v>
      </c>
      <c r="J1986">
        <v>7</v>
      </c>
      <c r="K1986">
        <v>32</v>
      </c>
      <c r="L1986">
        <v>0</v>
      </c>
      <c r="M1986" t="s">
        <v>353</v>
      </c>
      <c r="N1986" t="s">
        <v>23</v>
      </c>
      <c r="O1986">
        <v>4</v>
      </c>
      <c r="P1986" t="s">
        <v>32</v>
      </c>
    </row>
    <row r="1987" spans="1:16" x14ac:dyDescent="0.3">
      <c r="A1987" t="s">
        <v>4632</v>
      </c>
      <c r="B1987" s="1">
        <v>2.0406249999999997E-2</v>
      </c>
      <c r="C1987" s="1">
        <v>2.0406249999999997E-2</v>
      </c>
      <c r="D1987" t="s">
        <v>16</v>
      </c>
      <c r="E1987" t="s">
        <v>1722</v>
      </c>
      <c r="F1987" t="s">
        <v>83</v>
      </c>
      <c r="G1987" t="s">
        <v>63</v>
      </c>
      <c r="H1987" t="s">
        <v>46</v>
      </c>
      <c r="I1987" t="s">
        <v>59</v>
      </c>
      <c r="J1987">
        <v>9</v>
      </c>
      <c r="K1987">
        <v>48</v>
      </c>
      <c r="L1987">
        <v>0</v>
      </c>
      <c r="M1987" t="s">
        <v>108</v>
      </c>
      <c r="N1987" t="s">
        <v>23</v>
      </c>
      <c r="O1987">
        <v>1.9</v>
      </c>
      <c r="P1987" t="s">
        <v>49</v>
      </c>
    </row>
    <row r="1988" spans="1:16" x14ac:dyDescent="0.3">
      <c r="A1988" t="s">
        <v>4633</v>
      </c>
      <c r="B1988" s="1">
        <v>2.0406249999999997E-2</v>
      </c>
      <c r="C1988" s="1">
        <v>2.0406249999999997E-2</v>
      </c>
      <c r="D1988" t="s">
        <v>16</v>
      </c>
      <c r="E1988" t="s">
        <v>2574</v>
      </c>
      <c r="F1988" t="s">
        <v>52</v>
      </c>
      <c r="G1988" t="s">
        <v>45</v>
      </c>
      <c r="H1988" t="s">
        <v>20</v>
      </c>
      <c r="I1988" t="s">
        <v>29</v>
      </c>
      <c r="J1988">
        <v>12</v>
      </c>
      <c r="K1988">
        <v>46</v>
      </c>
      <c r="L1988">
        <v>0</v>
      </c>
      <c r="M1988" t="s">
        <v>614</v>
      </c>
      <c r="N1988" t="s">
        <v>23</v>
      </c>
      <c r="O1988">
        <v>1.4</v>
      </c>
      <c r="P1988" t="s">
        <v>49</v>
      </c>
    </row>
    <row r="1989" spans="1:16" x14ac:dyDescent="0.3">
      <c r="A1989" t="s">
        <v>4634</v>
      </c>
      <c r="B1989" s="1">
        <v>2.0406249999999997E-2</v>
      </c>
      <c r="C1989" s="1">
        <v>2.0406249999999997E-2</v>
      </c>
      <c r="D1989" t="s">
        <v>16</v>
      </c>
      <c r="E1989" t="s">
        <v>4635</v>
      </c>
      <c r="F1989" t="s">
        <v>27</v>
      </c>
      <c r="G1989" t="s">
        <v>31</v>
      </c>
      <c r="H1989" t="s">
        <v>20</v>
      </c>
      <c r="I1989" t="s">
        <v>54</v>
      </c>
      <c r="J1989">
        <v>10</v>
      </c>
      <c r="K1989">
        <v>42</v>
      </c>
      <c r="L1989">
        <v>0</v>
      </c>
      <c r="M1989" t="s">
        <v>1031</v>
      </c>
      <c r="N1989" t="s">
        <v>42</v>
      </c>
      <c r="O1989">
        <v>1.5</v>
      </c>
      <c r="P1989" t="s">
        <v>24</v>
      </c>
    </row>
    <row r="1990" spans="1:16" x14ac:dyDescent="0.3">
      <c r="A1990" t="s">
        <v>4636</v>
      </c>
      <c r="B1990" s="1">
        <v>2.0406249999999997E-2</v>
      </c>
      <c r="C1990" s="1">
        <v>0</v>
      </c>
      <c r="D1990" t="s">
        <v>110</v>
      </c>
      <c r="E1990" t="s">
        <v>4637</v>
      </c>
      <c r="F1990" t="s">
        <v>58</v>
      </c>
      <c r="G1990" t="s">
        <v>19</v>
      </c>
      <c r="H1990" t="s">
        <v>35</v>
      </c>
      <c r="I1990" t="s">
        <v>29</v>
      </c>
      <c r="J1990">
        <v>4</v>
      </c>
      <c r="K1990">
        <v>0</v>
      </c>
      <c r="L1990">
        <v>0</v>
      </c>
      <c r="M1990" t="s">
        <v>3081</v>
      </c>
      <c r="N1990" t="s">
        <v>37</v>
      </c>
      <c r="O1990">
        <v>0</v>
      </c>
      <c r="P1990" t="s">
        <v>77</v>
      </c>
    </row>
    <row r="1991" spans="1:16" x14ac:dyDescent="0.3">
      <c r="A1991" t="s">
        <v>4638</v>
      </c>
      <c r="B1991" s="1">
        <v>2.0406249999999997E-2</v>
      </c>
      <c r="C1991" s="1">
        <v>2.0406249999999997E-2</v>
      </c>
      <c r="D1991" t="s">
        <v>16</v>
      </c>
      <c r="E1991" t="s">
        <v>4639</v>
      </c>
      <c r="F1991" t="s">
        <v>52</v>
      </c>
      <c r="G1991" t="s">
        <v>63</v>
      </c>
      <c r="H1991" t="s">
        <v>35</v>
      </c>
      <c r="I1991" t="s">
        <v>40</v>
      </c>
      <c r="J1991">
        <v>9</v>
      </c>
      <c r="K1991">
        <v>39</v>
      </c>
      <c r="L1991">
        <v>0</v>
      </c>
      <c r="M1991" t="s">
        <v>4640</v>
      </c>
      <c r="N1991" t="s">
        <v>23</v>
      </c>
      <c r="O1991">
        <v>4.4000000000000004</v>
      </c>
      <c r="P1991" t="s">
        <v>24</v>
      </c>
    </row>
    <row r="1992" spans="1:16" x14ac:dyDescent="0.3">
      <c r="A1992" t="s">
        <v>4641</v>
      </c>
      <c r="B1992" s="1">
        <v>2.0406249999999997E-2</v>
      </c>
      <c r="C1992" s="1">
        <v>2.0406249999999997E-2</v>
      </c>
      <c r="D1992" t="s">
        <v>16</v>
      </c>
      <c r="E1992" t="s">
        <v>4642</v>
      </c>
      <c r="F1992" t="s">
        <v>143</v>
      </c>
      <c r="G1992" t="s">
        <v>19</v>
      </c>
      <c r="H1992" t="s">
        <v>35</v>
      </c>
      <c r="I1992" t="s">
        <v>54</v>
      </c>
      <c r="J1992">
        <v>8</v>
      </c>
      <c r="K1992">
        <v>43</v>
      </c>
      <c r="L1992">
        <v>0</v>
      </c>
      <c r="M1992" t="s">
        <v>992</v>
      </c>
      <c r="N1992" t="s">
        <v>37</v>
      </c>
      <c r="O1992">
        <v>1.7</v>
      </c>
      <c r="P1992" t="s">
        <v>49</v>
      </c>
    </row>
    <row r="1993" spans="1:16" x14ac:dyDescent="0.3">
      <c r="A1993" t="s">
        <v>4643</v>
      </c>
      <c r="B1993" s="1">
        <v>2.0406249999999997E-2</v>
      </c>
      <c r="C1993" s="1">
        <v>2.0406249999999997E-2</v>
      </c>
      <c r="D1993" t="s">
        <v>16</v>
      </c>
      <c r="E1993" t="s">
        <v>4432</v>
      </c>
      <c r="F1993" t="s">
        <v>143</v>
      </c>
      <c r="G1993" t="s">
        <v>63</v>
      </c>
      <c r="H1993" t="s">
        <v>67</v>
      </c>
      <c r="I1993" t="s">
        <v>21</v>
      </c>
      <c r="J1993">
        <v>6</v>
      </c>
      <c r="K1993">
        <v>22</v>
      </c>
      <c r="L1993">
        <v>0</v>
      </c>
      <c r="M1993" t="s">
        <v>500</v>
      </c>
      <c r="N1993" t="s">
        <v>42</v>
      </c>
      <c r="O1993">
        <v>4.9000000000000004</v>
      </c>
      <c r="P1993" t="s">
        <v>77</v>
      </c>
    </row>
    <row r="1994" spans="1:16" x14ac:dyDescent="0.3">
      <c r="A1994" t="s">
        <v>4644</v>
      </c>
      <c r="B1994" s="1">
        <v>2.0406249999999997E-2</v>
      </c>
      <c r="C1994" s="1">
        <v>2.0406249999999997E-2</v>
      </c>
      <c r="D1994" t="s">
        <v>16</v>
      </c>
      <c r="E1994" t="s">
        <v>4645</v>
      </c>
      <c r="F1994" t="s">
        <v>27</v>
      </c>
      <c r="G1994" t="s">
        <v>31</v>
      </c>
      <c r="H1994" t="s">
        <v>35</v>
      </c>
      <c r="I1994" t="s">
        <v>59</v>
      </c>
      <c r="J1994">
        <v>3</v>
      </c>
      <c r="K1994">
        <v>2</v>
      </c>
      <c r="L1994">
        <v>0</v>
      </c>
      <c r="M1994" t="s">
        <v>2842</v>
      </c>
      <c r="N1994" t="s">
        <v>31</v>
      </c>
      <c r="O1994">
        <v>1</v>
      </c>
      <c r="P1994" t="s">
        <v>32</v>
      </c>
    </row>
    <row r="1995" spans="1:16" x14ac:dyDescent="0.3">
      <c r="A1995" t="s">
        <v>4646</v>
      </c>
      <c r="B1995" s="1">
        <v>2.0406249999999997E-2</v>
      </c>
      <c r="C1995" s="1">
        <v>2.0406249999999997E-2</v>
      </c>
      <c r="D1995" t="s">
        <v>16</v>
      </c>
      <c r="E1995" t="s">
        <v>2970</v>
      </c>
      <c r="F1995" t="s">
        <v>27</v>
      </c>
      <c r="G1995" t="s">
        <v>53</v>
      </c>
      <c r="H1995" t="s">
        <v>67</v>
      </c>
      <c r="I1995" t="s">
        <v>29</v>
      </c>
      <c r="J1995">
        <v>4</v>
      </c>
      <c r="K1995">
        <v>11</v>
      </c>
      <c r="L1995">
        <v>0</v>
      </c>
      <c r="M1995" t="s">
        <v>1997</v>
      </c>
      <c r="N1995" t="s">
        <v>31</v>
      </c>
      <c r="O1995">
        <v>2.5</v>
      </c>
      <c r="P1995" t="s">
        <v>49</v>
      </c>
    </row>
    <row r="1996" spans="1:16" x14ac:dyDescent="0.3">
      <c r="A1996" t="s">
        <v>4647</v>
      </c>
      <c r="B1996" s="1">
        <v>2.0406249999999997E-2</v>
      </c>
      <c r="C1996" s="1">
        <v>2.0406249999999997E-2</v>
      </c>
      <c r="D1996" t="s">
        <v>16</v>
      </c>
      <c r="E1996" t="s">
        <v>4648</v>
      </c>
      <c r="F1996" t="s">
        <v>143</v>
      </c>
      <c r="G1996" t="s">
        <v>19</v>
      </c>
      <c r="H1996" t="s">
        <v>20</v>
      </c>
      <c r="I1996" t="s">
        <v>54</v>
      </c>
      <c r="J1996">
        <v>8</v>
      </c>
      <c r="K1996">
        <v>3</v>
      </c>
      <c r="L1996">
        <v>0</v>
      </c>
      <c r="M1996" t="s">
        <v>2750</v>
      </c>
      <c r="N1996" t="s">
        <v>42</v>
      </c>
      <c r="O1996">
        <v>4.2</v>
      </c>
      <c r="P1996" t="s">
        <v>24</v>
      </c>
    </row>
    <row r="1997" spans="1:16" x14ac:dyDescent="0.3">
      <c r="A1997" t="s">
        <v>4649</v>
      </c>
      <c r="B1997" s="1">
        <v>2.0406249999999997E-2</v>
      </c>
      <c r="C1997" s="1">
        <v>2.0406249999999997E-2</v>
      </c>
      <c r="D1997" t="s">
        <v>16</v>
      </c>
      <c r="E1997" t="s">
        <v>4650</v>
      </c>
      <c r="F1997" t="s">
        <v>121</v>
      </c>
      <c r="G1997" t="s">
        <v>28</v>
      </c>
      <c r="H1997" t="s">
        <v>67</v>
      </c>
      <c r="I1997" t="s">
        <v>29</v>
      </c>
      <c r="J1997">
        <v>11</v>
      </c>
      <c r="K1997">
        <v>30</v>
      </c>
      <c r="L1997">
        <v>0</v>
      </c>
      <c r="M1997" t="s">
        <v>488</v>
      </c>
      <c r="N1997" t="s">
        <v>23</v>
      </c>
      <c r="O1997">
        <v>3.3</v>
      </c>
      <c r="P1997" t="s">
        <v>24</v>
      </c>
    </row>
    <row r="1998" spans="1:16" x14ac:dyDescent="0.3">
      <c r="A1998" t="s">
        <v>4651</v>
      </c>
      <c r="B1998" s="1">
        <v>2.0406249999999997E-2</v>
      </c>
      <c r="C1998" s="1">
        <v>2.0406249999999997E-2</v>
      </c>
      <c r="D1998" t="s">
        <v>16</v>
      </c>
      <c r="E1998" t="s">
        <v>4652</v>
      </c>
      <c r="F1998" t="s">
        <v>18</v>
      </c>
      <c r="G1998" t="s">
        <v>63</v>
      </c>
      <c r="H1998" t="s">
        <v>20</v>
      </c>
      <c r="I1998" t="s">
        <v>21</v>
      </c>
      <c r="J1998">
        <v>4</v>
      </c>
      <c r="K1998">
        <v>29</v>
      </c>
      <c r="L1998">
        <v>0</v>
      </c>
      <c r="M1998" t="s">
        <v>3092</v>
      </c>
      <c r="N1998" t="s">
        <v>31</v>
      </c>
      <c r="O1998">
        <v>1.6</v>
      </c>
      <c r="P1998" t="s">
        <v>49</v>
      </c>
    </row>
    <row r="1999" spans="1:16" x14ac:dyDescent="0.3">
      <c r="A1999" t="s">
        <v>4653</v>
      </c>
      <c r="B1999" s="1">
        <v>2.0406249999999997E-2</v>
      </c>
      <c r="C1999" s="1">
        <v>2.0406249999999997E-2</v>
      </c>
      <c r="D1999" t="s">
        <v>16</v>
      </c>
      <c r="E1999" t="s">
        <v>4654</v>
      </c>
      <c r="F1999" t="s">
        <v>27</v>
      </c>
      <c r="G1999" t="s">
        <v>63</v>
      </c>
      <c r="H1999" t="s">
        <v>46</v>
      </c>
      <c r="I1999" t="s">
        <v>59</v>
      </c>
      <c r="J1999">
        <v>6</v>
      </c>
      <c r="K1999">
        <v>32</v>
      </c>
      <c r="L1999">
        <v>0</v>
      </c>
      <c r="M1999" t="s">
        <v>2079</v>
      </c>
      <c r="N1999" t="s">
        <v>37</v>
      </c>
      <c r="O1999">
        <v>3.3</v>
      </c>
      <c r="P1999" t="s">
        <v>77</v>
      </c>
    </row>
    <row r="2000" spans="1:16" x14ac:dyDescent="0.3">
      <c r="A2000" t="s">
        <v>4655</v>
      </c>
      <c r="B2000" s="1">
        <v>2.0406249999999997E-2</v>
      </c>
      <c r="C2000" s="1">
        <v>2.0406249999999997E-2</v>
      </c>
      <c r="D2000" t="s">
        <v>16</v>
      </c>
      <c r="E2000" t="s">
        <v>4656</v>
      </c>
      <c r="F2000" t="s">
        <v>27</v>
      </c>
      <c r="G2000" t="s">
        <v>53</v>
      </c>
      <c r="H2000" t="s">
        <v>35</v>
      </c>
      <c r="I2000" t="s">
        <v>21</v>
      </c>
      <c r="J2000">
        <v>12</v>
      </c>
      <c r="K2000">
        <v>42</v>
      </c>
      <c r="L2000">
        <v>0</v>
      </c>
      <c r="M2000" t="s">
        <v>872</v>
      </c>
      <c r="N2000" t="s">
        <v>31</v>
      </c>
      <c r="O2000">
        <v>1.2</v>
      </c>
      <c r="P2000" t="s">
        <v>49</v>
      </c>
    </row>
    <row r="2001" spans="1:16" x14ac:dyDescent="0.3">
      <c r="A2001" t="s">
        <v>4657</v>
      </c>
      <c r="B2001" s="1">
        <v>2.0406249999999997E-2</v>
      </c>
      <c r="C2001" s="1">
        <v>2.0406249999999997E-2</v>
      </c>
      <c r="D2001" t="s">
        <v>16</v>
      </c>
      <c r="E2001" t="s">
        <v>1929</v>
      </c>
      <c r="F2001" t="s">
        <v>121</v>
      </c>
      <c r="G2001" t="s">
        <v>45</v>
      </c>
      <c r="H2001" t="s">
        <v>20</v>
      </c>
      <c r="I2001" t="s">
        <v>59</v>
      </c>
      <c r="J2001">
        <v>3</v>
      </c>
      <c r="K2001">
        <v>42</v>
      </c>
      <c r="L2001">
        <v>0</v>
      </c>
      <c r="M2001" t="s">
        <v>4509</v>
      </c>
      <c r="N2001" t="s">
        <v>37</v>
      </c>
      <c r="O2001">
        <v>3.1</v>
      </c>
      <c r="P2001" t="s">
        <v>4658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customer_support_tickets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Dharshini J</cp:lastModifiedBy>
  <dcterms:created xsi:type="dcterms:W3CDTF">2025-03-23T03:01:23Z</dcterms:created>
  <dcterms:modified xsi:type="dcterms:W3CDTF">2025-03-25T12:42:53Z</dcterms:modified>
</cp:coreProperties>
</file>